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20" yWindow="-120" windowWidth="19095" windowHeight="62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AU88" i="11" l="1"/>
  <c r="AP88" i="11"/>
  <c r="AF88" i="11"/>
  <c r="DQ102" i="11" l="1"/>
  <c r="DL102" i="11"/>
  <c r="DG102" i="11"/>
  <c r="CW102" i="11"/>
  <c r="CR102" i="11"/>
  <c r="AA72" i="11" l="1"/>
  <c r="AA71" i="11"/>
  <c r="AA70" i="11"/>
  <c r="AA69" i="11"/>
  <c r="AA68" i="11"/>
  <c r="AU63" i="11"/>
  <c r="AP63" i="11"/>
  <c r="AK29" i="11" l="1"/>
  <c r="AK28" i="11"/>
  <c r="AK7" i="11"/>
  <c r="AP23" i="11" l="1"/>
  <c r="AA23" i="11"/>
  <c r="BG34" i="9" l="1"/>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U38" i="9"/>
  <c r="C38" i="9"/>
  <c r="CO37" i="9"/>
  <c r="BE37" i="9"/>
  <c r="AM37" i="9"/>
  <c r="U37" i="9"/>
  <c r="C37" i="9"/>
  <c r="BE36" i="9"/>
  <c r="AM36" i="9"/>
  <c r="C36" i="9"/>
  <c r="BE35" i="9"/>
  <c r="AM35" i="9"/>
  <c r="AM34" i="9"/>
  <c r="C34" i="9"/>
  <c r="C35" i="9" s="1"/>
  <c r="U34" i="9" l="1"/>
  <c r="U35" i="9" s="1"/>
  <c r="U36" i="9" s="1"/>
  <c r="BW34" i="9"/>
  <c r="BW35" i="9" s="1"/>
  <c r="BW36" i="9" s="1"/>
  <c r="BW37" i="9" s="1"/>
  <c r="BW38" i="9" s="1"/>
  <c r="BE34" i="9"/>
  <c r="CO34" i="9" s="1"/>
  <c r="CO35" i="9" s="1"/>
  <c r="CO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<sst xmlns="http://schemas.openxmlformats.org/spreadsheetml/2006/main" count="1018" uniqueCount="556">
  <si>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</si>
  <si>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</si>
  <si>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</si>
  <si>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</si>
  <si>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</si>
  <si>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</si>
  <si>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</si>
  <si>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</si>
  <si>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</si>
  <si>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</si>
  <si>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</si>
  <si>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</si>
  <si>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</si>
  <si>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</si>
  <si>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</si>
  <si>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</si>
  <si>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</si>
  <si>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</si>
  <si>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</si>
  <si>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</si>
  <si>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</si>
  <si>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</si>
  <si>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</si>
  <si>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</si>
  <si>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</si>
  <si>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</si>
  <si>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</si>
  <si>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</si>
  <si>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</si>
  <si>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</si>
  <si>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</si>
  <si>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</si>
  <si>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</si>
  <si>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</si>
  <si>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</si>
  <si>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</si>
  <si>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</si>
  <si>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</si>
  <si>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</si>
  <si>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</si>
  <si>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</si>
  <si>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</si>
  <si>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</si>
  <si>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</si>
  <si>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</si>
  <si>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</si>
  <si>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</si>
  <si>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</si>
  <si>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</si>
  <si>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</si>
  <si>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</si>
  <si>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</si>
  <si>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</si>
  <si>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</si>
  <si>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</si>
  <si>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</si>
  <si>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</si>
  <si>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</si>
  <si>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</si>
  <si>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</si>
  <si>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</si>
  <si>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</si>
  <si>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</si>
  <si>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</si>
  <si>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</si>
  <si>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</si>
  <si>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</si>
  <si>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</si>
  <si>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</si>
  <si>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Ⅲ－３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</si>
  <si>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</si>
  <si>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</si>
  <si>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</si>
  <si>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</si>
  <si>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</si>
  <si>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</si>
  <si>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</si>
  <si>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</si>
  <si>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</si>
  <si>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</si>
  <si>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</si>
  <si>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</si>
  <si>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伊勢原市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</si>
  <si>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</si>
  <si>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</si>
  <si>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</si>
  <si>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</si>
  <si>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</si>
  <si>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</si>
  <si>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</si>
  <si>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</si>
  <si>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</si>
  <si>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</si>
  <si>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</si>
  <si>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</si>
  <si>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</si>
  <si>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</si>
  <si>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</si>
  <si>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</si>
  <si>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</si>
  <si>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</si>
  <si>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</si>
  <si>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</si>
  <si>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</si>
  <si>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</si>
  <si>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</si>
  <si>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</si>
  <si>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</si>
  <si>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</si>
  <si>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</si>
  <si>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</si>
  <si>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</si>
  <si>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</si>
  <si>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</si>
  <si>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</si>
  <si>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</si>
  <si>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</si>
  <si>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</si>
  <si>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</si>
  <si>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</si>
  <si>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</si>
  <si>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</si>
  <si>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</si>
  <si>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</si>
  <si>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</si>
  <si>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</si>
  <si>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</si>
  <si>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</si>
  <si>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</si>
  <si>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</si>
  <si>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</si>
  <si>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</si>
  <si>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</si>
  <si>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</si>
  <si>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</si>
  <si>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</si>
  <si>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</si>
  <si>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</si>
  <si>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</si>
  <si>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</si>
  <si>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</si>
  <si>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</si>
  <si>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</si>
  <si>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</si>
  <si>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</si>
  <si>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</si>
  <si>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</si>
  <si>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</si>
  <si>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</si>
  <si>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</si>
  <si>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</si>
  <si>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</si>
  <si>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</si>
  <si>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</si>
  <si>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</si>
  <si>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</si>
  <si>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</si>
  <si>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</si>
  <si>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</si>
  <si>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</si>
  <si>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</si>
  <si>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</si>
  <si>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</si>
  <si>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</si>
  <si>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</si>
  <si>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</si>
  <si>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</si>
  <si>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</si>
  <si>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</si>
  <si>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</si>
  <si>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</si>
  <si>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</si>
  <si>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</si>
  <si>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</si>
  <si>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</si>
  <si>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</si>
  <si>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</si>
  <si>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</si>
  <si>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</si>
  <si>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</si>
  <si>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</si>
  <si>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</si>
  <si>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</si>
  <si>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</si>
  <si>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</si>
  <si>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</si>
  <si>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</si>
  <si>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</si>
  <si>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</si>
  <si>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</si>
  <si>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</si>
  <si>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</si>
  <si>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</si>
  <si>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</si>
  <si>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</si>
  <si>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神奈川県伊勢原市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</si>
  <si>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</si>
  <si>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</si>
  <si>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</si>
  <si>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</si>
  <si>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</si>
  <si>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</si>
  <si>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</si>
  <si>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</si>
  <si>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</si>
  <si>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</si>
  <si>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</si>
  <si>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</si>
  <si>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</si>
  <si>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</si>
  <si>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</si>
  <si>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</si>
  <si>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</si>
  <si>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</si>
  <si>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</si>
  <si>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</si>
  <si>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</si>
  <si>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</si>
  <si>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</si>
  <si>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</si>
  <si>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</si>
  <si>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</si>
  <si>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</si>
  <si>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</si>
  <si>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</si>
  <si>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</si>
  <si>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</si>
  <si>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</si>
  <si>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</si>
  <si>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</si>
  <si>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</si>
  <si>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</si>
  <si>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</si>
  <si>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</si>
  <si>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</si>
  <si>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</si>
  <si>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</si>
  <si>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</si>
  <si>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</si>
  <si>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</si>
  <si>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</si>
  <si>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</si>
  <si>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</si>
  <si>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</si>
  <si>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</si>
  <si>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</si>
  <si>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</si>
  <si>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</si>
  <si>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</si>
  <si>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</si>
  <si>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</si>
  <si>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</si>
  <si>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</si>
  <si>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</si>
  <si>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</si>
  <si>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</si>
  <si>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</si>
  <si>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</si>
  <si>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</si>
  <si>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</si>
  <si>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</si>
  <si>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</si>
  <si>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</si>
  <si>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</si>
  <si>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</si>
  <si>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</si>
  <si>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</si>
  <si>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</si>
  <si>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</si>
  <si>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</si>
  <si>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</si>
  <si>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</si>
  <si>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</si>
  <si>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</si>
  <si>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</si>
  <si>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</si>
  <si>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</si>
  <si>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</si>
  <si>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</si>
  <si>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</si>
  <si>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</si>
  <si>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</si>
  <si>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</si>
  <si>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</si>
  <si>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</si>
  <si>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</si>
  <si>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</si>
  <si>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</si>
  <si>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</si>
  <si>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</si>
  <si>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</si>
  <si>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</si>
  <si>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</si>
  <si>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</si>
  <si>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</si>
  <si>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</si>
  <si>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</si>
  <si>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</si>
  <si>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</si>
  <si>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</si>
  <si>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</si>
  <si>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</si>
  <si>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</si>
  <si>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</si>
  <si>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</si>
  <si>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</si>
  <si>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</si>
  <si>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</si>
  <si>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</si>
  <si>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</si>
  <si>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</si>
  <si>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</si>
  <si>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</si>
  <si>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</si>
  <si>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</si>
  <si>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</si>
  <si>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</si>
  <si>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</si>
  <si>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</si>
  <si>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</si>
  <si>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</si>
  <si>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</si>
  <si>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</si>
  <si>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</si>
  <si>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</si>
  <si>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</si>
  <si>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</si>
  <si>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</si>
  <si>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</si>
  <si>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</si>
  <si>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</si>
  <si>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</si>
  <si>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</si>
  <si>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</si>
  <si>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</si>
  <si>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</si>
  <si>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</si>
  <si>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</si>
  <si>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</si>
  <si>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</si>
  <si>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</si>
  <si>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</si>
  <si>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</si>
  <si>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</si>
  <si>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神奈川県伊勢原市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</si>
  <si>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</si>
  <si>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</si>
  <si>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</si>
  <si>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</si>
  <si>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</si>
  <si>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</si>
  <si>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</si>
  <si>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</si>
  <si>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</si>
  <si>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</si>
  <si>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</si>
  <si>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</si>
  <si>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</si>
  <si>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</si>
  <si>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</si>
  <si>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</si>
  <si>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</si>
  <si>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</si>
  <si>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</si>
  <si>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</si>
  <si>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用地取得事業特別会計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</si>
  <si>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</si>
  <si>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</si>
  <si>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</si>
  <si>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</si>
  <si>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</si>
  <si>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</si>
  <si>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</si>
  <si>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</si>
  <si>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</si>
  <si>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</si>
  <si>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</si>
  <si>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</si>
  <si>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</si>
  <si>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</si>
  <si>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</si>
  <si>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</si>
  <si>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</si>
  <si>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</si>
  <si>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</si>
  <si>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</si>
  <si>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</si>
  <si>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</si>
  <si>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</si>
  <si>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</si>
  <si>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</si>
  <si>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</si>
  <si>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</si>
  <si>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</si>
  <si>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</si>
  <si>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</si>
  <si>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</si>
  <si>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</si>
  <si>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</si>
  <si>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</si>
  <si>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</si>
  <si>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</si>
  <si>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</si>
  <si>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</si>
  <si>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</si>
  <si>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</si>
  <si>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</si>
  <si>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</si>
  <si>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</si>
  <si>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</si>
  <si>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</si>
  <si>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</si>
  <si>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</si>
  <si>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</si>
  <si>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</si>
  <si>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</si>
  <si>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</si>
  <si>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</si>
  <si>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</si>
  <si>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</si>
  <si>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</si>
  <si>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</si>
  <si>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</si>
  <si>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</si>
  <si>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</si>
  <si>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</si>
  <si>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</si>
  <si>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</si>
  <si>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</si>
  <si>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</si>
  <si>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</si>
  <si>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</si>
  <si>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</si>
  <si>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</si>
  <si>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</si>
  <si>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</si>
  <si>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</si>
  <si>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</si>
  <si>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</si>
  <si>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</si>
  <si>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</si>
  <si>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</si>
  <si>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</si>
  <si>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</si>
  <si>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</si>
  <si>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</si>
  <si>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</si>
  <si>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</si>
  <si>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</si>
  <si>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</si>
  <si>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</si>
  <si>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</si>
  <si>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</si>
  <si>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</si>
  <si>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</si>
  <si>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</si>
  <si>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</si>
  <si>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</si>
  <si>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</si>
  <si>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</si>
  <si>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</si>
  <si>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</si>
  <si>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</si>
  <si>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</si>
  <si>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</si>
  <si>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</si>
  <si>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</si>
  <si>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</si>
  <si>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</si>
  <si>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</si>
  <si>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</si>
  <si>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</si>
  <si>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</si>
  <si>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</si>
  <si>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</si>
  <si>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</si>
  <si>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</si>
  <si>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</si>
  <si>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</si>
  <si>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</si>
  <si>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</si>
  <si>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</si>
  <si>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</si>
  <si>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</si>
  <si>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</si>
  <si>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</si>
  <si>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</si>
  <si>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</si>
  <si>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</si>
  <si>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</si>
  <si>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</si>
  <si>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</si>
  <si>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</si>
  <si>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</si>
  <si>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</si>
  <si>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</si>
  <si>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</si>
  <si>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</si>
  <si>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</si>
  <si>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</si>
  <si>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</si>
  <si>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</si>
  <si>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</si>
  <si>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</si>
  <si>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</si>
  <si>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</si>
  <si>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</si>
  <si>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</si>
  <si>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</si>
  <si>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</si>
  <si>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</si>
  <si>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</si>
  <si>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</si>
  <si>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</si>
  <si>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</si>
  <si>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</si>
  <si>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</si>
  <si>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</si>
  <si>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</si>
  <si>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0.44</t>
  </si>
  <si>
    <t>一般会計</t>
  </si>
  <si>
    <t>国民健康保険事業特別会計</t>
  </si>
  <si>
    <t>介護保険事業特別会計</t>
  </si>
  <si>
    <t>下水道事業特別会計</t>
  </si>
  <si>
    <t>後期高齢者医療事業特別会計</t>
  </si>
  <si>
    <t>用地取得事業特別会計</t>
  </si>
  <si>
    <t>その他会計（赤字）</t>
  </si>
  <si>
    <t>その他会計（黒字）</t>
  </si>
  <si>
    <t>－</t>
    <phoneticPr fontId="2"/>
  </si>
  <si>
    <t>－</t>
    <phoneticPr fontId="2"/>
  </si>
  <si>
    <t>秦野市伊勢原市環境衛生組合</t>
    <rPh sb="0" eb="3">
      <t>ハダノシ</t>
    </rPh>
    <rPh sb="3" eb="7">
      <t>イセハラシ</t>
    </rPh>
    <rPh sb="7" eb="9">
      <t>カンキョウ</t>
    </rPh>
    <rPh sb="9" eb="11">
      <t>エイセイ</t>
    </rPh>
    <rPh sb="11" eb="13">
      <t>クミアイ</t>
    </rPh>
    <phoneticPr fontId="2"/>
  </si>
  <si>
    <t>金目川水害予防組合</t>
    <rPh sb="0" eb="2">
      <t>カナメ</t>
    </rPh>
    <rPh sb="2" eb="3">
      <t>カワ</t>
    </rPh>
    <rPh sb="3" eb="5">
      <t>スイガイ</t>
    </rPh>
    <rPh sb="5" eb="7">
      <t>ヨボウ</t>
    </rPh>
    <rPh sb="7" eb="9">
      <t>クミアイ</t>
    </rPh>
    <phoneticPr fontId="2"/>
  </si>
  <si>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2"/>
  </si>
  <si>
    <t>神奈川県後期高齢者医療広域連合（事業会計）</t>
    <rPh sb="0" eb="4">
      <t>カナガワケン</t>
    </rPh>
    <rPh sb="4" eb="6">
      <t>コウキ</t>
    </rPh>
    <rPh sb="6" eb="9">
      <t>コウレイシャ</t>
    </rPh>
    <rPh sb="9" eb="11">
      <t>イリョウ</t>
    </rPh>
    <rPh sb="11" eb="13">
      <t>コウイキ</t>
    </rPh>
    <rPh sb="13" eb="15">
      <t>レンゴウ</t>
    </rPh>
    <rPh sb="16" eb="18">
      <t>ジギョウ</t>
    </rPh>
    <rPh sb="18" eb="20">
      <t>カイケイ</t>
    </rPh>
    <phoneticPr fontId="2"/>
  </si>
  <si>
    <t>神奈川県市町村職員退職手当組合</t>
    <rPh sb="0" eb="4">
      <t>カナガワケン</t>
    </rPh>
    <rPh sb="4" eb="7">
      <t>シチョウソン</t>
    </rPh>
    <rPh sb="7" eb="9">
      <t>ショクイン</t>
    </rPh>
    <rPh sb="9" eb="11">
      <t>タイショク</t>
    </rPh>
    <rPh sb="11" eb="13">
      <t>テアテ</t>
    </rPh>
    <rPh sb="13" eb="15">
      <t>クミアイ</t>
    </rPh>
    <phoneticPr fontId="2"/>
  </si>
  <si>
    <t>伊勢原市土地開発公社</t>
    <rPh sb="0" eb="4">
      <t>イセハラシ</t>
    </rPh>
    <rPh sb="4" eb="6">
      <t>トチ</t>
    </rPh>
    <rPh sb="6" eb="8">
      <t>カイハツ</t>
    </rPh>
    <rPh sb="8" eb="10">
      <t>コウシャ</t>
    </rPh>
    <phoneticPr fontId="2"/>
  </si>
  <si>
    <t>（一財）伊勢原市事業公社</t>
    <rPh sb="1" eb="2">
      <t>イチ</t>
    </rPh>
    <rPh sb="2" eb="3">
      <t>ザイ</t>
    </rPh>
    <rPh sb="4" eb="8">
      <t>イセハラシ</t>
    </rPh>
    <rPh sb="8" eb="10">
      <t>ジギョウ</t>
    </rPh>
    <rPh sb="10" eb="12">
      <t>コウシャ</t>
    </rPh>
    <phoneticPr fontId="2"/>
  </si>
  <si>
    <t>（公財）伊勢原市みどりのまち振興財団</t>
    <rPh sb="1" eb="2">
      <t>コウ</t>
    </rPh>
    <rPh sb="2" eb="3">
      <t>ザイ</t>
    </rPh>
    <rPh sb="4" eb="8">
      <t>イセハラシ</t>
    </rPh>
    <rPh sb="14" eb="16">
      <t>シンコウ</t>
    </rPh>
    <rPh sb="16" eb="18">
      <t>ザイダン</t>
    </rPh>
    <phoneticPr fontId="2"/>
  </si>
  <si>
    <t>○</t>
  </si>
  <si>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</si>
  <si>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</si>
  <si>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</si>
  <si>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</si>
  <si>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</si>
  <si>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</si>
  <si>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</si>
  <si>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</si>
  <si>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</si>
  <si>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</si>
  <si>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</si>
  <si>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</si>
  <si>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</si>
  <si>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</si>
  <si>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</si>
  <si>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が減少傾向にあるものの、類似団体と比べて高い水準にあり、有形固定資産減価償却率も高い水準にある。主な要因としては、昭和40年～50年代に建設された小中学校舎が多数あり、学校施設の有形固定資産減価償却率が68.2%となっていることなどがあげられる。公共施設等総合管理計画に基づき、今後、老朽化対策に積極的に取り組んでいく。</t>
    <phoneticPr fontId="2"/>
  </si>
  <si>
    <t>・実質公債費比率は、減少傾向であるとともに類似団体平均と比べて低い水準で推移してきたが、平成27年度に上昇に転じた。一方、将来負担比率は、減少傾向にあるものの類似団体平均と比べると高い水準にある。実質公債費比率は、土地開発公社経営健全化計画に基づく用地取得費の償還開始や、事業公社経営健全化計画（H24～H37）に基づく、長期債務の解消に取り組み、増加傾向にある。比率の上昇が考えられるため、今後も公社の適正な運用に努めるとともに、新規市債発行を可能な限り抑制し、元利償還金の圧縮に努め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</si>
</sst>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76" formatCode="&quot;¥&quot;#,##0_);[Red]\(&quot;¥&quot;#,##0\)"/>
    <numFmt numFmtId="177" formatCode="0.00;&quot;▲ &quot;0.00"/>
    <numFmt numFmtId="178" formatCode="#,##0;&quot;▲ &quot;#,##0"/>
    <numFmt numFmtId="179" formatCode="#,##0_ "/>
    <numFmt numFmtId="180" formatCode="#,##0;&quot;△ &quot;#,##0"/>
    <numFmt numFmtId="181" formatCode="#,##0.0;&quot;△ &quot;#,##0.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_);[Red]\(0.0\)"/>
    <numFmt numFmtId="189" formatCode="#,##0.0;&quot;▲ &quot;#,##0.0"/>
    <numFmt numFmtId="190" formatCode="0.0;&quot;▲ &quot;0.0"/>
    <numFmt numFmtId="191" formatCode="#,##0.0_ "/>
    <numFmt numFmtId="192" formatCode="#,##0.00;&quot;▲ &quot;#,##0.00"/>
    <numFmt numFmtId="193"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176" fontId="8" fillId="0" borderId="0" applyFont="0" applyFill="0" applyBorder="0" applyAlignment="0" applyProtection="0">
      <alignment vertical="center"/>
    </xf>
    <xf numFmtId="17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7" fontId="6" fillId="0" borderId="4" xfId="1" applyNumberFormat="1" applyFont="1" applyFill="1" applyBorder="1" applyAlignment="1" applyProtection="1">
      <alignment horizontal="right" vertical="center" wrapText="1"/>
    </xf>
    <xf numFmtId="177" fontId="6" fillId="0" borderId="5" xfId="1" applyNumberFormat="1" applyFont="1" applyFill="1" applyBorder="1" applyAlignment="1" applyProtection="1">
      <alignment horizontal="right" vertical="center" wrapText="1"/>
    </xf>
    <xf numFmtId="177"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7" fontId="6" fillId="0" borderId="14" xfId="1" applyNumberFormat="1" applyFont="1" applyFill="1" applyBorder="1" applyAlignment="1" applyProtection="1">
      <alignment horizontal="right" vertical="center" wrapText="1"/>
    </xf>
    <xf numFmtId="177" fontId="6" fillId="0" borderId="15" xfId="1" applyNumberFormat="1" applyFont="1" applyFill="1" applyBorder="1" applyAlignment="1" applyProtection="1">
      <alignment horizontal="right" vertical="center" wrapText="1"/>
    </xf>
    <xf numFmtId="177"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7" fontId="6" fillId="0" borderId="20" xfId="1" applyNumberFormat="1" applyFont="1" applyFill="1" applyBorder="1" applyAlignment="1" applyProtection="1">
      <alignment horizontal="right" vertical="center" wrapText="1"/>
    </xf>
    <xf numFmtId="177" fontId="6" fillId="0" borderId="21" xfId="1" applyNumberFormat="1" applyFont="1" applyFill="1" applyBorder="1" applyAlignment="1" applyProtection="1">
      <alignment horizontal="right" vertical="center" wrapText="1"/>
    </xf>
    <xf numFmtId="177"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7" fontId="6" fillId="0" borderId="27" xfId="2" applyNumberFormat="1" applyFont="1" applyFill="1" applyBorder="1" applyAlignment="1">
      <alignment horizontal="right" vertical="center"/>
    </xf>
    <xf numFmtId="177" fontId="6" fillId="0" borderId="28" xfId="2" applyNumberFormat="1" applyFont="1" applyFill="1" applyBorder="1" applyAlignment="1">
      <alignment horizontal="right" vertical="center"/>
    </xf>
    <xf numFmtId="177"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7" fontId="6" fillId="0" borderId="33" xfId="2" applyNumberFormat="1" applyFont="1" applyFill="1" applyBorder="1" applyAlignment="1">
      <alignment horizontal="right" vertical="center"/>
    </xf>
    <xf numFmtId="177" fontId="6" fillId="0" borderId="34" xfId="2" applyNumberFormat="1" applyFont="1" applyFill="1" applyBorder="1" applyAlignment="1">
      <alignment horizontal="right" vertical="center"/>
    </xf>
    <xf numFmtId="177"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7" fontId="6" fillId="0" borderId="20" xfId="2" applyNumberFormat="1" applyFont="1" applyFill="1" applyBorder="1" applyAlignment="1">
      <alignment horizontal="right" vertical="center"/>
    </xf>
    <xf numFmtId="177" fontId="6" fillId="0" borderId="21" xfId="2" applyNumberFormat="1" applyFont="1" applyFill="1" applyBorder="1" applyAlignment="1">
      <alignment horizontal="right" vertical="center"/>
    </xf>
    <xf numFmtId="177"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8" fontId="7" fillId="0" borderId="27" xfId="3" applyNumberFormat="1" applyFont="1" applyFill="1" applyBorder="1" applyAlignment="1" applyProtection="1">
      <alignment horizontal="right" vertical="center"/>
    </xf>
    <xf numFmtId="178" fontId="7" fillId="0" borderId="28" xfId="3" applyNumberFormat="1" applyFont="1" applyFill="1" applyBorder="1" applyAlignment="1" applyProtection="1">
      <alignment horizontal="right" vertical="center"/>
    </xf>
    <xf numFmtId="178"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8" fontId="7" fillId="0" borderId="33" xfId="3" applyNumberFormat="1" applyFont="1" applyFill="1" applyBorder="1" applyAlignment="1" applyProtection="1">
      <alignment horizontal="right" vertical="center"/>
    </xf>
    <xf numFmtId="178" fontId="7" fillId="0" borderId="34" xfId="3" applyNumberFormat="1" applyFont="1" applyFill="1" applyBorder="1" applyAlignment="1" applyProtection="1">
      <alignment horizontal="right" vertical="center"/>
    </xf>
    <xf numFmtId="178"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8" fontId="7" fillId="0" borderId="20" xfId="3" applyNumberFormat="1" applyFont="1" applyFill="1" applyBorder="1" applyAlignment="1" applyProtection="1">
      <alignment horizontal="right" vertical="center"/>
    </xf>
    <xf numFmtId="178" fontId="7" fillId="0" borderId="21" xfId="3" applyNumberFormat="1" applyFont="1" applyFill="1" applyBorder="1" applyAlignment="1" applyProtection="1">
      <alignment horizontal="right" vertical="center"/>
    </xf>
    <xf numFmtId="178"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8" fontId="7" fillId="0" borderId="27" xfId="4" applyNumberFormat="1" applyFont="1" applyFill="1" applyBorder="1" applyAlignment="1" applyProtection="1">
      <alignment horizontal="right" vertical="center"/>
    </xf>
    <xf numFmtId="178" fontId="7" fillId="0" borderId="28" xfId="4" applyNumberFormat="1" applyFont="1" applyFill="1" applyBorder="1" applyAlignment="1" applyProtection="1">
      <alignment horizontal="right" vertical="center"/>
    </xf>
    <xf numFmtId="178"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8" fontId="7" fillId="0" borderId="33" xfId="4" applyNumberFormat="1" applyFont="1" applyFill="1" applyBorder="1" applyAlignment="1" applyProtection="1">
      <alignment horizontal="right" vertical="center"/>
    </xf>
    <xf numFmtId="178" fontId="7" fillId="0" borderId="34" xfId="4" applyNumberFormat="1" applyFont="1" applyFill="1" applyBorder="1" applyAlignment="1" applyProtection="1">
      <alignment horizontal="right" vertical="center"/>
    </xf>
    <xf numFmtId="178"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8" fontId="7" fillId="0" borderId="20" xfId="4" applyNumberFormat="1" applyFont="1" applyFill="1" applyBorder="1" applyAlignment="1" applyProtection="1">
      <alignment horizontal="right" vertical="center"/>
    </xf>
    <xf numFmtId="178" fontId="7" fillId="0" borderId="21" xfId="4" applyNumberFormat="1" applyFont="1" applyFill="1" applyBorder="1" applyAlignment="1" applyProtection="1">
      <alignment horizontal="right" vertical="center"/>
    </xf>
    <xf numFmtId="178"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8" fontId="7" fillId="0" borderId="0" xfId="4" applyNumberFormat="1" applyFont="1" applyFill="1" applyBorder="1" applyAlignment="1" applyProtection="1">
      <alignment horizontal="right" vertical="center"/>
    </xf>
    <xf numFmtId="179" fontId="9" fillId="0" borderId="41" xfId="5" applyNumberFormat="1" applyFont="1" applyBorder="1" applyAlignment="1">
      <alignment vertical="center"/>
    </xf>
    <xf numFmtId="179" fontId="9" fillId="0" borderId="46" xfId="5" applyNumberFormat="1" applyFont="1" applyBorder="1" applyAlignment="1">
      <alignment vertical="center"/>
    </xf>
    <xf numFmtId="179" fontId="9" fillId="0" borderId="15" xfId="5" applyNumberFormat="1" applyFont="1" applyBorder="1" applyAlignment="1">
      <alignment horizontal="center" vertical="center" wrapText="1"/>
    </xf>
    <xf numFmtId="179" fontId="9" fillId="0" borderId="39" xfId="5" applyNumberFormat="1" applyFont="1" applyBorder="1" applyAlignment="1">
      <alignment horizontal="center" vertical="center"/>
    </xf>
    <xf numFmtId="179" fontId="9" fillId="0" borderId="31" xfId="5" applyNumberFormat="1" applyFont="1" applyBorder="1" applyAlignment="1">
      <alignment horizontal="center" vertical="center"/>
    </xf>
    <xf numFmtId="179" fontId="9" fillId="0" borderId="42" xfId="5" applyNumberFormat="1" applyFont="1" applyBorder="1" applyAlignment="1">
      <alignment horizontal="center" vertical="center"/>
    </xf>
    <xf numFmtId="0" fontId="8" fillId="0" borderId="0" xfId="5"/>
    <xf numFmtId="179" fontId="9" fillId="0" borderId="37" xfId="5" applyNumberFormat="1" applyFont="1" applyBorder="1" applyAlignment="1">
      <alignment vertical="center"/>
    </xf>
    <xf numFmtId="179" fontId="9" fillId="0" borderId="40" xfId="5" applyNumberFormat="1" applyFont="1" applyBorder="1" applyAlignment="1">
      <alignment vertical="center"/>
    </xf>
    <xf numFmtId="0" fontId="8" fillId="0" borderId="45" xfId="5" applyFont="1" applyBorder="1" applyAlignment="1">
      <alignment vertical="center"/>
    </xf>
    <xf numFmtId="179" fontId="9" fillId="0" borderId="41" xfId="5" applyNumberFormat="1" applyFont="1" applyBorder="1" applyAlignment="1">
      <alignment horizontal="center" vertical="center"/>
    </xf>
    <xf numFmtId="179" fontId="9" fillId="0" borderId="47" xfId="5" applyNumberFormat="1" applyFont="1" applyBorder="1" applyAlignment="1">
      <alignment horizontal="center" vertical="center" wrapText="1"/>
    </xf>
    <xf numFmtId="179" fontId="9" fillId="0" borderId="48" xfId="5" applyNumberFormat="1" applyFont="1" applyBorder="1" applyAlignment="1">
      <alignment horizontal="center" vertical="center"/>
    </xf>
    <xf numFmtId="179" fontId="9" fillId="0" borderId="49" xfId="5" applyNumberFormat="1" applyFont="1" applyBorder="1" applyAlignment="1">
      <alignment horizontal="center" vertical="center" wrapText="1"/>
    </xf>
    <xf numFmtId="179" fontId="9" fillId="0" borderId="34" xfId="5" applyNumberFormat="1" applyFont="1" applyBorder="1" applyAlignment="1">
      <alignment horizontal="center" vertical="center"/>
    </xf>
    <xf numFmtId="179" fontId="9" fillId="0" borderId="46" xfId="5" applyNumberFormat="1" applyFont="1" applyBorder="1" applyAlignment="1">
      <alignment horizontal="center" vertical="center"/>
    </xf>
    <xf numFmtId="180" fontId="9" fillId="0" borderId="15" xfId="5" applyNumberFormat="1" applyFont="1" applyFill="1" applyBorder="1" applyAlignment="1">
      <alignment vertical="center"/>
    </xf>
    <xf numFmtId="180" fontId="9" fillId="0" borderId="41" xfId="5" applyNumberFormat="1" applyFont="1" applyFill="1" applyBorder="1" applyAlignment="1">
      <alignment vertical="center"/>
    </xf>
    <xf numFmtId="181" fontId="9" fillId="0" borderId="50" xfId="5" applyNumberFormat="1" applyFont="1" applyFill="1" applyBorder="1" applyAlignment="1">
      <alignment vertical="center"/>
    </xf>
    <xf numFmtId="180" fontId="9" fillId="0" borderId="48" xfId="5" applyNumberFormat="1" applyFont="1" applyFill="1" applyBorder="1" applyAlignment="1">
      <alignment vertical="center"/>
    </xf>
    <xf numFmtId="181" fontId="9" fillId="0" borderId="51" xfId="5" applyNumberFormat="1" applyFont="1" applyFill="1" applyBorder="1" applyAlignment="1">
      <alignment vertical="center"/>
    </xf>
    <xf numFmtId="181" fontId="9" fillId="0" borderId="15" xfId="5" applyNumberFormat="1" applyFont="1" applyBorder="1" applyAlignment="1">
      <alignment vertical="center"/>
    </xf>
    <xf numFmtId="179" fontId="9" fillId="0" borderId="37" xfId="5" applyNumberFormat="1" applyFont="1" applyBorder="1" applyAlignment="1">
      <alignment horizontal="center" vertical="center"/>
    </xf>
    <xf numFmtId="179" fontId="9" fillId="0" borderId="52" xfId="5" applyNumberFormat="1" applyFont="1" applyBorder="1" applyAlignment="1">
      <alignment horizontal="center" vertical="center"/>
    </xf>
    <xf numFmtId="180" fontId="9" fillId="0" borderId="53" xfId="5" applyNumberFormat="1" applyFont="1" applyFill="1" applyBorder="1" applyAlignment="1">
      <alignment vertical="center"/>
    </xf>
    <xf numFmtId="180" fontId="9" fillId="0" borderId="54" xfId="5" applyNumberFormat="1" applyFont="1" applyFill="1" applyBorder="1" applyAlignment="1">
      <alignment vertical="center"/>
    </xf>
    <xf numFmtId="181" fontId="9" fillId="0" borderId="52" xfId="5" applyNumberFormat="1" applyFont="1" applyFill="1" applyBorder="1" applyAlignment="1">
      <alignment vertical="center"/>
    </xf>
    <xf numFmtId="180" fontId="9" fillId="0" borderId="55" xfId="5" applyNumberFormat="1" applyFont="1" applyFill="1" applyBorder="1" applyAlignment="1">
      <alignment vertical="center"/>
    </xf>
    <xf numFmtId="181" fontId="9" fillId="0" borderId="56" xfId="5" applyNumberFormat="1" applyFont="1" applyFill="1" applyBorder="1" applyAlignment="1">
      <alignment vertical="center"/>
    </xf>
    <xf numFmtId="181" fontId="9" fillId="0" borderId="53" xfId="5" applyNumberFormat="1" applyFont="1" applyBorder="1" applyAlignment="1">
      <alignment vertical="center"/>
    </xf>
    <xf numFmtId="180" fontId="9" fillId="0" borderId="53" xfId="5" applyNumberFormat="1" applyFont="1" applyFill="1" applyBorder="1" applyAlignment="1">
      <alignment vertical="center" wrapText="1"/>
    </xf>
    <xf numFmtId="180" fontId="9" fillId="0" borderId="15" xfId="5" applyNumberFormat="1" applyFont="1" applyBorder="1" applyAlignment="1">
      <alignment vertical="center"/>
    </xf>
    <xf numFmtId="180" fontId="9" fillId="0" borderId="41" xfId="5" applyNumberFormat="1" applyFont="1" applyBorder="1" applyAlignment="1">
      <alignment vertical="center"/>
    </xf>
    <xf numFmtId="181" fontId="9" fillId="0" borderId="50" xfId="5" applyNumberFormat="1" applyFont="1" applyBorder="1" applyAlignment="1">
      <alignment vertical="center"/>
    </xf>
    <xf numFmtId="180" fontId="9" fillId="0" borderId="48" xfId="5" applyNumberFormat="1" applyFont="1" applyBorder="1" applyAlignment="1">
      <alignment vertical="center"/>
    </xf>
    <xf numFmtId="181"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5" fontId="14" fillId="0" borderId="36" xfId="26" applyNumberFormat="1" applyFont="1" applyFill="1" applyBorder="1" applyAlignment="1">
      <alignment horizontal="right" vertical="center"/>
    </xf>
    <xf numFmtId="185" fontId="14" fillId="0" borderId="8" xfId="26" applyNumberFormat="1" applyFont="1" applyFill="1" applyBorder="1" applyAlignment="1">
      <alignment horizontal="right" vertical="center"/>
    </xf>
    <xf numFmtId="185"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5" fontId="14" fillId="0" borderId="36" xfId="26" applyNumberFormat="1" applyFont="1" applyFill="1" applyBorder="1" applyAlignment="1">
      <alignment vertical="center"/>
    </xf>
    <xf numFmtId="185" fontId="14" fillId="0" borderId="8" xfId="26" applyNumberFormat="1" applyFont="1" applyFill="1" applyBorder="1" applyAlignment="1">
      <alignment vertical="center"/>
    </xf>
    <xf numFmtId="185"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2" fontId="14" fillId="0" borderId="71" xfId="26" applyNumberFormat="1" applyFont="1" applyFill="1" applyBorder="1" applyAlignment="1">
      <alignment vertical="center"/>
    </xf>
    <xf numFmtId="182" fontId="14" fillId="0" borderId="72" xfId="26" applyNumberFormat="1" applyFont="1" applyFill="1" applyBorder="1" applyAlignment="1">
      <alignment vertical="center"/>
    </xf>
    <xf numFmtId="182"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8" fontId="26" fillId="5" borderId="0" xfId="30" applyNumberFormat="1" applyFont="1" applyFill="1" applyBorder="1" applyAlignment="1" applyProtection="1">
      <alignment horizontal="right" vertical="center" shrinkToFit="1"/>
    </xf>
    <xf numFmtId="178"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9"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9" fontId="3" fillId="5" borderId="37" xfId="34" applyNumberFormat="1" applyFont="1" applyFill="1" applyBorder="1">
      <alignment vertical="center"/>
    </xf>
    <xf numFmtId="179" fontId="3" fillId="5" borderId="49" xfId="34" applyNumberFormat="1" applyFont="1" applyFill="1" applyBorder="1">
      <alignment vertical="center"/>
    </xf>
    <xf numFmtId="179" fontId="3" fillId="5" borderId="40" xfId="34" applyNumberFormat="1" applyFont="1" applyFill="1" applyBorder="1">
      <alignment vertical="center"/>
    </xf>
    <xf numFmtId="179" fontId="3" fillId="5" borderId="34" xfId="34" applyNumberFormat="1" applyFont="1" applyFill="1" applyBorder="1" applyAlignment="1">
      <alignment horizontal="center" vertical="center"/>
    </xf>
    <xf numFmtId="179" fontId="14" fillId="5" borderId="186" xfId="34" applyNumberFormat="1" applyFont="1" applyFill="1" applyBorder="1" applyAlignment="1">
      <alignment horizontal="center" vertical="center"/>
    </xf>
    <xf numFmtId="179" fontId="3" fillId="5" borderId="47" xfId="34" applyNumberFormat="1" applyFont="1" applyFill="1" applyBorder="1" applyAlignment="1">
      <alignment horizontal="center" vertical="center"/>
    </xf>
    <xf numFmtId="178" fontId="3" fillId="5" borderId="45" xfId="35" applyNumberFormat="1" applyFont="1" applyFill="1" applyBorder="1" applyAlignment="1">
      <alignment horizontal="right" vertical="center" wrapText="1"/>
    </xf>
    <xf numFmtId="178" fontId="3" fillId="5" borderId="45" xfId="35" applyNumberFormat="1" applyFont="1" applyFill="1" applyBorder="1" applyAlignment="1">
      <alignment horizontal="right" vertical="center"/>
    </xf>
    <xf numFmtId="178" fontId="3" fillId="5" borderId="37" xfId="35" applyNumberFormat="1" applyFont="1" applyFill="1" applyBorder="1" applyAlignment="1">
      <alignment horizontal="right" vertical="center"/>
    </xf>
    <xf numFmtId="189" fontId="3" fillId="5" borderId="187" xfId="35" applyNumberFormat="1" applyFont="1" applyFill="1" applyBorder="1" applyAlignment="1">
      <alignment horizontal="right" vertical="center"/>
    </xf>
    <xf numFmtId="178" fontId="3" fillId="5" borderId="34" xfId="35" applyNumberFormat="1" applyFont="1" applyFill="1" applyBorder="1" applyAlignment="1">
      <alignment horizontal="right" vertical="center" wrapText="1"/>
    </xf>
    <xf numFmtId="178" fontId="3" fillId="5" borderId="34" xfId="35" applyNumberFormat="1" applyFont="1" applyFill="1" applyBorder="1" applyAlignment="1">
      <alignment horizontal="right" vertical="center"/>
    </xf>
    <xf numFmtId="178" fontId="3" fillId="5" borderId="39" xfId="35" applyNumberFormat="1" applyFont="1" applyFill="1" applyBorder="1" applyAlignment="1">
      <alignment horizontal="right" vertical="center"/>
    </xf>
    <xf numFmtId="189" fontId="3" fillId="5" borderId="47" xfId="35" applyNumberFormat="1" applyFont="1" applyFill="1" applyBorder="1" applyAlignment="1">
      <alignment horizontal="right" vertical="center"/>
    </xf>
    <xf numFmtId="191" fontId="3" fillId="0" borderId="0" xfId="34" applyNumberFormat="1" applyFont="1" applyFill="1" applyBorder="1">
      <alignment vertical="center"/>
    </xf>
    <xf numFmtId="179" fontId="3" fillId="0" borderId="39" xfId="34" applyNumberFormat="1" applyFont="1" applyFill="1" applyBorder="1">
      <alignment vertical="center"/>
    </xf>
    <xf numFmtId="179" fontId="3" fillId="0" borderId="31" xfId="34" applyNumberFormat="1" applyFont="1" applyFill="1" applyBorder="1">
      <alignment vertical="center"/>
    </xf>
    <xf numFmtId="179" fontId="3" fillId="0" borderId="42" xfId="34" applyNumberFormat="1" applyFont="1" applyFill="1" applyBorder="1">
      <alignment vertical="center"/>
    </xf>
    <xf numFmtId="179" fontId="3" fillId="0" borderId="34" xfId="34" applyNumberFormat="1" applyFont="1" applyFill="1" applyBorder="1" applyAlignment="1">
      <alignment horizontal="center" vertical="center"/>
    </xf>
    <xf numFmtId="179" fontId="3" fillId="0" borderId="186" xfId="34" applyNumberFormat="1" applyFont="1" applyFill="1" applyBorder="1" applyAlignment="1">
      <alignment horizontal="center" vertical="center"/>
    </xf>
    <xf numFmtId="179" fontId="3" fillId="0" borderId="47" xfId="34" applyNumberFormat="1" applyFont="1" applyFill="1" applyBorder="1" applyAlignment="1">
      <alignment horizontal="center" vertical="center"/>
    </xf>
    <xf numFmtId="179" fontId="3" fillId="0" borderId="0" xfId="34" applyNumberFormat="1" applyFont="1" applyFill="1" applyBorder="1" applyAlignment="1">
      <alignment horizontal="center" vertical="center"/>
    </xf>
    <xf numFmtId="179" fontId="3" fillId="0" borderId="60" xfId="34" applyNumberFormat="1" applyFont="1" applyFill="1" applyBorder="1">
      <alignment vertical="center"/>
    </xf>
    <xf numFmtId="192" fontId="9" fillId="0" borderId="34" xfId="34" applyNumberFormat="1" applyFont="1" applyFill="1" applyBorder="1" applyAlignment="1">
      <alignment horizontal="right" vertical="center" shrinkToFit="1"/>
    </xf>
    <xf numFmtId="192" fontId="9" fillId="0" borderId="186" xfId="34" applyNumberFormat="1" applyFont="1" applyFill="1" applyBorder="1" applyAlignment="1">
      <alignment horizontal="right" vertical="center" shrinkToFit="1"/>
    </xf>
    <xf numFmtId="192" fontId="3" fillId="0" borderId="47" xfId="34" applyNumberFormat="1" applyFont="1" applyFill="1" applyBorder="1" applyAlignment="1">
      <alignment horizontal="right" vertical="center" shrinkToFit="1"/>
    </xf>
    <xf numFmtId="179" fontId="3" fillId="0" borderId="38" xfId="34" applyNumberFormat="1" applyFont="1" applyFill="1" applyBorder="1">
      <alignment vertical="center"/>
    </xf>
    <xf numFmtId="179" fontId="3" fillId="0" borderId="0" xfId="34" applyNumberFormat="1" applyFont="1" applyFill="1">
      <alignment vertical="center"/>
    </xf>
    <xf numFmtId="189" fontId="9" fillId="0" borderId="34" xfId="34" applyNumberFormat="1" applyFont="1" applyFill="1" applyBorder="1" applyAlignment="1">
      <alignment horizontal="right" vertical="center" shrinkToFit="1"/>
    </xf>
    <xf numFmtId="189" fontId="9" fillId="0" borderId="186" xfId="34" applyNumberFormat="1" applyFont="1" applyFill="1" applyBorder="1" applyAlignment="1">
      <alignment horizontal="right" vertical="center" shrinkToFit="1"/>
    </xf>
    <xf numFmtId="189" fontId="3" fillId="0" borderId="47" xfId="34" applyNumberFormat="1" applyFont="1" applyFill="1" applyBorder="1" applyAlignment="1">
      <alignment horizontal="right" vertical="center" shrinkToFit="1"/>
    </xf>
    <xf numFmtId="179" fontId="3" fillId="0" borderId="37" xfId="34" applyNumberFormat="1" applyFont="1" applyFill="1" applyBorder="1">
      <alignment vertical="center"/>
    </xf>
    <xf numFmtId="179" fontId="3" fillId="0" borderId="49" xfId="34" applyNumberFormat="1" applyFont="1" applyFill="1" applyBorder="1">
      <alignment vertical="center"/>
    </xf>
    <xf numFmtId="191" fontId="3" fillId="0" borderId="49" xfId="34" applyNumberFormat="1" applyFont="1" applyFill="1" applyBorder="1">
      <alignment vertical="center"/>
    </xf>
    <xf numFmtId="179"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8" fontId="3" fillId="5" borderId="34" xfId="34" applyNumberFormat="1" applyFont="1" applyFill="1" applyBorder="1" applyAlignment="1">
      <alignment horizontal="right" vertical="center"/>
    </xf>
    <xf numFmtId="178" fontId="3" fillId="5" borderId="186" xfId="34" applyNumberFormat="1" applyFont="1" applyFill="1" applyBorder="1" applyAlignment="1">
      <alignment horizontal="right" vertical="center"/>
    </xf>
    <xf numFmtId="189" fontId="3" fillId="5" borderId="47" xfId="34" applyNumberFormat="1" applyFont="1" applyFill="1" applyBorder="1" applyAlignment="1">
      <alignment horizontal="right" vertical="center"/>
    </xf>
    <xf numFmtId="178" fontId="3" fillId="0" borderId="34" xfId="34" applyNumberFormat="1" applyFont="1" applyFill="1" applyBorder="1" applyAlignment="1">
      <alignment horizontal="right" vertical="center"/>
    </xf>
    <xf numFmtId="178" fontId="3" fillId="0" borderId="186" xfId="34" applyNumberFormat="1" applyFont="1" applyFill="1" applyBorder="1" applyAlignment="1">
      <alignment horizontal="right" vertical="center"/>
    </xf>
    <xf numFmtId="189" fontId="3" fillId="0" borderId="47" xfId="34" applyNumberFormat="1" applyFont="1" applyFill="1" applyBorder="1" applyAlignment="1">
      <alignment horizontal="right" vertical="center"/>
    </xf>
    <xf numFmtId="178" fontId="3" fillId="5" borderId="34" xfId="34" applyNumberFormat="1" applyFont="1" applyFill="1" applyBorder="1" applyAlignment="1">
      <alignment horizontal="right" vertical="center" wrapText="1"/>
    </xf>
    <xf numFmtId="178" fontId="3" fillId="5" borderId="186" xfId="34" applyNumberFormat="1" applyFont="1" applyFill="1" applyBorder="1" applyAlignment="1">
      <alignment horizontal="right" vertical="center" wrapText="1"/>
    </xf>
    <xf numFmtId="189"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1"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1" fontId="3" fillId="0" borderId="49" xfId="35" applyNumberFormat="1" applyFont="1" applyFill="1" applyBorder="1">
      <alignment vertical="center"/>
    </xf>
    <xf numFmtId="179" fontId="9" fillId="0" borderId="41" xfId="36" applyNumberFormat="1" applyFont="1" applyBorder="1" applyAlignment="1">
      <alignment vertical="center"/>
    </xf>
    <xf numFmtId="179" fontId="9" fillId="0" borderId="46" xfId="36" applyNumberFormat="1" applyFont="1" applyBorder="1" applyAlignment="1">
      <alignment vertical="center"/>
    </xf>
    <xf numFmtId="179" fontId="9" fillId="0" borderId="37" xfId="36" applyNumberFormat="1" applyFont="1" applyBorder="1" applyAlignment="1">
      <alignment vertical="center"/>
    </xf>
    <xf numFmtId="179" fontId="9" fillId="0" borderId="40" xfId="36" applyNumberFormat="1" applyFont="1" applyBorder="1" applyAlignment="1">
      <alignment vertical="center"/>
    </xf>
    <xf numFmtId="179" fontId="9" fillId="0" borderId="41" xfId="36" applyNumberFormat="1" applyFont="1" applyBorder="1" applyAlignment="1">
      <alignment horizontal="center" vertical="center"/>
    </xf>
    <xf numFmtId="179" fontId="9" fillId="0" borderId="47" xfId="36" applyNumberFormat="1" applyFont="1" applyBorder="1" applyAlignment="1">
      <alignment horizontal="center" vertical="center" wrapText="1"/>
    </xf>
    <xf numFmtId="179" fontId="13" fillId="0" borderId="48" xfId="36" applyNumberFormat="1" applyFont="1" applyBorder="1" applyAlignment="1">
      <alignment horizontal="center" vertical="center"/>
    </xf>
    <xf numFmtId="179" fontId="9" fillId="0" borderId="49" xfId="36" applyNumberFormat="1" applyFont="1" applyBorder="1" applyAlignment="1">
      <alignment horizontal="center" vertical="center" wrapText="1"/>
    </xf>
    <xf numFmtId="179" fontId="9" fillId="0" borderId="34" xfId="36" applyNumberFormat="1" applyFont="1" applyBorder="1" applyAlignment="1">
      <alignment horizontal="center" vertical="center"/>
    </xf>
    <xf numFmtId="178" fontId="9" fillId="0" borderId="15" xfId="37" applyNumberFormat="1" applyFont="1" applyFill="1" applyBorder="1" applyAlignment="1">
      <alignment horizontal="right" vertical="center"/>
    </xf>
    <xf numFmtId="178" fontId="9" fillId="0" borderId="41" xfId="37" applyNumberFormat="1" applyFont="1" applyFill="1" applyBorder="1" applyAlignment="1">
      <alignment horizontal="right" vertical="center"/>
    </xf>
    <xf numFmtId="189" fontId="9" fillId="0" borderId="50" xfId="37" applyNumberFormat="1" applyFont="1" applyFill="1" applyBorder="1" applyAlignment="1">
      <alignment horizontal="right" vertical="center"/>
    </xf>
    <xf numFmtId="178" fontId="9" fillId="0" borderId="48" xfId="37" applyNumberFormat="1" applyFont="1" applyFill="1" applyBorder="1" applyAlignment="1">
      <alignment horizontal="right" vertical="center"/>
    </xf>
    <xf numFmtId="189" fontId="9" fillId="0" borderId="51" xfId="37" applyNumberFormat="1" applyFont="1" applyFill="1" applyBorder="1" applyAlignment="1">
      <alignment horizontal="right" vertical="center"/>
    </xf>
    <xf numFmtId="189" fontId="9" fillId="0" borderId="15" xfId="37" applyNumberFormat="1" applyFont="1" applyBorder="1" applyAlignment="1">
      <alignment horizontal="right" vertical="center"/>
    </xf>
    <xf numFmtId="179" fontId="9" fillId="0" borderId="37" xfId="36" applyNumberFormat="1" applyFont="1" applyBorder="1" applyAlignment="1">
      <alignment horizontal="center" vertical="center"/>
    </xf>
    <xf numFmtId="179" fontId="9" fillId="0" borderId="52" xfId="36" applyNumberFormat="1" applyFont="1" applyBorder="1" applyAlignment="1">
      <alignment horizontal="center" vertical="center"/>
    </xf>
    <xf numFmtId="178" fontId="9" fillId="0" borderId="53" xfId="37" applyNumberFormat="1" applyFont="1" applyFill="1" applyBorder="1" applyAlignment="1">
      <alignment horizontal="right" vertical="center"/>
    </xf>
    <xf numFmtId="178" fontId="9" fillId="0" borderId="54" xfId="37" applyNumberFormat="1" applyFont="1" applyFill="1" applyBorder="1" applyAlignment="1">
      <alignment horizontal="right" vertical="center"/>
    </xf>
    <xf numFmtId="189" fontId="9" fillId="0" borderId="52" xfId="37" applyNumberFormat="1" applyFont="1" applyFill="1" applyBorder="1" applyAlignment="1">
      <alignment horizontal="right" vertical="center"/>
    </xf>
    <xf numFmtId="178" fontId="9" fillId="0" borderId="55" xfId="37" applyNumberFormat="1" applyFont="1" applyFill="1" applyBorder="1" applyAlignment="1">
      <alignment horizontal="right" vertical="center"/>
    </xf>
    <xf numFmtId="189" fontId="9" fillId="0" borderId="56" xfId="37" applyNumberFormat="1" applyFont="1" applyFill="1" applyBorder="1" applyAlignment="1">
      <alignment horizontal="right" vertical="center"/>
    </xf>
    <xf numFmtId="189" fontId="9" fillId="0" borderId="53" xfId="37" applyNumberFormat="1" applyFont="1" applyBorder="1" applyAlignment="1">
      <alignment horizontal="right" vertical="center"/>
    </xf>
    <xf numFmtId="178" fontId="9" fillId="0" borderId="53" xfId="37" applyNumberFormat="1" applyFont="1" applyFill="1" applyBorder="1" applyAlignment="1">
      <alignment horizontal="right" vertical="center" wrapText="1"/>
    </xf>
    <xf numFmtId="179" fontId="9" fillId="0" borderId="46" xfId="36" applyNumberFormat="1" applyFont="1" applyBorder="1" applyAlignment="1">
      <alignment horizontal="center" vertical="center"/>
    </xf>
    <xf numFmtId="178" fontId="9" fillId="0" borderId="15" xfId="37" applyNumberFormat="1" applyFont="1" applyBorder="1" applyAlignment="1">
      <alignment horizontal="right" vertical="center"/>
    </xf>
    <xf numFmtId="178" fontId="9" fillId="0" borderId="41" xfId="37" applyNumberFormat="1" applyFont="1" applyBorder="1" applyAlignment="1">
      <alignment horizontal="right" vertical="center"/>
    </xf>
    <xf numFmtId="189" fontId="9" fillId="0" borderId="50" xfId="37" applyNumberFormat="1" applyFont="1" applyBorder="1" applyAlignment="1">
      <alignment horizontal="right" vertical="center"/>
    </xf>
    <xf numFmtId="178" fontId="9" fillId="0" borderId="48" xfId="37" applyNumberFormat="1" applyFont="1" applyBorder="1" applyAlignment="1">
      <alignment horizontal="right" vertical="center"/>
    </xf>
    <xf numFmtId="189"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1"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9" fontId="31" fillId="0" borderId="0" xfId="34" applyNumberFormat="1" applyFont="1" applyFill="1" applyBorder="1">
      <alignment vertical="center"/>
    </xf>
    <xf numFmtId="179" fontId="1" fillId="0" borderId="0" xfId="34" applyNumberFormat="1" applyFont="1" applyFill="1" applyBorder="1">
      <alignment vertical="center"/>
    </xf>
    <xf numFmtId="180" fontId="1" fillId="5" borderId="0" xfId="35" applyNumberFormat="1" applyFont="1" applyFill="1" applyBorder="1" applyAlignment="1">
      <alignment vertical="center" wrapText="1"/>
    </xf>
    <xf numFmtId="180" fontId="1" fillId="5" borderId="34" xfId="35" applyNumberFormat="1" applyFont="1" applyFill="1" applyBorder="1" applyAlignment="1">
      <alignment horizontal="center" vertical="center" wrapText="1"/>
    </xf>
    <xf numFmtId="179" fontId="1" fillId="0" borderId="0" xfId="34" applyNumberFormat="1" applyFont="1" applyFill="1">
      <alignment vertical="center"/>
    </xf>
    <xf numFmtId="179" fontId="1" fillId="0" borderId="60" xfId="34" applyNumberFormat="1" applyFont="1" applyFill="1" applyBorder="1">
      <alignment vertical="center"/>
    </xf>
    <xf numFmtId="179" fontId="1" fillId="0" borderId="38" xfId="34" applyNumberFormat="1" applyFont="1" applyFill="1" applyBorder="1">
      <alignment vertical="center"/>
    </xf>
    <xf numFmtId="193" fontId="1" fillId="0" borderId="0" xfId="34" applyNumberFormat="1" applyFont="1" applyFill="1" applyBorder="1">
      <alignment vertical="center"/>
    </xf>
    <xf numFmtId="179" fontId="1" fillId="0" borderId="37" xfId="34" applyNumberFormat="1" applyFont="1" applyFill="1" applyBorder="1">
      <alignment vertical="center"/>
    </xf>
    <xf numFmtId="179" fontId="1" fillId="0" borderId="49" xfId="34" applyNumberFormat="1" applyFont="1" applyFill="1" applyBorder="1">
      <alignment vertical="center"/>
    </xf>
    <xf numFmtId="191" fontId="1" fillId="0" borderId="49" xfId="34" applyNumberFormat="1" applyFont="1" applyFill="1" applyBorder="1">
      <alignment vertical="center"/>
    </xf>
    <xf numFmtId="179" fontId="1" fillId="0" borderId="40" xfId="34" applyNumberFormat="1" applyFont="1" applyFill="1" applyBorder="1">
      <alignment vertical="center"/>
    </xf>
    <xf numFmtId="179" fontId="8" fillId="0" borderId="0" xfId="36" applyNumberFormat="1" applyFont="1" applyBorder="1" applyAlignment="1">
      <alignment vertical="center"/>
    </xf>
    <xf numFmtId="178" fontId="8" fillId="0" borderId="0" xfId="37" applyNumberFormat="1" applyFont="1" applyFill="1" applyBorder="1" applyAlignment="1">
      <alignment horizontal="right" vertical="center"/>
    </xf>
    <xf numFmtId="189" fontId="8" fillId="0" borderId="0" xfId="37" applyNumberFormat="1" applyFont="1" applyFill="1" applyBorder="1" applyAlignment="1">
      <alignment horizontal="right" vertical="center"/>
    </xf>
    <xf numFmtId="189" fontId="8" fillId="0" borderId="0" xfId="37" applyNumberFormat="1" applyFont="1" applyBorder="1" applyAlignment="1">
      <alignment horizontal="right" vertical="center"/>
    </xf>
    <xf numFmtId="179" fontId="1" fillId="5" borderId="0" xfId="34" applyNumberFormat="1" applyFont="1" applyFill="1" applyBorder="1" applyAlignment="1">
      <alignment vertical="center" wrapText="1"/>
    </xf>
    <xf numFmtId="179" fontId="8" fillId="0" borderId="0" xfId="36" applyNumberFormat="1" applyFont="1" applyBorder="1" applyAlignment="1">
      <alignment horizontal="center" vertical="center"/>
    </xf>
    <xf numFmtId="189" fontId="1" fillId="0" borderId="0" xfId="34" applyNumberFormat="1" applyFont="1" applyFill="1" applyBorder="1">
      <alignment vertical="center"/>
    </xf>
    <xf numFmtId="0" fontId="32" fillId="0" borderId="0" xfId="38" applyFont="1" applyAlignment="1">
      <alignment vertical="center"/>
    </xf>
    <xf numFmtId="181"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9" fontId="14" fillId="0" borderId="36" xfId="26" applyNumberFormat="1" applyFont="1" applyFill="1" applyBorder="1" applyAlignment="1">
      <alignment horizontal="right" vertical="center"/>
    </xf>
    <xf numFmtId="179" fontId="14" fillId="0" borderId="8" xfId="26" applyNumberFormat="1" applyFont="1" applyFill="1" applyBorder="1" applyAlignment="1">
      <alignment horizontal="right" vertical="center"/>
    </xf>
    <xf numFmtId="179"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2" fontId="14" fillId="0" borderId="36" xfId="26" applyNumberFormat="1" applyFont="1" applyFill="1" applyBorder="1" applyAlignment="1">
      <alignment horizontal="right" vertical="center"/>
    </xf>
    <xf numFmtId="182" fontId="14" fillId="0" borderId="8" xfId="26" applyNumberFormat="1" applyFont="1" applyFill="1" applyBorder="1" applyAlignment="1">
      <alignment horizontal="right" vertical="center"/>
    </xf>
    <xf numFmtId="182"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79" fontId="14" fillId="0" borderId="7" xfId="26" applyNumberFormat="1" applyFont="1" applyFill="1" applyBorder="1" applyAlignment="1">
      <alignment horizontal="right" vertical="center"/>
    </xf>
    <xf numFmtId="179" fontId="14" fillId="0" borderId="0" xfId="26" applyNumberFormat="1" applyFont="1" applyFill="1" applyBorder="1" applyAlignment="1">
      <alignment horizontal="right" vertical="center"/>
    </xf>
    <xf numFmtId="179"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184" fontId="14" fillId="0" borderId="7" xfId="26" applyNumberFormat="1" applyFont="1" applyFill="1" applyBorder="1" applyAlignment="1">
      <alignment horizontal="right" vertical="center"/>
    </xf>
    <xf numFmtId="184" fontId="14" fillId="0" borderId="0" xfId="26" applyNumberFormat="1" applyFont="1" applyFill="1" applyBorder="1" applyAlignment="1">
      <alignment horizontal="right" vertical="center"/>
    </xf>
    <xf numFmtId="184"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9" fontId="14" fillId="0" borderId="75" xfId="26" applyNumberFormat="1" applyFont="1" applyFill="1" applyBorder="1" applyAlignment="1">
      <alignment horizontal="right" vertical="center"/>
    </xf>
    <xf numFmtId="179" fontId="14" fillId="0" borderId="25" xfId="26" applyNumberFormat="1" applyFont="1" applyFill="1" applyBorder="1" applyAlignment="1">
      <alignment horizontal="right" vertical="center"/>
    </xf>
    <xf numFmtId="179"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9" fontId="14" fillId="0" borderId="39" xfId="26" applyNumberFormat="1" applyFont="1" applyFill="1" applyBorder="1" applyAlignment="1">
      <alignment horizontal="right" vertical="center"/>
    </xf>
    <xf numFmtId="179" fontId="14" fillId="0" borderId="31" xfId="26" applyNumberFormat="1" applyFont="1" applyFill="1" applyBorder="1" applyAlignment="1">
      <alignment horizontal="right" vertical="center"/>
    </xf>
    <xf numFmtId="179"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6" fontId="14" fillId="0" borderId="44" xfId="26" applyNumberFormat="1" applyFont="1" applyFill="1" applyBorder="1" applyAlignment="1">
      <alignment horizontal="right" vertical="center"/>
    </xf>
    <xf numFmtId="186" fontId="14" fillId="0" borderId="18" xfId="26" applyNumberFormat="1" applyFont="1" applyFill="1" applyBorder="1" applyAlignment="1">
      <alignment horizontal="right" vertical="center"/>
    </xf>
    <xf numFmtId="186"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9" fontId="13" fillId="0" borderId="57" xfId="26" applyNumberFormat="1" applyFont="1" applyFill="1" applyBorder="1" applyAlignment="1">
      <alignment horizontal="right" vertical="center"/>
    </xf>
    <xf numFmtId="179" fontId="13" fillId="0" borderId="8" xfId="26" applyNumberFormat="1" applyFont="1" applyFill="1" applyBorder="1" applyAlignment="1">
      <alignment horizontal="right" vertical="center"/>
    </xf>
    <xf numFmtId="179"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9" fontId="13" fillId="0" borderId="39" xfId="26" applyNumberFormat="1" applyFont="1" applyFill="1" applyBorder="1" applyAlignment="1">
      <alignment horizontal="right" vertical="center"/>
    </xf>
    <xf numFmtId="179" fontId="13" fillId="0" borderId="31" xfId="26" applyNumberFormat="1" applyFont="1" applyFill="1" applyBorder="1" applyAlignment="1">
      <alignment horizontal="right" vertical="center"/>
    </xf>
    <xf numFmtId="179" fontId="13" fillId="0" borderId="32" xfId="26" applyNumberFormat="1" applyFont="1" applyFill="1" applyBorder="1" applyAlignment="1">
      <alignment horizontal="right" vertical="center"/>
    </xf>
    <xf numFmtId="182" fontId="14" fillId="0" borderId="39" xfId="26" applyNumberFormat="1" applyFont="1" applyFill="1" applyBorder="1" applyAlignment="1">
      <alignment horizontal="right" vertical="center"/>
    </xf>
    <xf numFmtId="182" fontId="14" fillId="0" borderId="31" xfId="26" applyNumberFormat="1" applyFont="1" applyFill="1" applyBorder="1" applyAlignment="1">
      <alignment horizontal="right" vertical="center"/>
    </xf>
    <xf numFmtId="182" fontId="14" fillId="0" borderId="42" xfId="26" applyNumberFormat="1" applyFont="1" applyFill="1" applyBorder="1" applyAlignment="1">
      <alignment horizontal="right" vertical="center"/>
    </xf>
    <xf numFmtId="182"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9"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2" fontId="14" fillId="0" borderId="71" xfId="26" applyNumberFormat="1" applyFont="1" applyFill="1" applyBorder="1" applyAlignment="1">
      <alignment horizontal="right" vertical="center"/>
    </xf>
    <xf numFmtId="182" fontId="14" fillId="0" borderId="72" xfId="26" applyNumberFormat="1" applyFont="1" applyFill="1" applyBorder="1" applyAlignment="1">
      <alignment horizontal="right" vertical="center"/>
    </xf>
    <xf numFmtId="182"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6" fontId="13" fillId="0" borderId="41" xfId="26" applyNumberFormat="1" applyFont="1" applyFill="1" applyBorder="1" applyAlignment="1">
      <alignment horizontal="right" vertical="center"/>
    </xf>
    <xf numFmtId="186" fontId="13" fillId="0" borderId="12" xfId="26" applyNumberFormat="1" applyFont="1" applyFill="1" applyBorder="1" applyAlignment="1">
      <alignment horizontal="right" vertical="center"/>
    </xf>
    <xf numFmtId="186"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4" fontId="14" fillId="0" borderId="78" xfId="26" applyNumberFormat="1" applyFont="1" applyFill="1" applyBorder="1" applyAlignment="1">
      <alignment horizontal="right" vertical="center"/>
    </xf>
    <xf numFmtId="184" fontId="14" fillId="0" borderId="79" xfId="26" applyNumberFormat="1" applyFont="1" applyFill="1" applyBorder="1" applyAlignment="1">
      <alignment horizontal="right" vertical="center"/>
    </xf>
    <xf numFmtId="184" fontId="14" fillId="0" borderId="6" xfId="26" applyNumberFormat="1" applyFont="1" applyFill="1" applyBorder="1" applyAlignment="1">
      <alignment horizontal="right" vertical="center"/>
    </xf>
    <xf numFmtId="182" fontId="14" fillId="0" borderId="44" xfId="26" applyNumberFormat="1" applyFont="1" applyFill="1" applyBorder="1" applyAlignment="1">
      <alignment horizontal="right" vertical="center"/>
    </xf>
    <xf numFmtId="182" fontId="14" fillId="0" borderId="18" xfId="26" applyNumberFormat="1" applyFont="1" applyFill="1" applyBorder="1" applyAlignment="1">
      <alignment horizontal="right" vertical="center"/>
    </xf>
    <xf numFmtId="182" fontId="14" fillId="0" borderId="43" xfId="26" applyNumberFormat="1" applyFont="1" applyFill="1" applyBorder="1" applyAlignment="1">
      <alignment horizontal="right" vertical="center"/>
    </xf>
    <xf numFmtId="182" fontId="14" fillId="0" borderId="19" xfId="26" applyNumberFormat="1" applyFont="1" applyFill="1" applyBorder="1" applyAlignment="1">
      <alignment horizontal="right" vertical="center"/>
    </xf>
    <xf numFmtId="179" fontId="14" fillId="0" borderId="78" xfId="26" applyNumberFormat="1" applyFont="1" applyFill="1" applyBorder="1" applyAlignment="1">
      <alignment horizontal="right" vertical="center"/>
    </xf>
    <xf numFmtId="179" fontId="14" fillId="0" borderId="79" xfId="26" applyNumberFormat="1" applyFont="1" applyFill="1" applyBorder="1" applyAlignment="1">
      <alignment horizontal="right" vertical="center"/>
    </xf>
    <xf numFmtId="179"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9" fontId="14" fillId="0" borderId="44" xfId="26" applyNumberFormat="1" applyFont="1" applyFill="1" applyBorder="1" applyAlignment="1">
      <alignment horizontal="right" vertical="center"/>
    </xf>
    <xf numFmtId="179" fontId="14" fillId="0" borderId="18" xfId="26" applyNumberFormat="1" applyFont="1" applyFill="1" applyBorder="1" applyAlignment="1">
      <alignment horizontal="right" vertical="center"/>
    </xf>
    <xf numFmtId="179"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9" fontId="14" fillId="0" borderId="71" xfId="26" applyNumberFormat="1" applyFont="1" applyFill="1" applyBorder="1" applyAlignment="1">
      <alignment horizontal="right" vertical="center"/>
    </xf>
    <xf numFmtId="179" fontId="14" fillId="0" borderId="72" xfId="26" applyNumberFormat="1" applyFont="1" applyFill="1" applyBorder="1" applyAlignment="1">
      <alignment horizontal="right" vertical="center"/>
    </xf>
    <xf numFmtId="179"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7"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9" fontId="14" fillId="0" borderId="41" xfId="29" applyNumberFormat="1" applyFont="1" applyFill="1" applyBorder="1" applyAlignment="1">
      <alignment horizontal="right" vertical="center"/>
    </xf>
    <xf numFmtId="179" fontId="14" fillId="0" borderId="12" xfId="29" applyNumberFormat="1" applyFont="1" applyFill="1" applyBorder="1" applyAlignment="1">
      <alignment horizontal="right" vertical="center"/>
    </xf>
    <xf numFmtId="179" fontId="14" fillId="0" borderId="82" xfId="29" applyNumberFormat="1" applyFont="1" applyFill="1" applyBorder="1" applyAlignment="1">
      <alignment horizontal="right" vertical="center"/>
    </xf>
    <xf numFmtId="182" fontId="14" fillId="0" borderId="83" xfId="29" applyNumberFormat="1" applyFont="1" applyFill="1" applyBorder="1" applyAlignment="1">
      <alignment horizontal="right" vertical="center"/>
    </xf>
    <xf numFmtId="179" fontId="14" fillId="0" borderId="83" xfId="29" applyNumberFormat="1" applyFont="1" applyFill="1" applyBorder="1" applyAlignment="1">
      <alignment horizontal="right" vertical="center"/>
    </xf>
    <xf numFmtId="182" fontId="14" fillId="0" borderId="84" xfId="29" applyNumberFormat="1" applyFont="1" applyFill="1" applyBorder="1" applyAlignment="1">
      <alignment horizontal="right" vertical="center"/>
    </xf>
    <xf numFmtId="182" fontId="14" fillId="0" borderId="12" xfId="29" applyNumberFormat="1" applyFont="1" applyFill="1" applyBorder="1" applyAlignment="1">
      <alignment horizontal="right" vertical="center"/>
    </xf>
    <xf numFmtId="182"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9" fontId="14" fillId="0" borderId="60" xfId="29" applyNumberFormat="1" applyFont="1" applyFill="1" applyBorder="1" applyAlignment="1">
      <alignment horizontal="right" vertical="center"/>
    </xf>
    <xf numFmtId="179" fontId="14" fillId="0" borderId="0" xfId="29" applyNumberFormat="1" applyFont="1" applyFill="1" applyBorder="1" applyAlignment="1">
      <alignment horizontal="right" vertical="center"/>
    </xf>
    <xf numFmtId="179" fontId="14" fillId="0" borderId="85" xfId="29" applyNumberFormat="1" applyFont="1" applyFill="1" applyBorder="1" applyAlignment="1">
      <alignment horizontal="right" vertical="center"/>
    </xf>
    <xf numFmtId="182" fontId="14" fillId="0" borderId="86" xfId="29" applyNumberFormat="1" applyFont="1" applyFill="1" applyBorder="1" applyAlignment="1">
      <alignment horizontal="right" vertical="center"/>
    </xf>
    <xf numFmtId="179" fontId="14" fillId="0" borderId="86" xfId="29" applyNumberFormat="1" applyFont="1" applyFill="1" applyBorder="1" applyAlignment="1">
      <alignment horizontal="right" vertical="center"/>
    </xf>
    <xf numFmtId="182" fontId="14" fillId="0" borderId="88" xfId="29" applyNumberFormat="1" applyFont="1" applyFill="1" applyBorder="1" applyAlignment="1">
      <alignment horizontal="right" vertical="center"/>
    </xf>
    <xf numFmtId="182" fontId="14" fillId="0" borderId="0" xfId="29" applyNumberFormat="1" applyFont="1" applyFill="1" applyBorder="1" applyAlignment="1">
      <alignment horizontal="right" vertical="center"/>
    </xf>
    <xf numFmtId="182" fontId="14" fillId="0" borderId="38" xfId="29" applyNumberFormat="1" applyFont="1" applyFill="1" applyBorder="1" applyAlignment="1">
      <alignment horizontal="right" vertical="center"/>
    </xf>
    <xf numFmtId="179" fontId="14" fillId="0" borderId="87" xfId="29" applyNumberFormat="1" applyFont="1" applyFill="1" applyBorder="1" applyAlignment="1">
      <alignment horizontal="right" vertical="center"/>
    </xf>
    <xf numFmtId="179" fontId="14" fillId="0" borderId="88" xfId="29" applyNumberFormat="1" applyFont="1" applyFill="1" applyBorder="1" applyAlignment="1">
      <alignment horizontal="right" vertical="center"/>
    </xf>
    <xf numFmtId="179"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9" fontId="14" fillId="0" borderId="84" xfId="29" applyNumberFormat="1" applyFont="1" applyFill="1" applyBorder="1" applyAlignment="1">
      <alignment horizontal="right" vertical="center"/>
    </xf>
    <xf numFmtId="188" fontId="14" fillId="0" borderId="84" xfId="29" applyNumberFormat="1" applyFont="1" applyFill="1" applyBorder="1" applyAlignment="1">
      <alignment horizontal="right" vertical="center"/>
    </xf>
    <xf numFmtId="188" fontId="14" fillId="0" borderId="12" xfId="29" applyNumberFormat="1" applyFont="1" applyFill="1" applyBorder="1" applyAlignment="1">
      <alignment horizontal="right" vertical="center"/>
    </xf>
    <xf numFmtId="188" fontId="14" fillId="0" borderId="82" xfId="29" applyNumberFormat="1" applyFont="1" applyFill="1" applyBorder="1" applyAlignment="1">
      <alignment horizontal="right" vertical="center"/>
    </xf>
    <xf numFmtId="182" fontId="1" fillId="0" borderId="0" xfId="29" applyNumberFormat="1" applyFill="1" applyAlignment="1">
      <alignment horizontal="right" vertical="center"/>
    </xf>
    <xf numFmtId="182"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8" fontId="14" fillId="0" borderId="88" xfId="29" applyNumberFormat="1" applyFont="1" applyFill="1" applyBorder="1" applyAlignment="1">
      <alignment horizontal="right" vertical="center"/>
    </xf>
    <xf numFmtId="188" fontId="1" fillId="0" borderId="0" xfId="29" applyNumberFormat="1" applyFill="1" applyAlignment="1">
      <alignment horizontal="right" vertical="center"/>
    </xf>
    <xf numFmtId="188"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2"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2"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2"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2"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9" fontId="14" fillId="0" borderId="46" xfId="29" applyNumberFormat="1" applyFont="1" applyFill="1" applyBorder="1" applyAlignment="1">
      <alignment horizontal="right" vertical="center"/>
    </xf>
    <xf numFmtId="179" fontId="14" fillId="0" borderId="37" xfId="29" applyNumberFormat="1" applyFont="1" applyFill="1" applyBorder="1" applyAlignment="1">
      <alignment horizontal="right" vertical="center"/>
    </xf>
    <xf numFmtId="179" fontId="14" fillId="0" borderId="49" xfId="29" applyNumberFormat="1" applyFont="1" applyFill="1" applyBorder="1" applyAlignment="1">
      <alignment horizontal="right" vertical="center"/>
    </xf>
    <xf numFmtId="179" fontId="14" fillId="0" borderId="89" xfId="29" applyNumberFormat="1" applyFont="1" applyFill="1" applyBorder="1" applyAlignment="1">
      <alignment horizontal="right" vertical="center"/>
    </xf>
    <xf numFmtId="182" fontId="14" fillId="0" borderId="90" xfId="29" applyNumberFormat="1" applyFont="1" applyFill="1" applyBorder="1" applyAlignment="1">
      <alignment horizontal="right" vertical="center"/>
    </xf>
    <xf numFmtId="179" fontId="14" fillId="0" borderId="90" xfId="29" applyNumberFormat="1" applyFont="1" applyFill="1" applyBorder="1" applyAlignment="1">
      <alignment horizontal="right" vertical="center"/>
    </xf>
    <xf numFmtId="182" fontId="14" fillId="0" borderId="91" xfId="29" applyNumberFormat="1" applyFont="1" applyFill="1" applyBorder="1" applyAlignment="1">
      <alignment horizontal="right" vertical="center"/>
    </xf>
    <xf numFmtId="182"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9" fontId="14" fillId="0" borderId="40" xfId="29" applyNumberFormat="1" applyFont="1" applyFill="1" applyBorder="1" applyAlignment="1">
      <alignment horizontal="right" vertical="center"/>
    </xf>
    <xf numFmtId="188" fontId="14" fillId="0" borderId="0" xfId="29" applyNumberFormat="1" applyFont="1" applyFill="1" applyBorder="1" applyAlignment="1">
      <alignment horizontal="right" vertical="center"/>
    </xf>
    <xf numFmtId="188"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9" fontId="14" fillId="4" borderId="88" xfId="29" applyNumberFormat="1" applyFont="1" applyFill="1" applyBorder="1" applyAlignment="1">
      <alignment horizontal="right" vertical="center"/>
    </xf>
    <xf numFmtId="179" fontId="14" fillId="4" borderId="0" xfId="29" applyNumberFormat="1" applyFont="1" applyFill="1" applyBorder="1" applyAlignment="1">
      <alignment horizontal="right" vertical="center"/>
    </xf>
    <xf numFmtId="179"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8" fontId="14" fillId="0" borderId="91" xfId="29" applyNumberFormat="1" applyFont="1" applyFill="1" applyBorder="1" applyAlignment="1">
      <alignment horizontal="right" vertical="center"/>
    </xf>
    <xf numFmtId="188" fontId="1" fillId="0" borderId="49" xfId="29" applyNumberFormat="1" applyFill="1" applyBorder="1" applyAlignment="1">
      <alignment horizontal="right" vertical="center"/>
    </xf>
    <xf numFmtId="188" fontId="1" fillId="0" borderId="89" xfId="29" applyNumberFormat="1" applyFill="1" applyBorder="1" applyAlignment="1">
      <alignment horizontal="right" vertical="center"/>
    </xf>
    <xf numFmtId="179" fontId="14" fillId="0" borderId="91" xfId="29" applyNumberFormat="1" applyFont="1" applyFill="1" applyBorder="1" applyAlignment="1">
      <alignment horizontal="right" vertical="center"/>
    </xf>
    <xf numFmtId="179" fontId="14" fillId="4" borderId="91" xfId="29" applyNumberFormat="1" applyFont="1" applyFill="1" applyBorder="1" applyAlignment="1">
      <alignment horizontal="right" vertical="center"/>
    </xf>
    <xf numFmtId="179" fontId="14" fillId="4" borderId="49" xfId="29" applyNumberFormat="1" applyFont="1" applyFill="1" applyBorder="1" applyAlignment="1">
      <alignment horizontal="right" vertical="center"/>
    </xf>
    <xf numFmtId="179"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8" fontId="26" fillId="0" borderId="101" xfId="32" applyNumberFormat="1" applyFont="1" applyBorder="1" applyAlignment="1" applyProtection="1">
      <alignment horizontal="right" vertical="center" shrinkToFit="1"/>
      <protection locked="0"/>
    </xf>
    <xf numFmtId="178" fontId="26" fillId="0" borderId="102" xfId="32" applyNumberFormat="1" applyFont="1" applyBorder="1" applyAlignment="1" applyProtection="1">
      <alignment horizontal="right" vertical="center" shrinkToFit="1"/>
      <protection locked="0"/>
    </xf>
    <xf numFmtId="178" fontId="26" fillId="0" borderId="103" xfId="32" applyNumberFormat="1" applyFont="1" applyBorder="1" applyAlignment="1" applyProtection="1">
      <alignment horizontal="right" vertical="center" shrinkToFit="1"/>
      <protection locked="0"/>
    </xf>
    <xf numFmtId="178" fontId="26" fillId="0" borderId="104" xfId="32" applyNumberFormat="1" applyFont="1" applyBorder="1" applyAlignment="1" applyProtection="1">
      <alignment horizontal="right" vertical="center" shrinkToFit="1"/>
      <protection locked="0"/>
    </xf>
    <xf numFmtId="178" fontId="26" fillId="0" borderId="105" xfId="32" applyNumberFormat="1" applyFont="1" applyBorder="1" applyAlignment="1" applyProtection="1">
      <alignment horizontal="right" vertical="center" shrinkToFit="1"/>
      <protection locked="0"/>
    </xf>
    <xf numFmtId="178"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8" fontId="26" fillId="0" borderId="115" xfId="32" applyNumberFormat="1" applyFont="1" applyBorder="1" applyAlignment="1" applyProtection="1">
      <alignment horizontal="right" vertical="center" shrinkToFit="1"/>
      <protection locked="0"/>
    </xf>
    <xf numFmtId="178" fontId="26" fillId="0" borderId="116" xfId="32" applyNumberFormat="1" applyFont="1" applyBorder="1" applyAlignment="1" applyProtection="1">
      <alignment horizontal="right" vertical="center" shrinkToFit="1"/>
      <protection locked="0"/>
    </xf>
    <xf numFmtId="178" fontId="26" fillId="0" borderId="117" xfId="32" applyNumberFormat="1" applyFont="1" applyBorder="1" applyAlignment="1" applyProtection="1">
      <alignment horizontal="right" vertical="center" shrinkToFit="1"/>
      <protection locked="0"/>
    </xf>
    <xf numFmtId="178" fontId="26" fillId="0" borderId="118" xfId="32" applyNumberFormat="1" applyFont="1" applyBorder="1" applyAlignment="1" applyProtection="1">
      <alignment horizontal="right" vertical="center" shrinkToFit="1"/>
      <protection locked="0"/>
    </xf>
    <xf numFmtId="178" fontId="26" fillId="0" borderId="113" xfId="32" applyNumberFormat="1" applyFont="1" applyBorder="1" applyAlignment="1" applyProtection="1">
      <alignment horizontal="right" vertical="center" shrinkToFit="1"/>
      <protection locked="0"/>
    </xf>
    <xf numFmtId="178" fontId="26" fillId="0" borderId="119" xfId="32" applyNumberFormat="1" applyFont="1" applyBorder="1" applyAlignment="1" applyProtection="1">
      <alignment horizontal="right" vertical="center" shrinkToFit="1"/>
      <protection locked="0"/>
    </xf>
    <xf numFmtId="178" fontId="26" fillId="0" borderId="120" xfId="33" applyNumberFormat="1" applyFont="1" applyBorder="1" applyAlignment="1" applyProtection="1">
      <alignment horizontal="right" vertical="center" shrinkToFit="1"/>
      <protection locked="0"/>
    </xf>
    <xf numFmtId="178"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8" fontId="26" fillId="0" borderId="98" xfId="33" applyNumberFormat="1" applyFont="1" applyBorder="1" applyAlignment="1" applyProtection="1">
      <alignment horizontal="right" vertical="center" shrinkToFit="1"/>
      <protection locked="0"/>
    </xf>
    <xf numFmtId="178" fontId="26" fillId="0" borderId="99" xfId="33" applyNumberFormat="1" applyFont="1" applyBorder="1" applyAlignment="1" applyProtection="1">
      <alignment horizontal="right" vertical="center" shrinkToFit="1"/>
      <protection locked="0"/>
    </xf>
    <xf numFmtId="178" fontId="26" fillId="0" borderId="100" xfId="33" applyNumberFormat="1" applyFont="1" applyBorder="1" applyAlignment="1" applyProtection="1">
      <alignment horizontal="right" vertical="center" shrinkToFit="1"/>
      <protection locked="0"/>
    </xf>
    <xf numFmtId="178" fontId="26" fillId="0" borderId="107" xfId="33" applyNumberFormat="1" applyFont="1" applyBorder="1" applyAlignment="1" applyProtection="1">
      <alignment horizontal="right" vertical="center" shrinkToFit="1"/>
      <protection locked="0"/>
    </xf>
    <xf numFmtId="178"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8" fontId="26" fillId="0" borderId="112" xfId="33" applyNumberFormat="1" applyFont="1" applyBorder="1" applyAlignment="1" applyProtection="1">
      <alignment horizontal="right" vertical="center" shrinkToFit="1"/>
      <protection locked="0"/>
    </xf>
    <xf numFmtId="178" fontId="26" fillId="0" borderId="113" xfId="33" applyNumberFormat="1" applyFont="1" applyBorder="1" applyAlignment="1" applyProtection="1">
      <alignment horizontal="right" vertical="center" shrinkToFit="1"/>
      <protection locked="0"/>
    </xf>
    <xf numFmtId="178"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8" fontId="26" fillId="0" borderId="123" xfId="32" applyNumberFormat="1" applyFont="1" applyBorder="1" applyAlignment="1" applyProtection="1">
      <alignment horizontal="right" vertical="center" shrinkToFit="1"/>
      <protection locked="0"/>
    </xf>
    <xf numFmtId="178" fontId="26" fillId="0" borderId="124" xfId="32" applyNumberFormat="1" applyFont="1" applyBorder="1" applyAlignment="1" applyProtection="1">
      <alignment horizontal="right" vertical="center" shrinkToFit="1"/>
      <protection locked="0"/>
    </xf>
    <xf numFmtId="178"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8" fontId="26" fillId="7" borderId="128" xfId="33" applyNumberFormat="1" applyFont="1" applyFill="1" applyBorder="1" applyAlignment="1" applyProtection="1">
      <alignment horizontal="right" vertical="center" shrinkToFit="1"/>
      <protection locked="0"/>
    </xf>
    <xf numFmtId="178" fontId="26" fillId="7" borderId="129" xfId="33" applyNumberFormat="1" applyFont="1" applyFill="1" applyBorder="1" applyAlignment="1" applyProtection="1">
      <alignment horizontal="right" vertical="center" shrinkToFit="1"/>
      <protection locked="0"/>
    </xf>
    <xf numFmtId="178" fontId="26" fillId="7" borderId="130" xfId="33" applyNumberFormat="1" applyFont="1" applyFill="1" applyBorder="1" applyAlignment="1" applyProtection="1">
      <alignment horizontal="right" vertical="center" shrinkToFit="1"/>
      <protection locked="0"/>
    </xf>
    <xf numFmtId="178" fontId="26" fillId="7" borderId="131" xfId="33" applyNumberFormat="1" applyFont="1" applyFill="1" applyBorder="1" applyAlignment="1" applyProtection="1">
      <alignment horizontal="right" vertical="center" shrinkToFit="1"/>
      <protection locked="0"/>
    </xf>
    <xf numFmtId="178" fontId="26" fillId="7" borderId="132" xfId="33" applyNumberFormat="1" applyFont="1" applyFill="1" applyBorder="1" applyAlignment="1" applyProtection="1">
      <alignment horizontal="right" vertical="center" shrinkToFit="1"/>
      <protection locked="0"/>
    </xf>
    <xf numFmtId="178" fontId="26" fillId="7" borderId="133" xfId="33" applyNumberFormat="1" applyFont="1" applyFill="1" applyBorder="1" applyAlignment="1" applyProtection="1">
      <alignment horizontal="right" vertical="center" shrinkToFit="1"/>
      <protection locked="0"/>
    </xf>
    <xf numFmtId="178"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8" fontId="26" fillId="0" borderId="126" xfId="33" applyNumberFormat="1" applyFont="1" applyBorder="1" applyAlignment="1" applyProtection="1">
      <alignment horizontal="right" vertical="center" shrinkToFit="1"/>
      <protection locked="0"/>
    </xf>
    <xf numFmtId="178"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8" fontId="26" fillId="7" borderId="17" xfId="33" applyNumberFormat="1" applyFont="1" applyFill="1" applyBorder="1" applyAlignment="1" applyProtection="1">
      <alignment horizontal="right" vertical="center" shrinkToFit="1"/>
      <protection locked="0"/>
    </xf>
    <xf numFmtId="178" fontId="26" fillId="7" borderId="18" xfId="33" applyNumberFormat="1" applyFont="1" applyFill="1" applyBorder="1" applyAlignment="1" applyProtection="1">
      <alignment horizontal="right" vertical="center" shrinkToFit="1"/>
      <protection locked="0"/>
    </xf>
    <xf numFmtId="178"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8" fontId="26" fillId="0" borderId="137" xfId="30" applyNumberFormat="1" applyFont="1" applyBorder="1" applyAlignment="1" applyProtection="1">
      <alignment horizontal="right" vertical="center" shrinkToFit="1"/>
      <protection locked="0"/>
    </xf>
    <xf numFmtId="189"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8" fontId="26" fillId="0" borderId="136" xfId="32" applyNumberFormat="1" applyFont="1" applyBorder="1" applyAlignment="1" applyProtection="1">
      <alignment horizontal="right" vertical="center" shrinkToFit="1"/>
      <protection locked="0"/>
    </xf>
    <xf numFmtId="178" fontId="26" fillId="0" borderId="137" xfId="32" applyNumberFormat="1" applyFont="1" applyBorder="1" applyAlignment="1" applyProtection="1">
      <alignment horizontal="right" vertical="center" shrinkToFit="1"/>
      <protection locked="0"/>
    </xf>
    <xf numFmtId="178" fontId="26" fillId="0" borderId="138" xfId="32" applyNumberFormat="1" applyFont="1" applyBorder="1" applyAlignment="1" applyProtection="1">
      <alignment horizontal="right" vertical="center" shrinkToFit="1"/>
      <protection locked="0"/>
    </xf>
    <xf numFmtId="178" fontId="26" fillId="0" borderId="139" xfId="32" applyNumberFormat="1" applyFont="1" applyBorder="1" applyAlignment="1" applyProtection="1">
      <alignment horizontal="right" vertical="center" shrinkToFit="1"/>
      <protection locked="0"/>
    </xf>
    <xf numFmtId="178" fontId="26" fillId="0" borderId="140" xfId="32" applyNumberFormat="1" applyFont="1" applyBorder="1" applyAlignment="1" applyProtection="1">
      <alignment horizontal="right" vertical="center" shrinkToFit="1"/>
      <protection locked="0"/>
    </xf>
    <xf numFmtId="178"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8" fontId="26" fillId="0" borderId="120" xfId="30" applyNumberFormat="1" applyFont="1" applyBorder="1" applyAlignment="1" applyProtection="1">
      <alignment horizontal="right" vertical="center" shrinkToFit="1"/>
      <protection locked="0"/>
    </xf>
    <xf numFmtId="178" fontId="26" fillId="0" borderId="116" xfId="30" applyNumberFormat="1" applyFont="1" applyBorder="1" applyAlignment="1" applyProtection="1">
      <alignment horizontal="right" vertical="center" shrinkToFit="1"/>
      <protection locked="0"/>
    </xf>
    <xf numFmtId="189" fontId="26" fillId="0" borderId="116" xfId="30" applyNumberFormat="1" applyFont="1" applyBorder="1" applyAlignment="1" applyProtection="1">
      <alignment horizontal="right" vertical="center" shrinkToFit="1"/>
      <protection locked="0"/>
    </xf>
    <xf numFmtId="178" fontId="26" fillId="5" borderId="115" xfId="31" applyNumberFormat="1" applyFont="1" applyFill="1" applyBorder="1" applyAlignment="1" applyProtection="1">
      <alignment horizontal="right" vertical="center" shrinkToFit="1"/>
      <protection locked="0"/>
    </xf>
    <xf numFmtId="178" fontId="26" fillId="5" borderId="116" xfId="31" applyNumberFormat="1" applyFont="1" applyFill="1" applyBorder="1" applyAlignment="1" applyProtection="1">
      <alignment horizontal="right" vertical="center" shrinkToFit="1"/>
      <protection locked="0"/>
    </xf>
    <xf numFmtId="178" fontId="26" fillId="5" borderId="117" xfId="31" applyNumberFormat="1" applyFont="1" applyFill="1" applyBorder="1" applyAlignment="1" applyProtection="1">
      <alignment horizontal="right" vertical="center" shrinkToFit="1"/>
      <protection locked="0"/>
    </xf>
    <xf numFmtId="178" fontId="26" fillId="5" borderId="120" xfId="31" applyNumberFormat="1" applyFont="1" applyFill="1" applyBorder="1" applyAlignment="1" applyProtection="1">
      <alignment horizontal="right" vertical="center" shrinkToFit="1"/>
      <protection locked="0"/>
    </xf>
    <xf numFmtId="189" fontId="26" fillId="5" borderId="116" xfId="31" applyNumberFormat="1" applyFont="1" applyFill="1" applyBorder="1" applyAlignment="1" applyProtection="1">
      <alignment horizontal="right" vertical="center" shrinkToFit="1"/>
      <protection locked="0"/>
    </xf>
    <xf numFmtId="178" fontId="26" fillId="7" borderId="142" xfId="30" applyNumberFormat="1" applyFont="1" applyFill="1" applyBorder="1" applyAlignment="1" applyProtection="1">
      <alignment horizontal="right" vertical="center" shrinkToFit="1"/>
      <protection locked="0"/>
    </xf>
    <xf numFmtId="178" fontId="26" fillId="7" borderId="134" xfId="30" applyNumberFormat="1" applyFont="1" applyFill="1" applyBorder="1" applyAlignment="1" applyProtection="1">
      <alignment horizontal="right" vertical="center" shrinkToFit="1"/>
      <protection locked="0"/>
    </xf>
    <xf numFmtId="178" fontId="26" fillId="7" borderId="143" xfId="30" applyNumberFormat="1" applyFont="1" applyFill="1" applyBorder="1" applyAlignment="1" applyProtection="1">
      <alignment horizontal="right" vertical="center" shrinkToFit="1"/>
      <protection locked="0"/>
    </xf>
    <xf numFmtId="178" fontId="26" fillId="7" borderId="131" xfId="30" applyNumberFormat="1" applyFont="1" applyFill="1" applyBorder="1" applyAlignment="1" applyProtection="1">
      <alignment horizontal="right" vertical="center" shrinkToFit="1"/>
      <protection locked="0"/>
    </xf>
    <xf numFmtId="178" fontId="26" fillId="7" borderId="129" xfId="30" applyNumberFormat="1" applyFont="1" applyFill="1" applyBorder="1" applyAlignment="1" applyProtection="1">
      <alignment horizontal="right" vertical="center" shrinkToFit="1"/>
      <protection locked="0"/>
    </xf>
    <xf numFmtId="178" fontId="26" fillId="7" borderId="132" xfId="30" applyNumberFormat="1" applyFont="1" applyFill="1" applyBorder="1" applyAlignment="1" applyProtection="1">
      <alignment horizontal="right" vertical="center" shrinkToFit="1"/>
      <protection locked="0"/>
    </xf>
    <xf numFmtId="178"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9"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8" fontId="26" fillId="7" borderId="17" xfId="30" applyNumberFormat="1" applyFont="1" applyFill="1" applyBorder="1" applyAlignment="1" applyProtection="1">
      <alignment horizontal="right" vertical="center" shrinkToFit="1"/>
      <protection locked="0"/>
    </xf>
    <xf numFmtId="178" fontId="26" fillId="7" borderId="18" xfId="30" applyNumberFormat="1" applyFont="1" applyFill="1" applyBorder="1" applyAlignment="1" applyProtection="1">
      <alignment horizontal="right" vertical="center" shrinkToFit="1"/>
      <protection locked="0"/>
    </xf>
    <xf numFmtId="178"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8" fontId="26" fillId="5" borderId="112" xfId="30" applyNumberFormat="1" applyFont="1" applyFill="1" applyBorder="1" applyAlignment="1" applyProtection="1">
      <alignment horizontal="right" vertical="center" shrinkToFit="1"/>
      <protection locked="0"/>
    </xf>
    <xf numFmtId="178" fontId="26" fillId="5" borderId="113" xfId="30" applyNumberFormat="1" applyFont="1" applyFill="1" applyBorder="1" applyAlignment="1" applyProtection="1">
      <alignment horizontal="right" vertical="center" shrinkToFit="1"/>
      <protection locked="0"/>
    </xf>
    <xf numFmtId="178"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8"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8"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8"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8" fontId="26" fillId="0" borderId="112" xfId="30" applyNumberFormat="1" applyFont="1" applyBorder="1" applyAlignment="1" applyProtection="1">
      <alignment horizontal="right" vertical="center" shrinkToFit="1"/>
      <protection locked="0"/>
    </xf>
    <xf numFmtId="178" fontId="26" fillId="0" borderId="113" xfId="30" applyNumberFormat="1" applyFont="1" applyBorder="1" applyAlignment="1" applyProtection="1">
      <alignment horizontal="right" vertical="center" shrinkToFit="1"/>
      <protection locked="0"/>
    </xf>
    <xf numFmtId="178"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8" fontId="26" fillId="5" borderId="123" xfId="30" applyNumberFormat="1" applyFont="1" applyFill="1" applyBorder="1" applyAlignment="1" applyProtection="1">
      <alignment horizontal="right" vertical="center" shrinkToFit="1"/>
      <protection locked="0"/>
    </xf>
    <xf numFmtId="178"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8" fontId="26" fillId="7" borderId="148" xfId="30" applyNumberFormat="1" applyFont="1" applyFill="1" applyBorder="1" applyAlignment="1" applyProtection="1">
      <alignment horizontal="right" vertical="center" shrinkToFit="1"/>
      <protection locked="0"/>
    </xf>
    <xf numFmtId="178" fontId="26" fillId="7" borderId="149" xfId="30" applyNumberFormat="1" applyFont="1" applyFill="1" applyBorder="1" applyAlignment="1" applyProtection="1">
      <alignment horizontal="right" vertical="center" shrinkToFit="1"/>
      <protection locked="0"/>
    </xf>
    <xf numFmtId="178" fontId="26" fillId="7" borderId="150" xfId="30" applyNumberFormat="1" applyFont="1" applyFill="1" applyBorder="1" applyAlignment="1" applyProtection="1">
      <alignment horizontal="right" vertical="center" shrinkToFit="1"/>
      <protection locked="0"/>
    </xf>
    <xf numFmtId="178" fontId="26" fillId="7" borderId="44" xfId="30" applyNumberFormat="1" applyFont="1" applyFill="1" applyBorder="1" applyAlignment="1" applyProtection="1">
      <alignment horizontal="right" vertical="center" shrinkToFit="1"/>
      <protection locked="0"/>
    </xf>
    <xf numFmtId="178"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8" fontId="26" fillId="5" borderId="41" xfId="32" applyNumberFormat="1" applyFont="1" applyFill="1" applyBorder="1" applyAlignment="1" applyProtection="1">
      <alignment horizontal="right" vertical="center" shrinkToFit="1"/>
    </xf>
    <xf numFmtId="178" fontId="26" fillId="5" borderId="12" xfId="32" applyNumberFormat="1" applyFont="1" applyFill="1" applyBorder="1" applyAlignment="1" applyProtection="1">
      <alignment horizontal="right" vertical="center" shrinkToFit="1"/>
    </xf>
    <xf numFmtId="178" fontId="26" fillId="5" borderId="82" xfId="32" applyNumberFormat="1" applyFont="1" applyFill="1" applyBorder="1" applyAlignment="1" applyProtection="1">
      <alignment horizontal="right" vertical="center" shrinkToFit="1"/>
    </xf>
    <xf numFmtId="178" fontId="26" fillId="5" borderId="84" xfId="32" applyNumberFormat="1" applyFont="1" applyFill="1" applyBorder="1" applyAlignment="1" applyProtection="1">
      <alignment horizontal="right" vertical="center" shrinkToFit="1"/>
    </xf>
    <xf numFmtId="189" fontId="26" fillId="5" borderId="84" xfId="32" applyNumberFormat="1" applyFont="1" applyFill="1" applyBorder="1" applyAlignment="1" applyProtection="1">
      <alignment horizontal="right" vertical="center" shrinkToFit="1"/>
    </xf>
    <xf numFmtId="189" fontId="26" fillId="5" borderId="12" xfId="32" applyNumberFormat="1" applyFont="1" applyFill="1" applyBorder="1" applyAlignment="1" applyProtection="1">
      <alignment horizontal="right" vertical="center" shrinkToFit="1"/>
    </xf>
    <xf numFmtId="189"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9" fontId="26" fillId="5" borderId="87" xfId="32" applyNumberFormat="1" applyFont="1" applyFill="1" applyBorder="1" applyAlignment="1" applyProtection="1">
      <alignment horizontal="right" vertical="center" shrinkToFit="1"/>
    </xf>
    <xf numFmtId="189"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8" fontId="26" fillId="5" borderId="154" xfId="32" applyNumberFormat="1" applyFont="1" applyFill="1" applyBorder="1" applyAlignment="1" applyProtection="1">
      <alignment horizontal="right" vertical="center" shrinkToFit="1"/>
    </xf>
    <xf numFmtId="178" fontId="26" fillId="5" borderId="86" xfId="32" applyNumberFormat="1" applyFont="1" applyFill="1" applyBorder="1" applyAlignment="1" applyProtection="1">
      <alignment horizontal="right" vertical="center" shrinkToFit="1"/>
    </xf>
    <xf numFmtId="189" fontId="26" fillId="5" borderId="86" xfId="32" applyNumberFormat="1" applyFont="1" applyFill="1" applyBorder="1" applyAlignment="1" applyProtection="1">
      <alignment horizontal="right" vertical="center" shrinkToFit="1"/>
    </xf>
    <xf numFmtId="189"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8" fontId="26" fillId="5" borderId="151" xfId="32" applyNumberFormat="1" applyFont="1" applyFill="1" applyBorder="1" applyAlignment="1" applyProtection="1">
      <alignment horizontal="right" vertical="center" shrinkToFit="1"/>
    </xf>
    <xf numFmtId="178" fontId="26" fillId="5" borderId="83" xfId="32" applyNumberFormat="1" applyFont="1" applyFill="1" applyBorder="1" applyAlignment="1" applyProtection="1">
      <alignment horizontal="right" vertical="center" shrinkToFit="1"/>
    </xf>
    <xf numFmtId="189" fontId="26" fillId="5" borderId="83" xfId="32" applyNumberFormat="1" applyFont="1" applyFill="1" applyBorder="1" applyAlignment="1" applyProtection="1">
      <alignment horizontal="right" vertical="center" shrinkToFit="1"/>
    </xf>
    <xf numFmtId="189"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8" fontId="26" fillId="5" borderId="60" xfId="31" applyNumberFormat="1" applyFont="1" applyFill="1" applyBorder="1" applyAlignment="1" applyProtection="1">
      <alignment horizontal="right" vertical="center" shrinkToFit="1"/>
    </xf>
    <xf numFmtId="178" fontId="26" fillId="5" borderId="0" xfId="31" applyNumberFormat="1" applyFont="1" applyFill="1" applyBorder="1" applyAlignment="1" applyProtection="1">
      <alignment horizontal="right" vertical="center" shrinkToFit="1"/>
    </xf>
    <xf numFmtId="178" fontId="26" fillId="5" borderId="85" xfId="31" applyNumberFormat="1" applyFont="1" applyFill="1" applyBorder="1" applyAlignment="1" applyProtection="1">
      <alignment horizontal="right" vertical="center" shrinkToFit="1"/>
    </xf>
    <xf numFmtId="178" fontId="26" fillId="5" borderId="88" xfId="31" applyNumberFormat="1" applyFont="1" applyFill="1" applyBorder="1" applyAlignment="1" applyProtection="1">
      <alignment horizontal="right" vertical="center" shrinkToFit="1"/>
    </xf>
    <xf numFmtId="189" fontId="26" fillId="5" borderId="88" xfId="31" applyNumberFormat="1" applyFont="1" applyFill="1" applyBorder="1" applyAlignment="1" applyProtection="1">
      <alignment horizontal="right" vertical="center" shrinkToFit="1"/>
    </xf>
    <xf numFmtId="189" fontId="26" fillId="5" borderId="0" xfId="31" applyNumberFormat="1" applyFont="1" applyFill="1" applyBorder="1" applyAlignment="1" applyProtection="1">
      <alignment horizontal="right" vertical="center" shrinkToFit="1"/>
    </xf>
    <xf numFmtId="189"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9" fontId="26" fillId="5" borderId="152" xfId="32" applyNumberFormat="1" applyFont="1" applyFill="1" applyBorder="1" applyAlignment="1" applyProtection="1">
      <alignment horizontal="right" vertical="center" shrinkToFit="1"/>
    </xf>
    <xf numFmtId="189"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8" fontId="26" fillId="5" borderId="60" xfId="32" applyNumberFormat="1" applyFont="1" applyFill="1" applyBorder="1" applyAlignment="1" applyProtection="1">
      <alignment horizontal="right" vertical="center" shrinkToFit="1"/>
    </xf>
    <xf numFmtId="178" fontId="26" fillId="5" borderId="0" xfId="32" applyNumberFormat="1" applyFont="1" applyFill="1" applyBorder="1" applyAlignment="1" applyProtection="1">
      <alignment horizontal="right" vertical="center" shrinkToFit="1"/>
    </xf>
    <xf numFmtId="178" fontId="26" fillId="5" borderId="85" xfId="32" applyNumberFormat="1" applyFont="1" applyFill="1" applyBorder="1" applyAlignment="1" applyProtection="1">
      <alignment horizontal="right" vertical="center" shrinkToFit="1"/>
    </xf>
    <xf numFmtId="178" fontId="26" fillId="5" borderId="88" xfId="32" applyNumberFormat="1" applyFont="1" applyFill="1" applyBorder="1" applyAlignment="1" applyProtection="1">
      <alignment horizontal="right" vertical="center" shrinkToFit="1"/>
    </xf>
    <xf numFmtId="189" fontId="26" fillId="5" borderId="88"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8" fontId="26" fillId="5" borderId="39" xfId="32" applyNumberFormat="1" applyFont="1" applyFill="1" applyBorder="1" applyAlignment="1" applyProtection="1">
      <alignment horizontal="right" vertical="center" shrinkToFit="1"/>
    </xf>
    <xf numFmtId="178" fontId="26" fillId="5" borderId="31" xfId="32" applyNumberFormat="1" applyFont="1" applyFill="1" applyBorder="1" applyAlignment="1" applyProtection="1">
      <alignment horizontal="right" vertical="center" shrinkToFit="1"/>
    </xf>
    <xf numFmtId="178" fontId="26" fillId="5" borderId="156" xfId="32" applyNumberFormat="1" applyFont="1" applyFill="1" applyBorder="1" applyAlignment="1" applyProtection="1">
      <alignment horizontal="right" vertical="center" shrinkToFit="1"/>
    </xf>
    <xf numFmtId="178" fontId="26" fillId="5" borderId="157" xfId="32" applyNumberFormat="1" applyFont="1" applyFill="1" applyBorder="1" applyAlignment="1" applyProtection="1">
      <alignment horizontal="right" vertical="center" shrinkToFit="1"/>
    </xf>
    <xf numFmtId="178" fontId="26" fillId="5" borderId="158" xfId="32" applyNumberFormat="1" applyFont="1" applyFill="1" applyBorder="1" applyAlignment="1" applyProtection="1">
      <alignment horizontal="right" vertical="center" shrinkToFit="1"/>
    </xf>
    <xf numFmtId="178" fontId="26" fillId="5" borderId="159" xfId="32" applyNumberFormat="1" applyFont="1" applyFill="1" applyBorder="1" applyAlignment="1" applyProtection="1">
      <alignment horizontal="right" vertical="center" shrinkToFit="1"/>
    </xf>
    <xf numFmtId="178" fontId="26" fillId="5" borderId="160" xfId="32" applyNumberFormat="1" applyFont="1" applyFill="1" applyBorder="1" applyAlignment="1" applyProtection="1">
      <alignment horizontal="right" vertical="center" shrinkToFit="1"/>
    </xf>
    <xf numFmtId="178" fontId="26" fillId="5" borderId="91" xfId="32" applyNumberFormat="1" applyFont="1" applyFill="1" applyBorder="1" applyAlignment="1" applyProtection="1">
      <alignment horizontal="right" vertical="center" shrinkToFit="1"/>
    </xf>
    <xf numFmtId="178" fontId="26" fillId="5" borderId="49" xfId="32" applyNumberFormat="1" applyFont="1" applyFill="1" applyBorder="1" applyAlignment="1" applyProtection="1">
      <alignment horizontal="right" vertical="center" shrinkToFit="1"/>
    </xf>
    <xf numFmtId="178" fontId="26" fillId="5" borderId="89" xfId="32" applyNumberFormat="1" applyFont="1" applyFill="1" applyBorder="1" applyAlignment="1" applyProtection="1">
      <alignment horizontal="right" vertical="center" shrinkToFit="1"/>
    </xf>
    <xf numFmtId="189" fontId="26" fillId="5" borderId="91" xfId="32" applyNumberFormat="1" applyFont="1" applyFill="1" applyBorder="1" applyAlignment="1" applyProtection="1">
      <alignment horizontal="right" vertical="center" shrinkToFit="1"/>
    </xf>
    <xf numFmtId="189" fontId="26" fillId="5" borderId="49" xfId="32" applyNumberFormat="1" applyFont="1" applyFill="1" applyBorder="1" applyAlignment="1" applyProtection="1">
      <alignment horizontal="right" vertical="center" shrinkToFit="1"/>
    </xf>
    <xf numFmtId="189"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8" fontId="26" fillId="5" borderId="161" xfId="32" applyNumberFormat="1" applyFont="1" applyFill="1" applyBorder="1" applyAlignment="1" applyProtection="1">
      <alignment horizontal="right" vertical="center" shrinkToFit="1"/>
    </xf>
    <xf numFmtId="178" fontId="26" fillId="5" borderId="90" xfId="32" applyNumberFormat="1" applyFont="1" applyFill="1" applyBorder="1" applyAlignment="1" applyProtection="1">
      <alignment horizontal="right" vertical="center" shrinkToFit="1"/>
    </xf>
    <xf numFmtId="189" fontId="26" fillId="5" borderId="158" xfId="32" applyNumberFormat="1" applyFont="1" applyFill="1" applyBorder="1" applyAlignment="1" applyProtection="1">
      <alignment horizontal="right" vertical="center" shrinkToFit="1"/>
    </xf>
    <xf numFmtId="189" fontId="26" fillId="5" borderId="159" xfId="32" applyNumberFormat="1" applyFont="1" applyFill="1" applyBorder="1" applyAlignment="1" applyProtection="1">
      <alignment horizontal="right" vertical="center" shrinkToFit="1"/>
    </xf>
    <xf numFmtId="189"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8"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9" fontId="26" fillId="5" borderId="163" xfId="32" applyNumberFormat="1" applyFont="1" applyFill="1" applyBorder="1" applyAlignment="1" applyProtection="1">
      <alignment horizontal="right" vertical="center" shrinkToFit="1"/>
    </xf>
    <xf numFmtId="189"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9" fontId="26" fillId="5" borderId="129" xfId="32" applyNumberFormat="1" applyFont="1" applyFill="1" applyBorder="1" applyAlignment="1" applyProtection="1">
      <alignment horizontal="right" vertical="center" shrinkToFit="1"/>
    </xf>
    <xf numFmtId="189" fontId="26" fillId="5" borderId="166" xfId="32" applyNumberFormat="1" applyFont="1" applyFill="1" applyBorder="1" applyAlignment="1" applyProtection="1">
      <alignment horizontal="right" vertical="center" shrinkToFit="1"/>
    </xf>
    <xf numFmtId="189" fontId="26" fillId="5" borderId="167" xfId="32" applyNumberFormat="1" applyFont="1" applyFill="1" applyBorder="1" applyAlignment="1" applyProtection="1">
      <alignment horizontal="right" vertical="center" shrinkToFit="1"/>
    </xf>
    <xf numFmtId="189"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8" fontId="26" fillId="5" borderId="172" xfId="32" applyNumberFormat="1" applyFont="1" applyFill="1" applyBorder="1" applyAlignment="1" applyProtection="1">
      <alignment horizontal="right" vertical="center" shrinkToFit="1"/>
    </xf>
    <xf numFmtId="178" fontId="26" fillId="5" borderId="173" xfId="32" applyNumberFormat="1" applyFont="1" applyFill="1" applyBorder="1" applyAlignment="1" applyProtection="1">
      <alignment horizontal="right" vertical="center" shrinkToFit="1"/>
    </xf>
    <xf numFmtId="189" fontId="26" fillId="5" borderId="173" xfId="32" applyNumberFormat="1" applyFont="1" applyFill="1" applyBorder="1" applyAlignment="1" applyProtection="1">
      <alignment horizontal="right" vertical="center" shrinkToFit="1"/>
    </xf>
    <xf numFmtId="189"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8" fontId="26" fillId="5" borderId="41" xfId="31" applyNumberFormat="1" applyFont="1" applyFill="1" applyBorder="1" applyAlignment="1" applyProtection="1">
      <alignment horizontal="right" vertical="center" shrinkToFit="1"/>
    </xf>
    <xf numFmtId="178" fontId="26" fillId="5" borderId="12" xfId="31" applyNumberFormat="1" applyFont="1" applyFill="1" applyBorder="1" applyAlignment="1" applyProtection="1">
      <alignment horizontal="right" vertical="center" shrinkToFit="1"/>
    </xf>
    <xf numFmtId="178" fontId="26" fillId="5" borderId="82" xfId="31" applyNumberFormat="1" applyFont="1" applyFill="1" applyBorder="1" applyAlignment="1" applyProtection="1">
      <alignment horizontal="right" vertical="center" shrinkToFit="1"/>
    </xf>
    <xf numFmtId="178" fontId="26" fillId="5" borderId="84" xfId="31" applyNumberFormat="1" applyFont="1" applyFill="1" applyBorder="1" applyAlignment="1" applyProtection="1">
      <alignment horizontal="right" vertical="center" shrinkToFit="1"/>
    </xf>
    <xf numFmtId="189" fontId="26" fillId="5" borderId="169" xfId="32" applyNumberFormat="1" applyFont="1" applyFill="1" applyBorder="1" applyAlignment="1" applyProtection="1">
      <alignment horizontal="right" vertical="center" shrinkToFit="1"/>
    </xf>
    <xf numFmtId="189" fontId="26" fillId="5" borderId="170" xfId="32" applyNumberFormat="1" applyFont="1" applyFill="1" applyBorder="1" applyAlignment="1" applyProtection="1">
      <alignment horizontal="right" vertical="center" shrinkToFit="1"/>
    </xf>
    <xf numFmtId="189" fontId="26" fillId="5" borderId="171" xfId="32" applyNumberFormat="1" applyFont="1" applyFill="1" applyBorder="1" applyAlignment="1" applyProtection="1">
      <alignment horizontal="right" vertical="center" shrinkToFit="1"/>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9" fontId="26" fillId="5" borderId="128" xfId="32" applyNumberFormat="1" applyFont="1" applyFill="1" applyBorder="1" applyAlignment="1" applyProtection="1">
      <alignment horizontal="right" vertical="center" shrinkToFit="1"/>
    </xf>
    <xf numFmtId="178" fontId="26" fillId="5" borderId="164" xfId="32" applyNumberFormat="1" applyFont="1" applyFill="1" applyBorder="1" applyAlignment="1" applyProtection="1">
      <alignment horizontal="right" vertical="center" shrinkToFit="1"/>
    </xf>
    <xf numFmtId="178"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38" xfId="32" applyNumberFormat="1" applyFont="1" applyFill="1" applyBorder="1" applyAlignment="1" applyProtection="1">
      <alignment horizontal="right" vertical="center" shrinkToFit="1"/>
    </xf>
    <xf numFmtId="177" fontId="26" fillId="5" borderId="0" xfId="32" applyNumberFormat="1" applyFont="1" applyFill="1" applyAlignment="1" applyProtection="1">
      <alignment horizontal="right" vertical="center" shrinkToFit="1"/>
    </xf>
    <xf numFmtId="177"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9" fontId="26" fillId="5" borderId="175" xfId="32" applyNumberFormat="1" applyFont="1" applyFill="1" applyBorder="1" applyAlignment="1" applyProtection="1">
      <alignment horizontal="right" vertical="center" shrinkToFit="1"/>
    </xf>
    <xf numFmtId="189" fontId="26" fillId="5" borderId="176"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177"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9" fontId="26" fillId="5" borderId="130" xfId="32" applyNumberFormat="1" applyFont="1" applyFill="1" applyBorder="1" applyAlignment="1" applyProtection="1">
      <alignment horizontal="right" vertical="center" shrinkToFit="1"/>
    </xf>
    <xf numFmtId="189" fontId="26" fillId="5" borderId="18" xfId="32" applyNumberFormat="1" applyFont="1" applyFill="1" applyBorder="1" applyAlignment="1" applyProtection="1">
      <alignment horizontal="right" vertical="center" shrinkToFit="1"/>
    </xf>
    <xf numFmtId="189" fontId="26" fillId="5" borderId="184" xfId="32" applyNumberFormat="1" applyFont="1" applyFill="1" applyBorder="1" applyAlignment="1" applyProtection="1">
      <alignment horizontal="right" vertical="center" shrinkToFit="1"/>
    </xf>
    <xf numFmtId="189"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90" fontId="26" fillId="5" borderId="69" xfId="32" applyNumberFormat="1" applyFont="1" applyFill="1" applyBorder="1" applyAlignment="1" applyProtection="1">
      <alignment horizontal="right" vertical="center" shrinkToFit="1"/>
    </xf>
    <xf numFmtId="190" fontId="26" fillId="5" borderId="72" xfId="32" applyNumberFormat="1" applyFont="1" applyFill="1" applyBorder="1" applyAlignment="1" applyProtection="1">
      <alignment horizontal="right" vertical="center" shrinkToFit="1"/>
    </xf>
    <xf numFmtId="190" fontId="26" fillId="5" borderId="67" xfId="32" applyNumberFormat="1" applyFont="1" applyFill="1" applyBorder="1" applyAlignment="1" applyProtection="1">
      <alignment horizontal="right" vertical="center" shrinkToFit="1"/>
    </xf>
    <xf numFmtId="190" fontId="26" fillId="5" borderId="181" xfId="32" applyNumberFormat="1" applyFont="1" applyFill="1" applyBorder="1" applyAlignment="1" applyProtection="1">
      <alignment horizontal="right" vertical="center" shrinkToFit="1"/>
    </xf>
    <xf numFmtId="190" fontId="26" fillId="5" borderId="182" xfId="32" applyNumberFormat="1" applyFont="1" applyFill="1" applyBorder="1" applyAlignment="1" applyProtection="1">
      <alignment horizontal="right" vertical="center" shrinkToFit="1"/>
    </xf>
    <xf numFmtId="190"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9" fontId="26" fillId="5" borderId="39" xfId="32" applyNumberFormat="1" applyFont="1" applyFill="1" applyBorder="1" applyAlignment="1" applyProtection="1">
      <alignment horizontal="right" vertical="center" shrinkToFit="1"/>
    </xf>
    <xf numFmtId="189" fontId="26" fillId="5" borderId="31" xfId="32" applyNumberFormat="1" applyFont="1" applyFill="1" applyBorder="1" applyAlignment="1" applyProtection="1">
      <alignment horizontal="right" vertical="center" shrinkToFit="1"/>
    </xf>
    <xf numFmtId="189" fontId="26" fillId="5" borderId="156" xfId="32" applyNumberFormat="1" applyFont="1" applyFill="1" applyBorder="1" applyAlignment="1" applyProtection="1">
      <alignment horizontal="right" vertical="center" shrinkToFit="1"/>
    </xf>
    <xf numFmtId="189" fontId="26" fillId="5" borderId="157" xfId="32" applyNumberFormat="1" applyFont="1" applyFill="1" applyBorder="1" applyAlignment="1" applyProtection="1">
      <alignment horizontal="right" vertical="center" shrinkToFit="1"/>
    </xf>
    <xf numFmtId="189" fontId="26" fillId="5" borderId="160" xfId="32" applyNumberFormat="1" applyFont="1" applyFill="1" applyBorder="1" applyAlignment="1" applyProtection="1">
      <alignment horizontal="right" vertical="center" shrinkToFit="1"/>
    </xf>
    <xf numFmtId="190" fontId="26" fillId="5" borderId="60" xfId="32" applyNumberFormat="1" applyFont="1" applyFill="1" applyBorder="1" applyAlignment="1" applyProtection="1">
      <alignment horizontal="right" vertical="center" shrinkToFit="1"/>
    </xf>
    <xf numFmtId="190" fontId="26" fillId="5" borderId="0" xfId="32" applyNumberFormat="1" applyFont="1" applyFill="1" applyBorder="1" applyAlignment="1" applyProtection="1">
      <alignment horizontal="right" vertical="center" shrinkToFit="1"/>
    </xf>
    <xf numFmtId="190" fontId="26" fillId="5" borderId="38" xfId="32" applyNumberFormat="1" applyFont="1" applyFill="1" applyBorder="1" applyAlignment="1" applyProtection="1">
      <alignment horizontal="right" vertical="center" shrinkToFit="1"/>
    </xf>
    <xf numFmtId="190" fontId="26" fillId="5" borderId="0" xfId="32" applyNumberFormat="1" applyFont="1" applyFill="1" applyAlignment="1" applyProtection="1">
      <alignment horizontal="right" vertical="center" shrinkToFit="1"/>
    </xf>
    <xf numFmtId="190"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179" fontId="9" fillId="0" borderId="39" xfId="34" applyNumberFormat="1" applyFont="1" applyFill="1" applyBorder="1" applyAlignment="1">
      <alignment vertical="center"/>
    </xf>
    <xf numFmtId="179" fontId="9" fillId="0" borderId="31" xfId="34" applyNumberFormat="1" applyFont="1" applyFill="1" applyBorder="1" applyAlignment="1">
      <alignment vertical="center"/>
    </xf>
    <xf numFmtId="179"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80" fontId="3" fillId="5" borderId="39" xfId="35" applyNumberFormat="1" applyFont="1" applyFill="1" applyBorder="1" applyAlignment="1">
      <alignment horizontal="left" vertical="center" wrapText="1"/>
    </xf>
    <xf numFmtId="180" fontId="3" fillId="5" borderId="31" xfId="35" applyNumberFormat="1" applyFont="1" applyFill="1" applyBorder="1" applyAlignment="1">
      <alignment horizontal="left" vertical="center" wrapText="1"/>
    </xf>
    <xf numFmtId="180"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9" fontId="9" fillId="0" borderId="15" xfId="36" applyNumberFormat="1" applyFont="1" applyBorder="1" applyAlignment="1">
      <alignment horizontal="center" vertical="center" wrapText="1"/>
    </xf>
    <xf numFmtId="179" fontId="9" fillId="0" borderId="45" xfId="36" applyNumberFormat="1" applyFont="1" applyBorder="1" applyAlignment="1">
      <alignment horizontal="center" vertical="center" wrapText="1"/>
    </xf>
    <xf numFmtId="179" fontId="9" fillId="0" borderId="39" xfId="36" applyNumberFormat="1" applyFont="1" applyBorder="1" applyAlignment="1">
      <alignment horizontal="center" vertical="center"/>
    </xf>
    <xf numFmtId="179" fontId="9" fillId="0" borderId="31" xfId="36" applyNumberFormat="1" applyFont="1" applyBorder="1" applyAlignment="1">
      <alignment horizontal="center" vertical="center"/>
    </xf>
    <xf numFmtId="179" fontId="9" fillId="0" borderId="42" xfId="36" applyNumberFormat="1" applyFont="1" applyBorder="1" applyAlignment="1">
      <alignment horizontal="center" vertical="center"/>
    </xf>
    <xf numFmtId="179" fontId="3" fillId="5" borderId="39" xfId="34" applyNumberFormat="1" applyFont="1" applyFill="1" applyBorder="1" applyAlignment="1">
      <alignment vertical="center" wrapText="1"/>
    </xf>
    <xf numFmtId="179" fontId="3" fillId="5" borderId="31" xfId="34" applyNumberFormat="1" applyFont="1" applyFill="1" applyBorder="1" applyAlignment="1">
      <alignment vertical="center" wrapText="1"/>
    </xf>
    <xf numFmtId="179" fontId="3" fillId="5" borderId="42" xfId="34" applyNumberFormat="1" applyFont="1" applyFill="1" applyBorder="1" applyAlignment="1">
      <alignment vertical="center" wrapText="1"/>
    </xf>
    <xf numFmtId="179" fontId="3" fillId="0" borderId="39" xfId="34" applyNumberFormat="1" applyFont="1" applyFill="1" applyBorder="1" applyAlignment="1">
      <alignment vertical="center" wrapText="1"/>
    </xf>
    <xf numFmtId="179" fontId="3" fillId="0" borderId="31" xfId="34" applyNumberFormat="1" applyFont="1" applyFill="1" applyBorder="1" applyAlignment="1">
      <alignment vertical="center" wrapText="1"/>
    </xf>
    <xf numFmtId="179"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9" fontId="1" fillId="5" borderId="34" xfId="35" applyNumberFormat="1" applyFont="1" applyFill="1" applyBorder="1" applyAlignment="1">
      <alignment horizontal="center" vertical="center"/>
    </xf>
    <xf numFmtId="179" fontId="0" fillId="0" borderId="34" xfId="34" applyNumberFormat="1" applyFont="1" applyFill="1" applyBorder="1" applyAlignment="1">
      <alignment horizontal="center" vertical="center"/>
    </xf>
    <xf numFmtId="179" fontId="8" fillId="0" borderId="34" xfId="34" applyNumberFormat="1" applyFont="1" applyFill="1" applyBorder="1" applyAlignment="1">
      <alignment horizontal="center" vertical="center"/>
    </xf>
    <xf numFmtId="189"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9"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80" fontId="1" fillId="5" borderId="41" xfId="35" applyNumberFormat="1" applyFont="1" applyFill="1" applyBorder="1" applyAlignment="1">
      <alignment horizontal="center" vertical="center" wrapText="1"/>
    </xf>
    <xf numFmtId="180" fontId="1" fillId="5" borderId="46" xfId="35" applyNumberFormat="1" applyFont="1" applyFill="1" applyBorder="1" applyAlignment="1">
      <alignment horizontal="center" vertical="center" wrapText="1"/>
    </xf>
    <xf numFmtId="180" fontId="1" fillId="5" borderId="60" xfId="35" applyNumberFormat="1" applyFont="1" applyFill="1" applyBorder="1" applyAlignment="1">
      <alignment horizontal="center" vertical="center" wrapText="1"/>
    </xf>
    <xf numFmtId="180" fontId="1" fillId="5" borderId="38" xfId="35" applyNumberFormat="1" applyFont="1" applyFill="1" applyBorder="1" applyAlignment="1">
      <alignment horizontal="center" vertical="center" wrapText="1"/>
    </xf>
    <xf numFmtId="180" fontId="1" fillId="5" borderId="37" xfId="35" applyNumberFormat="1" applyFont="1" applyFill="1" applyBorder="1" applyAlignment="1">
      <alignment horizontal="center" vertical="center" wrapText="1"/>
    </xf>
    <xf numFmtId="180" fontId="1" fillId="5" borderId="40" xfId="35" applyNumberFormat="1" applyFont="1" applyFill="1" applyBorder="1" applyAlignment="1">
      <alignment horizontal="center" vertical="center" wrapText="1"/>
    </xf>
    <xf numFmtId="180" fontId="1" fillId="0" borderId="45" xfId="35" applyNumberFormat="1" applyFont="1" applyFill="1" applyBorder="1" applyAlignment="1">
      <alignment horizontal="center" vertical="center" wrapText="1"/>
    </xf>
    <xf numFmtId="180" fontId="1" fillId="0" borderId="34" xfId="35" applyNumberFormat="1" applyFont="1" applyFill="1" applyBorder="1" applyAlignment="1">
      <alignment horizontal="center" vertical="center" wrapText="1"/>
    </xf>
    <xf numFmtId="189" fontId="1" fillId="5" borderId="15" xfId="35" applyNumberFormat="1" applyFont="1" applyFill="1" applyBorder="1" applyAlignment="1">
      <alignment horizontal="center" vertical="center"/>
    </xf>
    <xf numFmtId="189" fontId="1" fillId="5" borderId="45" xfId="35" applyNumberFormat="1" applyFont="1" applyFill="1" applyBorder="1" applyAlignment="1">
      <alignment horizontal="center" vertical="center"/>
    </xf>
    <xf numFmtId="189" fontId="1" fillId="5" borderId="189" xfId="35" applyNumberFormat="1" applyFont="1" applyFill="1" applyBorder="1" applyAlignment="1">
      <alignment horizontal="center" vertical="center"/>
    </xf>
    <xf numFmtId="189"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43493</c:v>
                </c:pt>
                <c:pt idx="1">
                  <c:v>50840</c:v>
                </c:pt>
                <c:pt idx="2">
                  <c:v>53605</c:v>
                </c:pt>
                <c:pt idx="3">
                  <c:v>44267</c:v>
                </c:pt>
                <c:pt idx="4">
                  <c:v>40879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22541</c:v>
                </c:pt>
                <c:pt idx="1">
                  <c:v>19616</c:v>
                </c:pt>
                <c:pt idx="2">
                  <c:v>21060</c:v>
                </c:pt>
                <c:pt idx="3">
                  <c:v>23537</c:v>
                </c:pt>
                <c:pt idx="4">
                  <c:v>27585</c:v>
                </c:pt>
              </c:numCache>
            </c:numRef>
          </c:val>
          <c:smooth val="0"/>
        </c:ser>
        <c:dLbls>
          <c:showLegendKey val="0"/>
          <c:showVal val="0"/>
          <c:showCatName val="0"/>
          <c:showSerName val="0"/>
          <c:showPercent val="0"/>
          <c:showBubbleSize val="0"/>
        </c:dLbls>
        <c:marker val="1"/>
        <c:smooth val="0"/>
        <c:axId val="304028672"/>
        <c:axId val="304043136"/>
      </c:lineChart>
      <c:catAx>
        <c:axId val="3040286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4043136"/>
        <c:crosses val="autoZero"/>
        <c:auto val="1"/>
        <c:lblAlgn val="ctr"/>
        <c:lblOffset val="100"/>
        <c:tickLblSkip val="1"/>
        <c:tickMarkSkip val="1"/>
        <c:noMultiLvlLbl val="0"/>
      </c:catAx>
      <c:valAx>
        <c:axId val="30404313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40286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4.47</c:v>
                </c:pt>
                <c:pt idx="1">
                  <c:v>5.0599999999999996</c:v>
                </c:pt>
                <c:pt idx="2">
                  <c:v>5.15</c:v>
                </c:pt>
                <c:pt idx="3">
                  <c:v>5.38</c:v>
                </c:pt>
                <c:pt idx="4">
                  <c:v>4.6100000000000003</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2.73</c:v>
                </c:pt>
                <c:pt idx="1">
                  <c:v>3.98</c:v>
                </c:pt>
                <c:pt idx="2">
                  <c:v>4.45</c:v>
                </c:pt>
                <c:pt idx="3">
                  <c:v>6.58</c:v>
                </c:pt>
                <c:pt idx="4">
                  <c:v>6.7</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311802112"/>
        <c:axId val="3118083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2.77</c:v>
                </c:pt>
                <c:pt idx="1">
                  <c:v>1.98</c:v>
                </c:pt>
                <c:pt idx="2">
                  <c:v>0.47</c:v>
                </c:pt>
                <c:pt idx="3">
                  <c:v>2.48</c:v>
                </c:pt>
                <c:pt idx="4">
                  <c:v>-0.44</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311802112"/>
        <c:axId val="311808384"/>
      </c:lineChart>
      <c:catAx>
        <c:axId val="311802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11808384"/>
        <c:crosses val="autoZero"/>
        <c:auto val="1"/>
        <c:lblAlgn val="ctr"/>
        <c:lblOffset val="100"/>
        <c:tickLblSkip val="1"/>
        <c:tickMarkSkip val="1"/>
        <c:noMultiLvlLbl val="0"/>
      </c:catAx>
      <c:valAx>
        <c:axId val="311808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1802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用地取得事業特別会計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0</c:v>
                </c:pt>
                <c:pt idx="1">
                  <c:v>0</c:v>
                </c:pt>
                <c:pt idx="2">
                  <c:v>0</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0.01</c:v>
                </c:pt>
                <c:pt idx="2">
                  <c:v>#N/A</c:v>
                </c:pt>
                <c:pt idx="3">
                  <c:v>0.01</c:v>
                </c:pt>
                <c:pt idx="4">
                  <c:v>#N/A</c:v>
                </c:pt>
                <c:pt idx="5">
                  <c:v>0.01</c:v>
                </c:pt>
                <c:pt idx="6">
                  <c:v>#N/A</c:v>
                </c:pt>
                <c:pt idx="7">
                  <c:v>0.04</c:v>
                </c:pt>
                <c:pt idx="8">
                  <c:v>#N/A</c:v>
                </c:pt>
                <c:pt idx="9">
                  <c:v>0.02</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0.52</c:v>
                </c:pt>
                <c:pt idx="2">
                  <c:v>#N/A</c:v>
                </c:pt>
                <c:pt idx="3">
                  <c:v>0.3</c:v>
                </c:pt>
                <c:pt idx="4">
                  <c:v>#N/A</c:v>
                </c:pt>
                <c:pt idx="5">
                  <c:v>0.34</c:v>
                </c:pt>
                <c:pt idx="6">
                  <c:v>#N/A</c:v>
                </c:pt>
                <c:pt idx="7">
                  <c:v>0.71</c:v>
                </c:pt>
                <c:pt idx="8">
                  <c:v>#N/A</c:v>
                </c:pt>
                <c:pt idx="9">
                  <c:v>0.78</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0.78</c:v>
                </c:pt>
                <c:pt idx="2">
                  <c:v>#N/A</c:v>
                </c:pt>
                <c:pt idx="3">
                  <c:v>0.89</c:v>
                </c:pt>
                <c:pt idx="4">
                  <c:v>#N/A</c:v>
                </c:pt>
                <c:pt idx="5">
                  <c:v>1.31</c:v>
                </c:pt>
                <c:pt idx="6">
                  <c:v>#N/A</c:v>
                </c:pt>
                <c:pt idx="7">
                  <c:v>1.38</c:v>
                </c:pt>
                <c:pt idx="8">
                  <c:v>#N/A</c:v>
                </c:pt>
                <c:pt idx="9">
                  <c:v>1.46</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1.67</c:v>
                </c:pt>
                <c:pt idx="2">
                  <c:v>#N/A</c:v>
                </c:pt>
                <c:pt idx="3">
                  <c:v>1.8</c:v>
                </c:pt>
                <c:pt idx="4">
                  <c:v>#N/A</c:v>
                </c:pt>
                <c:pt idx="5">
                  <c:v>1.99</c:v>
                </c:pt>
                <c:pt idx="6">
                  <c:v>#N/A</c:v>
                </c:pt>
                <c:pt idx="7">
                  <c:v>2.76</c:v>
                </c:pt>
                <c:pt idx="8">
                  <c:v>#N/A</c:v>
                </c:pt>
                <c:pt idx="9">
                  <c:v>4</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4.46</c:v>
                </c:pt>
                <c:pt idx="2">
                  <c:v>#N/A</c:v>
                </c:pt>
                <c:pt idx="3">
                  <c:v>5.05</c:v>
                </c:pt>
                <c:pt idx="4">
                  <c:v>#N/A</c:v>
                </c:pt>
                <c:pt idx="5">
                  <c:v>5.15</c:v>
                </c:pt>
                <c:pt idx="6">
                  <c:v>#N/A</c:v>
                </c:pt>
                <c:pt idx="7">
                  <c:v>5.37</c:v>
                </c:pt>
                <c:pt idx="8">
                  <c:v>#N/A</c:v>
                </c:pt>
                <c:pt idx="9">
                  <c:v>4.6100000000000003</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312330496"/>
        <c:axId val="312336384"/>
      </c:barChart>
      <c:catAx>
        <c:axId val="312330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2336384"/>
        <c:crosses val="autoZero"/>
        <c:auto val="1"/>
        <c:lblAlgn val="ctr"/>
        <c:lblOffset val="100"/>
        <c:tickLblSkip val="1"/>
        <c:tickMarkSkip val="1"/>
        <c:noMultiLvlLbl val="0"/>
      </c:catAx>
      <c:valAx>
        <c:axId val="312336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23304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2872</c:v>
                </c:pt>
                <c:pt idx="5">
                  <c:v>2955</c:v>
                </c:pt>
                <c:pt idx="8">
                  <c:v>3043</c:v>
                </c:pt>
                <c:pt idx="11">
                  <c:v>2868</c:v>
                </c:pt>
                <c:pt idx="14">
                  <c:v>2958</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7</c:v>
                </c:pt>
                <c:pt idx="3">
                  <c:v>1</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141</c:v>
                </c:pt>
                <c:pt idx="3">
                  <c:v>139</c:v>
                </c:pt>
                <c:pt idx="6">
                  <c:v>243</c:v>
                </c:pt>
                <c:pt idx="9">
                  <c:v>420</c:v>
                </c:pt>
                <c:pt idx="12">
                  <c:v>477</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46</c:v>
                </c:pt>
                <c:pt idx="3">
                  <c:v>17</c:v>
                </c:pt>
                <c:pt idx="6">
                  <c:v>22</c:v>
                </c:pt>
                <c:pt idx="9">
                  <c:v>35</c:v>
                </c:pt>
                <c:pt idx="12">
                  <c:v>192</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920</c:v>
                </c:pt>
                <c:pt idx="3">
                  <c:v>948</c:v>
                </c:pt>
                <c:pt idx="6">
                  <c:v>895</c:v>
                </c:pt>
                <c:pt idx="9">
                  <c:v>899</c:v>
                </c:pt>
                <c:pt idx="12">
                  <c:v>863</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2571</c:v>
                </c:pt>
                <c:pt idx="3">
                  <c:v>2683</c:v>
                </c:pt>
                <c:pt idx="6">
                  <c:v>2657</c:v>
                </c:pt>
                <c:pt idx="9">
                  <c:v>2637</c:v>
                </c:pt>
                <c:pt idx="12">
                  <c:v>2721</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304018176"/>
        <c:axId val="3040200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813</c:v>
                </c:pt>
                <c:pt idx="2">
                  <c:v>#N/A</c:v>
                </c:pt>
                <c:pt idx="3">
                  <c:v>#N/A</c:v>
                </c:pt>
                <c:pt idx="4">
                  <c:v>833</c:v>
                </c:pt>
                <c:pt idx="5">
                  <c:v>#N/A</c:v>
                </c:pt>
                <c:pt idx="6">
                  <c:v>#N/A</c:v>
                </c:pt>
                <c:pt idx="7">
                  <c:v>774</c:v>
                </c:pt>
                <c:pt idx="8">
                  <c:v>#N/A</c:v>
                </c:pt>
                <c:pt idx="9">
                  <c:v>#N/A</c:v>
                </c:pt>
                <c:pt idx="10">
                  <c:v>1123</c:v>
                </c:pt>
                <c:pt idx="11">
                  <c:v>#N/A</c:v>
                </c:pt>
                <c:pt idx="12">
                  <c:v>#N/A</c:v>
                </c:pt>
                <c:pt idx="13">
                  <c:v>1295</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304018176"/>
        <c:axId val="304020096"/>
      </c:lineChart>
      <c:catAx>
        <c:axId val="304018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4020096"/>
        <c:crosses val="autoZero"/>
        <c:auto val="1"/>
        <c:lblAlgn val="ctr"/>
        <c:lblOffset val="100"/>
        <c:tickLblSkip val="1"/>
        <c:tickMarkSkip val="1"/>
        <c:noMultiLvlLbl val="0"/>
      </c:catAx>
      <c:valAx>
        <c:axId val="3040200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4018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26921</c:v>
                </c:pt>
                <c:pt idx="5">
                  <c:v>26916</c:v>
                </c:pt>
                <c:pt idx="8">
                  <c:v>26692</c:v>
                </c:pt>
                <c:pt idx="11">
                  <c:v>26246</c:v>
                </c:pt>
                <c:pt idx="14">
                  <c:v>25496</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6247</c:v>
                </c:pt>
                <c:pt idx="5">
                  <c:v>6002</c:v>
                </c:pt>
                <c:pt idx="8">
                  <c:v>5682</c:v>
                </c:pt>
                <c:pt idx="11">
                  <c:v>5723</c:v>
                </c:pt>
                <c:pt idx="14">
                  <c:v>5816</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1313</c:v>
                </c:pt>
                <c:pt idx="5">
                  <c:v>1741</c:v>
                </c:pt>
                <c:pt idx="8">
                  <c:v>1939</c:v>
                </c:pt>
                <c:pt idx="11">
                  <c:v>2275</c:v>
                </c:pt>
                <c:pt idx="14">
                  <c:v>2686</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1245</c:v>
                </c:pt>
                <c:pt idx="3">
                  <c:v>382</c:v>
                </c:pt>
                <c:pt idx="6">
                  <c:v>347</c:v>
                </c:pt>
                <c:pt idx="9">
                  <c:v>312</c:v>
                </c:pt>
                <c:pt idx="12">
                  <c:v>278</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4942</c:v>
                </c:pt>
                <c:pt idx="3">
                  <c:v>4416</c:v>
                </c:pt>
                <c:pt idx="6">
                  <c:v>3713</c:v>
                </c:pt>
                <c:pt idx="9">
                  <c:v>3647</c:v>
                </c:pt>
                <c:pt idx="12">
                  <c:v>3515</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2190</c:v>
                </c:pt>
                <c:pt idx="3">
                  <c:v>2184</c:v>
                </c:pt>
                <c:pt idx="6">
                  <c:v>2163</c:v>
                </c:pt>
                <c:pt idx="9">
                  <c:v>2141</c:v>
                </c:pt>
                <c:pt idx="12">
                  <c:v>1916</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12384</c:v>
                </c:pt>
                <c:pt idx="3">
                  <c:v>12274</c:v>
                </c:pt>
                <c:pt idx="6">
                  <c:v>11875</c:v>
                </c:pt>
                <c:pt idx="9">
                  <c:v>11743</c:v>
                </c:pt>
                <c:pt idx="12">
                  <c:v>11393</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7264</c:v>
                </c:pt>
                <c:pt idx="3">
                  <c:v>6992</c:v>
                </c:pt>
                <c:pt idx="6">
                  <c:v>6638</c:v>
                </c:pt>
                <c:pt idx="9">
                  <c:v>6203</c:v>
                </c:pt>
                <c:pt idx="12">
                  <c:v>5764</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27325</c:v>
                </c:pt>
                <c:pt idx="3">
                  <c:v>27085</c:v>
                </c:pt>
                <c:pt idx="6">
                  <c:v>27043</c:v>
                </c:pt>
                <c:pt idx="9">
                  <c:v>26620</c:v>
                </c:pt>
                <c:pt idx="12">
                  <c:v>25881</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11828864"/>
        <c:axId val="3118304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20870</c:v>
                </c:pt>
                <c:pt idx="2">
                  <c:v>#N/A</c:v>
                </c:pt>
                <c:pt idx="3">
                  <c:v>#N/A</c:v>
                </c:pt>
                <c:pt idx="4">
                  <c:v>18674</c:v>
                </c:pt>
                <c:pt idx="5">
                  <c:v>#N/A</c:v>
                </c:pt>
                <c:pt idx="6">
                  <c:v>#N/A</c:v>
                </c:pt>
                <c:pt idx="7">
                  <c:v>17465</c:v>
                </c:pt>
                <c:pt idx="8">
                  <c:v>#N/A</c:v>
                </c:pt>
                <c:pt idx="9">
                  <c:v>#N/A</c:v>
                </c:pt>
                <c:pt idx="10">
                  <c:v>16422</c:v>
                </c:pt>
                <c:pt idx="11">
                  <c:v>#N/A</c:v>
                </c:pt>
                <c:pt idx="12">
                  <c:v>#N/A</c:v>
                </c:pt>
                <c:pt idx="13">
                  <c:v>14749</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11828864"/>
        <c:axId val="311830400"/>
      </c:lineChart>
      <c:catAx>
        <c:axId val="311828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11830400"/>
        <c:crosses val="autoZero"/>
        <c:auto val="1"/>
        <c:lblAlgn val="ctr"/>
        <c:lblOffset val="100"/>
        <c:tickLblSkip val="1"/>
        <c:tickMarkSkip val="1"/>
        <c:noMultiLvlLbl val="0"/>
      </c:catAx>
      <c:valAx>
        <c:axId val="311830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1828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62.8</c:v>
                </c:pt>
                <c:pt idx="4">
                  <c:v>68.400000000000006</c:v>
                </c:pt>
              </c:numCache>
            </c:numRef>
          </c:xVal>
          <c:yVal>
            <c:numRef>
              <c:f>公会計指標分析・財政指標組合せ分析表!$K$51:$O$51</c:f>
              <c:numCache>
                <c:formatCode>#,##0.0;"▲ "#,##0.0</c:formatCode>
                <c:ptCount val="5"/>
                <c:pt idx="3">
                  <c:v>98.6</c:v>
                </c:pt>
                <c:pt idx="4">
                  <c:v>87.4</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56.2</c:v>
                </c:pt>
                <c:pt idx="4">
                  <c:v>63.3</c:v>
                </c:pt>
              </c:numCache>
            </c:numRef>
          </c:xVal>
          <c:yVal>
            <c:numRef>
              <c:f>公会計指標分析・財政指標組合せ分析表!$K$55:$O$55</c:f>
              <c:numCache>
                <c:formatCode>#,##0.0;"▲ "#,##0.0</c:formatCode>
                <c:ptCount val="5"/>
                <c:pt idx="3">
                  <c:v>17.8</c:v>
                </c:pt>
                <c:pt idx="4">
                  <c:v>15</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309178368"/>
        <c:axId val="309180288"/>
      </c:scatterChart>
      <c:valAx>
        <c:axId val="309178368"/>
        <c:scaling>
          <c:orientation val="minMax"/>
          <c:max val="70"/>
          <c:min val="55"/>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9180288"/>
        <c:crosses val="autoZero"/>
        <c:crossBetween val="midCat"/>
      </c:valAx>
      <c:valAx>
        <c:axId val="309180288"/>
        <c:scaling>
          <c:orientation val="minMax"/>
          <c:max val="113"/>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091783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5.6</c:v>
                </c:pt>
                <c:pt idx="1">
                  <c:v>5.3</c:v>
                </c:pt>
                <c:pt idx="2">
                  <c:v>4.9000000000000004</c:v>
                </c:pt>
                <c:pt idx="3">
                  <c:v>5.5</c:v>
                </c:pt>
                <c:pt idx="4">
                  <c:v>6.3</c:v>
                </c:pt>
              </c:numCache>
            </c:numRef>
          </c:xVal>
          <c:yVal>
            <c:numRef>
              <c:f>公会計指標分析・財政指標組合せ分析表!$K$73:$O$73</c:f>
              <c:numCache>
                <c:formatCode>#,##0.0;"▲ "#,##0.0</c:formatCode>
                <c:ptCount val="5"/>
                <c:pt idx="0">
                  <c:v>128.5</c:v>
                </c:pt>
                <c:pt idx="1">
                  <c:v>113</c:v>
                </c:pt>
                <c:pt idx="2">
                  <c:v>107.5</c:v>
                </c:pt>
                <c:pt idx="3">
                  <c:v>98.6</c:v>
                </c:pt>
                <c:pt idx="4">
                  <c:v>87.4</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8.5</c:v>
                </c:pt>
                <c:pt idx="1">
                  <c:v>7.9</c:v>
                </c:pt>
                <c:pt idx="2">
                  <c:v>7.1</c:v>
                </c:pt>
                <c:pt idx="3">
                  <c:v>5.3</c:v>
                </c:pt>
                <c:pt idx="4">
                  <c:v>5</c:v>
                </c:pt>
              </c:numCache>
            </c:numRef>
          </c:xVal>
          <c:yVal>
            <c:numRef>
              <c:f>公会計指標分析・財政指標組合せ分析表!$K$77:$O$77</c:f>
              <c:numCache>
                <c:formatCode>#,##0.0;"▲ "#,##0.0</c:formatCode>
                <c:ptCount val="5"/>
                <c:pt idx="0">
                  <c:v>46.1</c:v>
                </c:pt>
                <c:pt idx="1">
                  <c:v>37.6</c:v>
                </c:pt>
                <c:pt idx="2">
                  <c:v>33.799999999999997</c:v>
                </c:pt>
                <c:pt idx="3">
                  <c:v>17.8</c:v>
                </c:pt>
                <c:pt idx="4">
                  <c:v>15</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309084160"/>
        <c:axId val="309086080"/>
      </c:scatterChart>
      <c:valAx>
        <c:axId val="309084160"/>
        <c:scaling>
          <c:orientation val="minMax"/>
          <c:max val="8.8000000000000007"/>
          <c:min val="4.599999999999999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9086080"/>
        <c:crosses val="autoZero"/>
        <c:crossBetween val="midCat"/>
      </c:valAx>
      <c:valAx>
        <c:axId val="309086080"/>
        <c:scaling>
          <c:orientation val="minMax"/>
          <c:max val="15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0908416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神奈川県伊勢原市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aseline="0">
              <a:solidFill>
                <a:schemeClr val="tx1"/>
              </a:solidFill>
              <a:effectLst/>
              <a:latin typeface="+mn-lt"/>
              <a:ea typeface="+mn-ea"/>
              <a:cs typeface="+mn-cs"/>
            </a:rPr>
            <a:t>【</a:t>
          </a:r>
          <a:r>
            <a:rPr kumimoji="1" lang="ja-JP" altLang="ja-JP" sz="1100" baseline="0">
              <a:solidFill>
                <a:schemeClr val="tx1"/>
              </a:solidFill>
              <a:effectLst/>
              <a:latin typeface="+mn-lt"/>
              <a:ea typeface="+mn-ea"/>
              <a:cs typeface="+mn-cs"/>
            </a:rPr>
            <a:t>元利償還金</a:t>
          </a:r>
          <a:r>
            <a:rPr kumimoji="1" lang="en-US" altLang="ja-JP" sz="1100" baseline="0">
              <a:solidFill>
                <a:schemeClr val="tx1"/>
              </a:solidFill>
              <a:effectLst/>
              <a:latin typeface="+mn-lt"/>
              <a:ea typeface="+mn-ea"/>
              <a:cs typeface="+mn-cs"/>
            </a:rPr>
            <a:t>】</a:t>
          </a:r>
          <a:endParaRPr lang="ja-JP" altLang="ja-JP" sz="1400">
            <a:solidFill>
              <a:schemeClr val="tx1"/>
            </a:solidFill>
            <a:effectLst/>
          </a:endParaRPr>
        </a:p>
        <a:p>
          <a:r>
            <a:rPr kumimoji="1" lang="ja-JP" altLang="ja-JP" sz="1100" baseline="0">
              <a:solidFill>
                <a:schemeClr val="tx1"/>
              </a:solidFill>
              <a:effectLst/>
              <a:latin typeface="+mn-lt"/>
              <a:ea typeface="+mn-ea"/>
              <a:cs typeface="+mn-cs"/>
            </a:rPr>
            <a:t>　大規模建設事業や土地開発公社経営健全化計画に基づく用地取得費の償還開始等により増加傾向にある。今後も新規市債発行を可能な限り抑制し、元利償還金の圧縮に努める。</a:t>
          </a:r>
          <a:endParaRPr kumimoji="1" lang="en-US" altLang="ja-JP" sz="1100" baseline="0">
            <a:solidFill>
              <a:schemeClr val="tx1"/>
            </a:solidFill>
            <a:effectLst/>
            <a:latin typeface="+mn-lt"/>
            <a:ea typeface="+mn-ea"/>
            <a:cs typeface="+mn-cs"/>
          </a:endParaRPr>
        </a:p>
        <a:p>
          <a:r>
            <a:rPr kumimoji="1" lang="en-US" altLang="ja-JP" sz="1100" baseline="0">
              <a:solidFill>
                <a:schemeClr val="tx1"/>
              </a:solidFill>
              <a:effectLst/>
              <a:latin typeface="+mn-lt"/>
              <a:ea typeface="+mn-ea"/>
              <a:cs typeface="+mn-cs"/>
            </a:rPr>
            <a:t>【</a:t>
          </a:r>
          <a:r>
            <a:rPr kumimoji="1" lang="ja-JP" altLang="en-US" sz="1100" baseline="0">
              <a:solidFill>
                <a:schemeClr val="tx1"/>
              </a:solidFill>
              <a:effectLst/>
              <a:latin typeface="+mn-lt"/>
              <a:ea typeface="+mn-ea"/>
              <a:cs typeface="+mn-cs"/>
            </a:rPr>
            <a:t>組合等が起こした地方債の元利償還金に対する負担金等</a:t>
          </a:r>
          <a:r>
            <a:rPr kumimoji="1" lang="en-US" altLang="ja-JP" sz="1100" baseline="0">
              <a:solidFill>
                <a:schemeClr val="tx1"/>
              </a:solidFill>
              <a:effectLst/>
              <a:latin typeface="+mn-lt"/>
              <a:ea typeface="+mn-ea"/>
              <a:cs typeface="+mn-cs"/>
            </a:rPr>
            <a:t>】</a:t>
          </a:r>
          <a:endParaRPr lang="ja-JP" altLang="ja-JP" sz="1400">
            <a:effectLst/>
          </a:endParaRPr>
        </a:p>
        <a:p>
          <a:r>
            <a:rPr kumimoji="1" lang="ja-JP" altLang="ja-JP" sz="1100" baseline="0">
              <a:solidFill>
                <a:schemeClr val="dk1"/>
              </a:solidFill>
              <a:effectLst/>
              <a:latin typeface="+mn-lt"/>
              <a:ea typeface="+mn-ea"/>
              <a:cs typeface="+mn-cs"/>
            </a:rPr>
            <a:t>　秦野市伊勢原市環境衛生組合によるクリーンセンター（焼却炉）の建設に係る組合債</a:t>
          </a:r>
          <a:r>
            <a:rPr kumimoji="1" lang="ja-JP" altLang="en-US" sz="1100" baseline="0">
              <a:solidFill>
                <a:schemeClr val="dk1"/>
              </a:solidFill>
              <a:effectLst/>
              <a:latin typeface="+mn-lt"/>
              <a:ea typeface="+mn-ea"/>
              <a:cs typeface="+mn-cs"/>
            </a:rPr>
            <a:t>の償還開始により</a:t>
          </a:r>
          <a:r>
            <a:rPr kumimoji="1" lang="ja-JP" altLang="ja-JP" sz="1100" baseline="0">
              <a:solidFill>
                <a:schemeClr val="dk1"/>
              </a:solidFill>
              <a:effectLst/>
              <a:latin typeface="+mn-lt"/>
              <a:ea typeface="+mn-ea"/>
              <a:cs typeface="+mn-cs"/>
            </a:rPr>
            <a:t>増加した。</a:t>
          </a:r>
          <a:r>
            <a:rPr kumimoji="1" lang="ja-JP" altLang="en-US" sz="1100" baseline="0">
              <a:solidFill>
                <a:schemeClr val="dk1"/>
              </a:solidFill>
              <a:effectLst/>
              <a:latin typeface="+mn-lt"/>
              <a:ea typeface="+mn-ea"/>
              <a:cs typeface="+mn-cs"/>
            </a:rPr>
            <a:t>今後、</a:t>
          </a:r>
          <a:r>
            <a:rPr kumimoji="1" lang="ja-JP" altLang="ja-JP" sz="1100" baseline="0">
              <a:solidFill>
                <a:schemeClr val="dk1"/>
              </a:solidFill>
              <a:effectLst/>
              <a:latin typeface="+mn-lt"/>
              <a:ea typeface="+mn-ea"/>
              <a:cs typeface="+mn-cs"/>
            </a:rPr>
            <a:t>斎場の増改築</a:t>
          </a:r>
          <a:r>
            <a:rPr kumimoji="1" lang="ja-JP" altLang="en-US" sz="1100" baseline="0">
              <a:solidFill>
                <a:schemeClr val="dk1"/>
              </a:solidFill>
              <a:effectLst/>
              <a:latin typeface="+mn-lt"/>
              <a:ea typeface="+mn-ea"/>
              <a:cs typeface="+mn-cs"/>
            </a:rPr>
            <a:t>を行うため負担金等</a:t>
          </a:r>
          <a:r>
            <a:rPr kumimoji="1" lang="ja-JP" altLang="ja-JP" sz="1100" baseline="0">
              <a:solidFill>
                <a:schemeClr val="dk1"/>
              </a:solidFill>
              <a:effectLst/>
              <a:latin typeface="+mn-lt"/>
              <a:ea typeface="+mn-ea"/>
              <a:cs typeface="+mn-cs"/>
            </a:rPr>
            <a:t>の増加が想定される。</a:t>
          </a:r>
          <a:endParaRPr lang="ja-JP" altLang="ja-JP" sz="1400">
            <a:solidFill>
              <a:schemeClr val="tx1"/>
            </a:solidFill>
            <a:effectLst/>
          </a:endParaRPr>
        </a:p>
        <a:p>
          <a:r>
            <a:rPr kumimoji="1" lang="en-US" altLang="ja-JP" sz="1100" baseline="0">
              <a:solidFill>
                <a:schemeClr val="tx1"/>
              </a:solidFill>
              <a:effectLst/>
              <a:latin typeface="+mn-lt"/>
              <a:ea typeface="+mn-ea"/>
              <a:cs typeface="+mn-cs"/>
            </a:rPr>
            <a:t>【</a:t>
          </a:r>
          <a:r>
            <a:rPr kumimoji="1" lang="ja-JP" altLang="ja-JP" sz="1100" baseline="0">
              <a:solidFill>
                <a:schemeClr val="tx1"/>
              </a:solidFill>
              <a:effectLst/>
              <a:latin typeface="+mn-lt"/>
              <a:ea typeface="+mn-ea"/>
              <a:cs typeface="+mn-cs"/>
            </a:rPr>
            <a:t>債務負担行為に基づく支出額</a:t>
          </a:r>
          <a:r>
            <a:rPr kumimoji="1" lang="en-US" altLang="ja-JP" sz="1100" baseline="0">
              <a:solidFill>
                <a:schemeClr val="tx1"/>
              </a:solidFill>
              <a:effectLst/>
              <a:latin typeface="+mn-lt"/>
              <a:ea typeface="+mn-ea"/>
              <a:cs typeface="+mn-cs"/>
            </a:rPr>
            <a:t>】</a:t>
          </a:r>
          <a:endParaRPr lang="ja-JP" altLang="ja-JP" sz="1400">
            <a:solidFill>
              <a:schemeClr val="tx1"/>
            </a:solidFill>
            <a:effectLst/>
          </a:endParaRPr>
        </a:p>
        <a:p>
          <a:r>
            <a:rPr kumimoji="1" lang="ja-JP" altLang="ja-JP" sz="1100" baseline="0">
              <a:solidFill>
                <a:schemeClr val="tx1"/>
              </a:solidFill>
              <a:effectLst/>
              <a:latin typeface="+mn-lt"/>
              <a:ea typeface="+mn-ea"/>
              <a:cs typeface="+mn-cs"/>
            </a:rPr>
            <a:t>　土地開発公社経営健全化計画（</a:t>
          </a:r>
          <a:r>
            <a:rPr kumimoji="1" lang="en-US" altLang="ja-JP" sz="1100" baseline="0">
              <a:solidFill>
                <a:schemeClr val="tx1"/>
              </a:solidFill>
              <a:effectLst/>
              <a:latin typeface="+mn-lt"/>
              <a:ea typeface="+mn-ea"/>
              <a:cs typeface="+mn-cs"/>
            </a:rPr>
            <a:t>H20</a:t>
          </a:r>
          <a:r>
            <a:rPr kumimoji="1" lang="ja-JP" altLang="ja-JP" sz="1100" baseline="0">
              <a:solidFill>
                <a:schemeClr val="tx1"/>
              </a:solidFill>
              <a:effectLst/>
              <a:latin typeface="+mn-lt"/>
              <a:ea typeface="+mn-ea"/>
              <a:cs typeface="+mn-cs"/>
            </a:rPr>
            <a:t>～</a:t>
          </a:r>
          <a:r>
            <a:rPr kumimoji="1" lang="en-US" altLang="ja-JP" sz="1100" baseline="0">
              <a:solidFill>
                <a:schemeClr val="tx1"/>
              </a:solidFill>
              <a:effectLst/>
              <a:latin typeface="+mn-lt"/>
              <a:ea typeface="+mn-ea"/>
              <a:cs typeface="+mn-cs"/>
            </a:rPr>
            <a:t>H24</a:t>
          </a:r>
          <a:r>
            <a:rPr kumimoji="1" lang="ja-JP" altLang="ja-JP" sz="1100" baseline="0">
              <a:solidFill>
                <a:schemeClr val="tx1"/>
              </a:solidFill>
              <a:effectLst/>
              <a:latin typeface="+mn-lt"/>
              <a:ea typeface="+mn-ea"/>
              <a:cs typeface="+mn-cs"/>
            </a:rPr>
            <a:t>）と事業公社経営健全化計画（</a:t>
          </a:r>
          <a:r>
            <a:rPr kumimoji="1" lang="en-US" altLang="ja-JP" sz="1100" baseline="0">
              <a:solidFill>
                <a:schemeClr val="tx1"/>
              </a:solidFill>
              <a:effectLst/>
              <a:latin typeface="+mn-lt"/>
              <a:ea typeface="+mn-ea"/>
              <a:cs typeface="+mn-cs"/>
            </a:rPr>
            <a:t>H24</a:t>
          </a:r>
          <a:r>
            <a:rPr kumimoji="1" lang="ja-JP" altLang="ja-JP" sz="1100" baseline="0">
              <a:solidFill>
                <a:schemeClr val="tx1"/>
              </a:solidFill>
              <a:effectLst/>
              <a:latin typeface="+mn-lt"/>
              <a:ea typeface="+mn-ea"/>
              <a:cs typeface="+mn-cs"/>
            </a:rPr>
            <a:t>～</a:t>
          </a:r>
          <a:r>
            <a:rPr kumimoji="1" lang="en-US" altLang="ja-JP" sz="1100" baseline="0">
              <a:solidFill>
                <a:schemeClr val="tx1"/>
              </a:solidFill>
              <a:effectLst/>
              <a:latin typeface="+mn-lt"/>
              <a:ea typeface="+mn-ea"/>
              <a:cs typeface="+mn-cs"/>
            </a:rPr>
            <a:t>H37</a:t>
          </a:r>
          <a:r>
            <a:rPr kumimoji="1" lang="ja-JP" altLang="ja-JP" sz="1100" baseline="0">
              <a:solidFill>
                <a:schemeClr val="tx1"/>
              </a:solidFill>
              <a:effectLst/>
              <a:latin typeface="+mn-lt"/>
              <a:ea typeface="+mn-ea"/>
              <a:cs typeface="+mn-cs"/>
            </a:rPr>
            <a:t>）に基づき、長期債務の解消に取り組んでおり、増加傾向にある。公社の適正な運用に努めるとともに、着実に健全化を推進する。</a:t>
          </a:r>
          <a:endParaRPr lang="ja-JP" altLang="ja-JP" sz="1400">
            <a:solidFill>
              <a:schemeClr val="tx1"/>
            </a:solidFill>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神奈川県伊勢原市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aseline="0">
              <a:solidFill>
                <a:schemeClr val="tx1"/>
              </a:solidFill>
              <a:effectLst/>
              <a:latin typeface="+mn-lt"/>
              <a:ea typeface="+mn-ea"/>
              <a:cs typeface="+mn-cs"/>
            </a:rPr>
            <a:t>【</a:t>
          </a:r>
          <a:r>
            <a:rPr kumimoji="1" lang="ja-JP" altLang="ja-JP" sz="1100" baseline="0">
              <a:solidFill>
                <a:schemeClr val="tx1"/>
              </a:solidFill>
              <a:effectLst/>
              <a:latin typeface="+mn-lt"/>
              <a:ea typeface="+mn-ea"/>
              <a:cs typeface="+mn-cs"/>
            </a:rPr>
            <a:t>組合等負担等見込額</a:t>
          </a:r>
          <a:r>
            <a:rPr kumimoji="1" lang="en-US" altLang="ja-JP" sz="1100" baseline="0">
              <a:solidFill>
                <a:schemeClr val="tx1"/>
              </a:solidFill>
              <a:effectLst/>
              <a:latin typeface="+mn-lt"/>
              <a:ea typeface="+mn-ea"/>
              <a:cs typeface="+mn-cs"/>
            </a:rPr>
            <a:t>】</a:t>
          </a:r>
          <a:endParaRPr lang="ja-JP" altLang="ja-JP" sz="1400">
            <a:solidFill>
              <a:schemeClr val="tx1"/>
            </a:solidFill>
            <a:effectLst/>
          </a:endParaRPr>
        </a:p>
        <a:p>
          <a:r>
            <a:rPr kumimoji="1" lang="ja-JP" altLang="ja-JP" sz="1100" baseline="0">
              <a:solidFill>
                <a:schemeClr val="tx1"/>
              </a:solidFill>
              <a:effectLst/>
              <a:latin typeface="+mn-lt"/>
              <a:ea typeface="+mn-ea"/>
              <a:cs typeface="+mn-cs"/>
            </a:rPr>
            <a:t>　平成</a:t>
          </a:r>
          <a:r>
            <a:rPr kumimoji="1" lang="en-US" altLang="ja-JP" sz="1100" baseline="0">
              <a:solidFill>
                <a:schemeClr val="tx1"/>
              </a:solidFill>
              <a:effectLst/>
              <a:latin typeface="+mn-lt"/>
              <a:ea typeface="+mn-ea"/>
              <a:cs typeface="+mn-cs"/>
            </a:rPr>
            <a:t>24</a:t>
          </a:r>
          <a:r>
            <a:rPr kumimoji="1" lang="ja-JP" altLang="ja-JP" sz="1100" baseline="0">
              <a:solidFill>
                <a:schemeClr val="tx1"/>
              </a:solidFill>
              <a:effectLst/>
              <a:latin typeface="+mn-lt"/>
              <a:ea typeface="+mn-ea"/>
              <a:cs typeface="+mn-cs"/>
            </a:rPr>
            <a:t>年度に、秦野市伊勢原市環境衛生組合によるクリーンセンター（焼却炉）の建設に係る組合債残高が増加したことにより本市の負担等見込額も増加し以降横ばいとなっている。償還は進むものの、</a:t>
          </a:r>
          <a:r>
            <a:rPr kumimoji="1" lang="ja-JP" altLang="en-US" sz="1100" baseline="0">
              <a:solidFill>
                <a:schemeClr val="tx1"/>
              </a:solidFill>
              <a:effectLst/>
              <a:latin typeface="+mn-lt"/>
              <a:ea typeface="+mn-ea"/>
              <a:cs typeface="+mn-cs"/>
            </a:rPr>
            <a:t>平成</a:t>
          </a:r>
          <a:r>
            <a:rPr kumimoji="1" lang="en-US" altLang="ja-JP" sz="1100" baseline="0">
              <a:solidFill>
                <a:schemeClr val="tx1"/>
              </a:solidFill>
              <a:effectLst/>
              <a:latin typeface="+mn-lt"/>
              <a:ea typeface="+mn-ea"/>
              <a:cs typeface="+mn-cs"/>
            </a:rPr>
            <a:t>29</a:t>
          </a:r>
          <a:r>
            <a:rPr kumimoji="1" lang="ja-JP" altLang="en-US" sz="1100" baseline="0">
              <a:solidFill>
                <a:schemeClr val="tx1"/>
              </a:solidFill>
              <a:effectLst/>
              <a:latin typeface="+mn-lt"/>
              <a:ea typeface="+mn-ea"/>
              <a:cs typeface="+mn-cs"/>
            </a:rPr>
            <a:t>年度には、</a:t>
          </a:r>
          <a:r>
            <a:rPr kumimoji="1" lang="ja-JP" altLang="ja-JP" sz="1100" baseline="0">
              <a:solidFill>
                <a:schemeClr val="tx1"/>
              </a:solidFill>
              <a:effectLst/>
              <a:latin typeface="+mn-lt"/>
              <a:ea typeface="+mn-ea"/>
              <a:cs typeface="+mn-cs"/>
            </a:rPr>
            <a:t>斎場の</a:t>
          </a:r>
          <a:r>
            <a:rPr kumimoji="1" lang="ja-JP" altLang="en-US" sz="1100" baseline="0">
              <a:solidFill>
                <a:schemeClr val="tx1"/>
              </a:solidFill>
              <a:effectLst/>
              <a:latin typeface="+mn-lt"/>
              <a:ea typeface="+mn-ea"/>
              <a:cs typeface="+mn-cs"/>
            </a:rPr>
            <a:t>増改築を行うため</a:t>
          </a:r>
          <a:r>
            <a:rPr kumimoji="1" lang="ja-JP" altLang="ja-JP" sz="1100" baseline="0">
              <a:solidFill>
                <a:schemeClr val="tx1"/>
              </a:solidFill>
              <a:effectLst/>
              <a:latin typeface="+mn-lt"/>
              <a:ea typeface="+mn-ea"/>
              <a:cs typeface="+mn-cs"/>
            </a:rPr>
            <a:t>、負担等見込額の増加が想定される。</a:t>
          </a:r>
          <a:endParaRPr lang="ja-JP" altLang="ja-JP" sz="1400">
            <a:solidFill>
              <a:schemeClr val="tx1"/>
            </a:solidFill>
            <a:effectLst/>
          </a:endParaRPr>
        </a:p>
        <a:p>
          <a:r>
            <a:rPr kumimoji="1" lang="en-US" altLang="ja-JP" sz="1100" baseline="0">
              <a:solidFill>
                <a:schemeClr val="tx1"/>
              </a:solidFill>
              <a:effectLst/>
              <a:latin typeface="+mn-lt"/>
              <a:ea typeface="+mn-ea"/>
              <a:cs typeface="+mn-cs"/>
            </a:rPr>
            <a:t>【</a:t>
          </a:r>
          <a:r>
            <a:rPr kumimoji="1" lang="ja-JP" altLang="ja-JP" sz="1100" baseline="0">
              <a:solidFill>
                <a:schemeClr val="tx1"/>
              </a:solidFill>
              <a:effectLst/>
              <a:latin typeface="+mn-lt"/>
              <a:ea typeface="+mn-ea"/>
              <a:cs typeface="+mn-cs"/>
            </a:rPr>
            <a:t>設立法人等の負債額等負担見込額</a:t>
          </a:r>
          <a:r>
            <a:rPr kumimoji="1" lang="en-US" altLang="ja-JP" sz="1100" baseline="0">
              <a:solidFill>
                <a:schemeClr val="tx1"/>
              </a:solidFill>
              <a:effectLst/>
              <a:latin typeface="+mn-lt"/>
              <a:ea typeface="+mn-ea"/>
              <a:cs typeface="+mn-cs"/>
            </a:rPr>
            <a:t>】</a:t>
          </a:r>
          <a:endParaRPr lang="ja-JP" altLang="ja-JP" sz="1400">
            <a:solidFill>
              <a:schemeClr val="tx1"/>
            </a:solidFill>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tx1"/>
              </a:solidFill>
              <a:effectLst/>
              <a:latin typeface="+mn-lt"/>
              <a:ea typeface="+mn-ea"/>
              <a:cs typeface="+mn-cs"/>
            </a:rPr>
            <a:t>　平成</a:t>
          </a:r>
          <a:r>
            <a:rPr kumimoji="1" lang="en-US" altLang="ja-JP" sz="1100" baseline="0">
              <a:solidFill>
                <a:schemeClr val="tx1"/>
              </a:solidFill>
              <a:effectLst/>
              <a:latin typeface="+mn-lt"/>
              <a:ea typeface="+mn-ea"/>
              <a:cs typeface="+mn-cs"/>
            </a:rPr>
            <a:t>23</a:t>
          </a:r>
          <a:r>
            <a:rPr kumimoji="1" lang="ja-JP" altLang="ja-JP" sz="1100" baseline="0">
              <a:solidFill>
                <a:schemeClr val="tx1"/>
              </a:solidFill>
              <a:effectLst/>
              <a:latin typeface="+mn-lt"/>
              <a:ea typeface="+mn-ea"/>
              <a:cs typeface="+mn-cs"/>
            </a:rPr>
            <a:t>年度から事業公社に対する負担算入率が</a:t>
          </a:r>
          <a:r>
            <a:rPr kumimoji="1" lang="en-US" altLang="ja-JP" sz="1100" baseline="0">
              <a:solidFill>
                <a:schemeClr val="tx1"/>
              </a:solidFill>
              <a:effectLst/>
              <a:latin typeface="+mn-lt"/>
              <a:ea typeface="+mn-ea"/>
              <a:cs typeface="+mn-cs"/>
            </a:rPr>
            <a:t>10%</a:t>
          </a:r>
          <a:r>
            <a:rPr kumimoji="1" lang="ja-JP" altLang="ja-JP" sz="1100" baseline="0">
              <a:solidFill>
                <a:schemeClr val="tx1"/>
              </a:solidFill>
              <a:effectLst/>
              <a:latin typeface="+mn-lt"/>
              <a:ea typeface="+mn-ea"/>
              <a:cs typeface="+mn-cs"/>
            </a:rPr>
            <a:t>から</a:t>
          </a:r>
          <a:r>
            <a:rPr kumimoji="1" lang="en-US" altLang="ja-JP" sz="1100" baseline="0">
              <a:solidFill>
                <a:schemeClr val="tx1"/>
              </a:solidFill>
              <a:effectLst/>
              <a:latin typeface="+mn-lt"/>
              <a:ea typeface="+mn-ea"/>
              <a:cs typeface="+mn-cs"/>
            </a:rPr>
            <a:t>30%</a:t>
          </a:r>
          <a:r>
            <a:rPr kumimoji="1" lang="ja-JP" altLang="ja-JP" sz="1100" baseline="0">
              <a:solidFill>
                <a:schemeClr val="tx1"/>
              </a:solidFill>
              <a:effectLst/>
              <a:latin typeface="+mn-lt"/>
              <a:ea typeface="+mn-ea"/>
              <a:cs typeface="+mn-cs"/>
            </a:rPr>
            <a:t>に上昇したため負担見込み額が増加したが、平成</a:t>
          </a:r>
          <a:r>
            <a:rPr kumimoji="1" lang="en-US" altLang="ja-JP" sz="1100" baseline="0">
              <a:solidFill>
                <a:schemeClr val="tx1"/>
              </a:solidFill>
              <a:effectLst/>
              <a:latin typeface="+mn-lt"/>
              <a:ea typeface="+mn-ea"/>
              <a:cs typeface="+mn-cs"/>
            </a:rPr>
            <a:t>25</a:t>
          </a:r>
          <a:r>
            <a:rPr kumimoji="1" lang="ja-JP" altLang="ja-JP" sz="1100" baseline="0">
              <a:solidFill>
                <a:schemeClr val="tx1"/>
              </a:solidFill>
              <a:effectLst/>
              <a:latin typeface="+mn-lt"/>
              <a:ea typeface="+mn-ea"/>
              <a:cs typeface="+mn-cs"/>
            </a:rPr>
            <a:t>年度に算入率が再び</a:t>
          </a:r>
          <a:r>
            <a:rPr kumimoji="1" lang="en-US" altLang="ja-JP" sz="1100" baseline="0">
              <a:solidFill>
                <a:schemeClr val="tx1"/>
              </a:solidFill>
              <a:effectLst/>
              <a:latin typeface="+mn-lt"/>
              <a:ea typeface="+mn-ea"/>
              <a:cs typeface="+mn-cs"/>
            </a:rPr>
            <a:t>10%</a:t>
          </a:r>
          <a:r>
            <a:rPr kumimoji="1" lang="ja-JP" altLang="ja-JP" sz="1100" baseline="0">
              <a:solidFill>
                <a:schemeClr val="tx1"/>
              </a:solidFill>
              <a:effectLst/>
              <a:latin typeface="+mn-lt"/>
              <a:ea typeface="+mn-ea"/>
              <a:cs typeface="+mn-cs"/>
            </a:rPr>
            <a:t>となり減少した。</a:t>
          </a:r>
          <a:r>
            <a:rPr kumimoji="1" lang="ja-JP" altLang="ja-JP" sz="1100" baseline="0">
              <a:solidFill>
                <a:schemeClr val="dk1"/>
              </a:solidFill>
              <a:effectLst/>
              <a:latin typeface="+mn-lt"/>
              <a:ea typeface="+mn-ea"/>
              <a:cs typeface="+mn-cs"/>
            </a:rPr>
            <a:t>事業公社経営健全化計画（</a:t>
          </a:r>
          <a:r>
            <a:rPr kumimoji="1" lang="en-US" altLang="ja-JP" sz="1100" baseline="0">
              <a:solidFill>
                <a:schemeClr val="dk1"/>
              </a:solidFill>
              <a:effectLst/>
              <a:latin typeface="+mn-lt"/>
              <a:ea typeface="+mn-ea"/>
              <a:cs typeface="+mn-cs"/>
            </a:rPr>
            <a:t>H24</a:t>
          </a:r>
          <a:r>
            <a:rPr kumimoji="1" lang="ja-JP" altLang="ja-JP" sz="1100" baseline="0">
              <a:solidFill>
                <a:schemeClr val="dk1"/>
              </a:solidFill>
              <a:effectLst/>
              <a:latin typeface="+mn-lt"/>
              <a:ea typeface="+mn-ea"/>
              <a:cs typeface="+mn-cs"/>
            </a:rPr>
            <a:t>～</a:t>
          </a:r>
          <a:r>
            <a:rPr kumimoji="1" lang="en-US" altLang="ja-JP" sz="1100" baseline="0">
              <a:solidFill>
                <a:schemeClr val="dk1"/>
              </a:solidFill>
              <a:effectLst/>
              <a:latin typeface="+mn-lt"/>
              <a:ea typeface="+mn-ea"/>
              <a:cs typeface="+mn-cs"/>
            </a:rPr>
            <a:t>H37</a:t>
          </a:r>
          <a:r>
            <a:rPr kumimoji="1" lang="ja-JP" altLang="ja-JP" sz="1100" baseline="0">
              <a:solidFill>
                <a:schemeClr val="dk1"/>
              </a:solidFill>
              <a:effectLst/>
              <a:latin typeface="+mn-lt"/>
              <a:ea typeface="+mn-ea"/>
              <a:cs typeface="+mn-cs"/>
            </a:rPr>
            <a:t>）に基づき、長期債務の解消に取り組んでおり、</a:t>
          </a:r>
          <a:r>
            <a:rPr kumimoji="1" lang="ja-JP" altLang="en-US" sz="1100" baseline="0">
              <a:solidFill>
                <a:schemeClr val="dk1"/>
              </a:solidFill>
              <a:effectLst/>
              <a:latin typeface="+mn-lt"/>
              <a:ea typeface="+mn-ea"/>
              <a:cs typeface="+mn-cs"/>
            </a:rPr>
            <a:t>今後も</a:t>
          </a:r>
          <a:r>
            <a:rPr kumimoji="1" lang="ja-JP" altLang="ja-JP" sz="1100" baseline="0">
              <a:solidFill>
                <a:schemeClr val="dk1"/>
              </a:solidFill>
              <a:effectLst/>
              <a:latin typeface="+mn-lt"/>
              <a:ea typeface="+mn-ea"/>
              <a:cs typeface="+mn-cs"/>
            </a:rPr>
            <a:t>公社の適正な運用に努める。</a:t>
          </a:r>
          <a:endParaRPr lang="ja-JP" altLang="ja-JP" sz="1400">
            <a:effectLst/>
          </a:endParaRPr>
        </a:p>
        <a:p>
          <a:r>
            <a:rPr kumimoji="1" lang="en-US" altLang="ja-JP" sz="1100" baseline="0">
              <a:solidFill>
                <a:schemeClr val="tx1"/>
              </a:solidFill>
              <a:effectLst/>
              <a:latin typeface="+mn-lt"/>
              <a:ea typeface="+mn-ea"/>
              <a:cs typeface="+mn-cs"/>
            </a:rPr>
            <a:t>【</a:t>
          </a:r>
          <a:r>
            <a:rPr kumimoji="1" lang="ja-JP" altLang="ja-JP" sz="1100" baseline="0">
              <a:solidFill>
                <a:schemeClr val="tx1"/>
              </a:solidFill>
              <a:effectLst/>
              <a:latin typeface="+mn-lt"/>
              <a:ea typeface="+mn-ea"/>
              <a:cs typeface="+mn-cs"/>
            </a:rPr>
            <a:t>充当可能基金</a:t>
          </a:r>
          <a:r>
            <a:rPr kumimoji="1" lang="en-US" altLang="ja-JP" sz="1100" baseline="0">
              <a:solidFill>
                <a:schemeClr val="tx1"/>
              </a:solidFill>
              <a:effectLst/>
              <a:latin typeface="+mn-lt"/>
              <a:ea typeface="+mn-ea"/>
              <a:cs typeface="+mn-cs"/>
            </a:rPr>
            <a:t>】</a:t>
          </a:r>
          <a:endParaRPr lang="ja-JP" altLang="ja-JP" sz="1400">
            <a:solidFill>
              <a:schemeClr val="tx1"/>
            </a:solidFill>
            <a:effectLst/>
          </a:endParaRPr>
        </a:p>
        <a:p>
          <a:r>
            <a:rPr kumimoji="1" lang="ja-JP" altLang="ja-JP" sz="1100" baseline="0">
              <a:solidFill>
                <a:schemeClr val="tx1"/>
              </a:solidFill>
              <a:effectLst/>
              <a:latin typeface="+mn-lt"/>
              <a:ea typeface="+mn-ea"/>
              <a:cs typeface="+mn-cs"/>
            </a:rPr>
            <a:t>　平成</a:t>
          </a:r>
          <a:r>
            <a:rPr kumimoji="1" lang="en-US" altLang="ja-JP" sz="1100" baseline="0">
              <a:solidFill>
                <a:schemeClr val="tx1"/>
              </a:solidFill>
              <a:effectLst/>
              <a:latin typeface="+mn-lt"/>
              <a:ea typeface="+mn-ea"/>
              <a:cs typeface="+mn-cs"/>
            </a:rPr>
            <a:t>23</a:t>
          </a:r>
          <a:r>
            <a:rPr kumimoji="1" lang="ja-JP" altLang="ja-JP" sz="1100" baseline="0">
              <a:solidFill>
                <a:schemeClr val="tx1"/>
              </a:solidFill>
              <a:effectLst/>
              <a:latin typeface="+mn-lt"/>
              <a:ea typeface="+mn-ea"/>
              <a:cs typeface="+mn-cs"/>
            </a:rPr>
            <a:t>年度に緊急財政対策として取崩したことで充当可能基金残高が減少したが、それ以降に決算剰余金等の積立てを行い残高が増加。今後も残高の確保に努める。</a:t>
          </a:r>
          <a:endParaRPr lang="ja-JP" altLang="ja-JP" sz="1400">
            <a:solidFill>
              <a:schemeClr val="tx1"/>
            </a:solidFill>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神奈川県伊勢原市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100,187
98,373
55.56
31,414,212
30,499,281
877,391
19,032,250
25,881,187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87.4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[ 68.4</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lt"/>
              <a:ea typeface="+mn-ea"/>
              <a:cs typeface="+mn-cs"/>
            </a:rPr>
            <a:t>・有形固定資産減価償却率は、</a:t>
          </a:r>
          <a:r>
            <a:rPr kumimoji="1" lang="en-US" altLang="ja-JP" sz="1100" baseline="0">
              <a:solidFill>
                <a:schemeClr val="dk1"/>
              </a:solidFill>
              <a:effectLst/>
              <a:latin typeface="+mn-lt"/>
              <a:ea typeface="+mn-ea"/>
              <a:cs typeface="+mn-cs"/>
            </a:rPr>
            <a:t>68.4%</a:t>
          </a:r>
          <a:r>
            <a:rPr kumimoji="1" lang="ja-JP" altLang="ja-JP" sz="1100" baseline="0">
              <a:solidFill>
                <a:schemeClr val="dk1"/>
              </a:solidFill>
              <a:effectLst/>
              <a:latin typeface="+mn-lt"/>
              <a:ea typeface="+mn-ea"/>
              <a:cs typeface="+mn-cs"/>
            </a:rPr>
            <a:t>と類似団体と比較して高い水準となっているが、平成</a:t>
          </a:r>
          <a:r>
            <a:rPr kumimoji="1" lang="en-US" altLang="ja-JP" sz="1100" baseline="0">
              <a:solidFill>
                <a:schemeClr val="dk1"/>
              </a:solidFill>
              <a:effectLst/>
              <a:latin typeface="+mn-lt"/>
              <a:ea typeface="+mn-ea"/>
              <a:cs typeface="+mn-cs"/>
            </a:rPr>
            <a:t>27</a:t>
          </a:r>
          <a:r>
            <a:rPr kumimoji="1" lang="ja-JP" altLang="ja-JP" sz="1100" baseline="0">
              <a:solidFill>
                <a:schemeClr val="dk1"/>
              </a:solidFill>
              <a:effectLst/>
              <a:latin typeface="+mn-lt"/>
              <a:ea typeface="+mn-ea"/>
              <a:cs typeface="+mn-cs"/>
            </a:rPr>
            <a:t>年度に策定した公共施設等総合管理計画において、公共施設の長寿命化や延べ床面積の削減を目標に掲げて取り組みはじめており、引き続き比率の低下に向け取り組みを進めていく。</a:t>
          </a: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99822</xdr:rowOff>
    </xdr:from>
    <xdr:to>
      <xdr:col>3</xdr:col>
      <xdr:colOff>1170940</xdr:colOff>
      <xdr:row>34</xdr:row>
      <xdr:rowOff>13716</xdr:rowOff>
    </xdr:to>
    <xdr:cxnSp macro="">
      <xdr:nvCxnSpPr>
        <xdr:cNvPr id="62" name="直線コネクタ 61"/>
        <xdr:cNvCxnSpPr/>
      </xdr:nvCxnSpPr>
      <xdr:spPr>
        <a:xfrm flipV="1">
          <a:off x="4760595" y="5510022"/>
          <a:ext cx="1270" cy="1114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17543</xdr:rowOff>
    </xdr:from>
    <xdr:ext cx="405111" cy="259045"/>
    <xdr:sp macro="" textlink="">
      <xdr:nvSpPr>
        <xdr:cNvPr id="63" name="有形固定資産減価償却率最小値テキスト"/>
        <xdr:cNvSpPr txBox="1"/>
      </xdr:nvSpPr>
      <xdr:spPr>
        <a:xfrm>
          <a:off x="4813300" y="662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a:t>
          </a:r>
          <a:endParaRPr kumimoji="1" lang="ja-JP" altLang="en-US" sz="1000" b="1">
            <a:latin typeface="ＭＳ Ｐゴシック"/>
          </a:endParaRPr>
        </a:p>
      </xdr:txBody>
    </xdr:sp>
    <xdr:clientData/>
  </xdr:oneCellAnchor>
  <xdr:twoCellAnchor>
    <xdr:from>
      <xdr:col>3</xdr:col>
      <xdr:colOff>1082675</xdr:colOff>
      <xdr:row>34</xdr:row>
      <xdr:rowOff>13716</xdr:rowOff>
    </xdr:from>
    <xdr:to>
      <xdr:col>3</xdr:col>
      <xdr:colOff>1260475</xdr:colOff>
      <xdr:row>34</xdr:row>
      <xdr:rowOff>13716</xdr:rowOff>
    </xdr:to>
    <xdr:cxnSp macro="">
      <xdr:nvCxnSpPr>
        <xdr:cNvPr id="64" name="直線コネクタ 63"/>
        <xdr:cNvCxnSpPr/>
      </xdr:nvCxnSpPr>
      <xdr:spPr>
        <a:xfrm>
          <a:off x="4673600" y="662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46499</xdr:rowOff>
    </xdr:from>
    <xdr:ext cx="405111" cy="259045"/>
    <xdr:sp macro="" textlink="">
      <xdr:nvSpPr>
        <xdr:cNvPr id="65" name="有形固定資産減価償却率最大値テキスト"/>
        <xdr:cNvSpPr txBox="1"/>
      </xdr:nvSpPr>
      <xdr:spPr>
        <a:xfrm>
          <a:off x="4813300" y="5285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77.1</a:t>
          </a:r>
          <a:endParaRPr kumimoji="1" lang="ja-JP" altLang="en-US" sz="1000" b="1">
            <a:latin typeface="ＭＳ Ｐゴシック"/>
          </a:endParaRPr>
        </a:p>
      </xdr:txBody>
    </xdr:sp>
    <xdr:clientData/>
  </xdr:oneCellAnchor>
  <xdr:twoCellAnchor>
    <xdr:from>
      <xdr:col>3</xdr:col>
      <xdr:colOff>1082675</xdr:colOff>
      <xdr:row>27</xdr:row>
      <xdr:rowOff>99822</xdr:rowOff>
    </xdr:from>
    <xdr:to>
      <xdr:col>3</xdr:col>
      <xdr:colOff>1260475</xdr:colOff>
      <xdr:row>27</xdr:row>
      <xdr:rowOff>99822</xdr:rowOff>
    </xdr:to>
    <xdr:cxnSp macro="">
      <xdr:nvCxnSpPr>
        <xdr:cNvPr id="66" name="直線コネクタ 65"/>
        <xdr:cNvCxnSpPr/>
      </xdr:nvCxnSpPr>
      <xdr:spPr>
        <a:xfrm>
          <a:off x="4673600" y="5510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108983</xdr:rowOff>
    </xdr:from>
    <xdr:ext cx="405111" cy="259045"/>
    <xdr:sp macro="" textlink="">
      <xdr:nvSpPr>
        <xdr:cNvPr id="67" name="有形固定資産減価償却率平均値テキスト"/>
        <xdr:cNvSpPr txBox="1"/>
      </xdr:nvSpPr>
      <xdr:spPr>
        <a:xfrm>
          <a:off x="4813300" y="60335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63.3</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130556</xdr:rowOff>
    </xdr:from>
    <xdr:to>
      <xdr:col>3</xdr:col>
      <xdr:colOff>1222375</xdr:colOff>
      <xdr:row>31</xdr:row>
      <xdr:rowOff>60706</xdr:rowOff>
    </xdr:to>
    <xdr:sp macro="" textlink="">
      <xdr:nvSpPr>
        <xdr:cNvPr id="68" name="フローチャート : 判断 67"/>
        <xdr:cNvSpPr/>
      </xdr:nvSpPr>
      <xdr:spPr>
        <a:xfrm>
          <a:off x="4711700" y="605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32</xdr:row>
      <xdr:rowOff>94234</xdr:rowOff>
    </xdr:from>
    <xdr:to>
      <xdr:col>3</xdr:col>
      <xdr:colOff>511175</xdr:colOff>
      <xdr:row>33</xdr:row>
      <xdr:rowOff>24384</xdr:rowOff>
    </xdr:to>
    <xdr:sp macro="" textlink="">
      <xdr:nvSpPr>
        <xdr:cNvPr id="69" name="フローチャート : 判断 68"/>
        <xdr:cNvSpPr/>
      </xdr:nvSpPr>
      <xdr:spPr>
        <a:xfrm>
          <a:off x="4000500" y="636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29</xdr:row>
      <xdr:rowOff>81788</xdr:rowOff>
    </xdr:from>
    <xdr:to>
      <xdr:col>3</xdr:col>
      <xdr:colOff>1222375</xdr:colOff>
      <xdr:row>30</xdr:row>
      <xdr:rowOff>11938</xdr:rowOff>
    </xdr:to>
    <xdr:sp macro="" textlink="">
      <xdr:nvSpPr>
        <xdr:cNvPr id="75" name="円/楕円 74"/>
        <xdr:cNvSpPr/>
      </xdr:nvSpPr>
      <xdr:spPr>
        <a:xfrm>
          <a:off x="4711700" y="583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28</xdr:row>
      <xdr:rowOff>104665</xdr:rowOff>
    </xdr:from>
    <xdr:ext cx="405111" cy="259045"/>
    <xdr:sp macro="" textlink="">
      <xdr:nvSpPr>
        <xdr:cNvPr id="76" name="有形固定資産減価償却率該当値テキスト"/>
        <xdr:cNvSpPr txBox="1"/>
      </xdr:nvSpPr>
      <xdr:spPr>
        <a:xfrm>
          <a:off x="4813300" y="568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3</xdr:col>
      <xdr:colOff>409575</xdr:colOff>
      <xdr:row>30</xdr:row>
      <xdr:rowOff>152146</xdr:rowOff>
    </xdr:from>
    <xdr:to>
      <xdr:col>3</xdr:col>
      <xdr:colOff>511175</xdr:colOff>
      <xdr:row>31</xdr:row>
      <xdr:rowOff>82296</xdr:rowOff>
    </xdr:to>
    <xdr:sp macro="" textlink="">
      <xdr:nvSpPr>
        <xdr:cNvPr id="77" name="円/楕円 76"/>
        <xdr:cNvSpPr/>
      </xdr:nvSpPr>
      <xdr:spPr>
        <a:xfrm>
          <a:off x="4000500" y="607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29</xdr:row>
      <xdr:rowOff>132588</xdr:rowOff>
    </xdr:from>
    <xdr:to>
      <xdr:col>3</xdr:col>
      <xdr:colOff>1171575</xdr:colOff>
      <xdr:row>31</xdr:row>
      <xdr:rowOff>31496</xdr:rowOff>
    </xdr:to>
    <xdr:cxnSp macro="">
      <xdr:nvCxnSpPr>
        <xdr:cNvPr id="78" name="直線コネクタ 77"/>
        <xdr:cNvCxnSpPr/>
      </xdr:nvCxnSpPr>
      <xdr:spPr>
        <a:xfrm flipV="1">
          <a:off x="4051300" y="5885688"/>
          <a:ext cx="711200" cy="24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33</xdr:row>
      <xdr:rowOff>15511</xdr:rowOff>
    </xdr:from>
    <xdr:ext cx="405111" cy="259045"/>
    <xdr:sp macro="" textlink="">
      <xdr:nvSpPr>
        <xdr:cNvPr id="79" name="n_1aveValue有形固定資産減価償却率"/>
        <xdr:cNvSpPr txBox="1"/>
      </xdr:nvSpPr>
      <xdr:spPr>
        <a:xfrm>
          <a:off x="3836043" y="6454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3</xdr:col>
      <xdr:colOff>245118</xdr:colOff>
      <xdr:row>29</xdr:row>
      <xdr:rowOff>98823</xdr:rowOff>
    </xdr:from>
    <xdr:ext cx="405111" cy="259045"/>
    <xdr:sp macro="" textlink="">
      <xdr:nvSpPr>
        <xdr:cNvPr id="80" name="n_1mainValue有形固定資産減価償却率"/>
        <xdr:cNvSpPr txBox="1"/>
      </xdr:nvSpPr>
      <xdr:spPr>
        <a:xfrm>
          <a:off x="3836043" y="5851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1" name="正方形/長方形 8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2" name="正方形/長方形 81"/>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3" name="正方形/長方形 82"/>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4" name="正方形/長方形 8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5" name="正方形/長方形 8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6" name="正方形/長方形 8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7" name="テキスト ボックス 8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8" name="正方形/長方形 87"/>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9" name="正方形/長方形 8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0" name="正方形/長方形 8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1" name="テキスト ボックス 9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2" name="テキスト ボックス 9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3" name="テキスト ボックス 9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4" name="テキスト ボックス 9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神奈川県伊勢原市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100,187
98,373
55.56
31,414,212
30,499,281
877,391
19,032,250
25,881,187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87.4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7" name="テキスト ボックス 56"/>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152944</xdr:rowOff>
    </xdr:from>
    <xdr:to>
      <xdr:col>6</xdr:col>
      <xdr:colOff>510540</xdr:colOff>
      <xdr:row>41</xdr:row>
      <xdr:rowOff>74567</xdr:rowOff>
    </xdr:to>
    <xdr:cxnSp macro="">
      <xdr:nvCxnSpPr>
        <xdr:cNvPr id="59" name="直線コネクタ 58"/>
        <xdr:cNvCxnSpPr/>
      </xdr:nvCxnSpPr>
      <xdr:spPr>
        <a:xfrm flipV="1">
          <a:off x="4634865" y="5810794"/>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78394</xdr:rowOff>
    </xdr:from>
    <xdr:ext cx="405111" cy="259045"/>
    <xdr:sp macro="" textlink="">
      <xdr:nvSpPr>
        <xdr:cNvPr id="60" name="【道路】&#10;有形固定資産減価償却率最小値テキスト"/>
        <xdr:cNvSpPr txBox="1"/>
      </xdr:nvSpPr>
      <xdr:spPr>
        <a:xfrm>
          <a:off x="4724400" y="710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a:t>
          </a:r>
          <a:endParaRPr kumimoji="1" lang="ja-JP" altLang="en-US" sz="1000" b="1">
            <a:latin typeface="ＭＳ Ｐゴシック"/>
          </a:endParaRPr>
        </a:p>
      </xdr:txBody>
    </xdr:sp>
    <xdr:clientData/>
  </xdr:oneCellAnchor>
  <xdr:twoCellAnchor>
    <xdr:from>
      <xdr:col>6</xdr:col>
      <xdr:colOff>422275</xdr:colOff>
      <xdr:row>41</xdr:row>
      <xdr:rowOff>74567</xdr:rowOff>
    </xdr:from>
    <xdr:to>
      <xdr:col>6</xdr:col>
      <xdr:colOff>600075</xdr:colOff>
      <xdr:row>41</xdr:row>
      <xdr:rowOff>74567</xdr:rowOff>
    </xdr:to>
    <xdr:cxnSp macro="">
      <xdr:nvCxnSpPr>
        <xdr:cNvPr id="61" name="直線コネクタ 60"/>
        <xdr:cNvCxnSpPr/>
      </xdr:nvCxnSpPr>
      <xdr:spPr>
        <a:xfrm>
          <a:off x="4546600" y="710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99621</xdr:rowOff>
    </xdr:from>
    <xdr:ext cx="405111" cy="259045"/>
    <xdr:sp macro="" textlink="">
      <xdr:nvSpPr>
        <xdr:cNvPr id="62" name="【道路】&#10;有形固定資産減価償却率最大値テキスト"/>
        <xdr:cNvSpPr txBox="1"/>
      </xdr:nvSpPr>
      <xdr:spPr>
        <a:xfrm>
          <a:off x="4724400" y="5586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6</xdr:col>
      <xdr:colOff>422275</xdr:colOff>
      <xdr:row>33</xdr:row>
      <xdr:rowOff>152944</xdr:rowOff>
    </xdr:from>
    <xdr:to>
      <xdr:col>6</xdr:col>
      <xdr:colOff>600075</xdr:colOff>
      <xdr:row>33</xdr:row>
      <xdr:rowOff>152944</xdr:rowOff>
    </xdr:to>
    <xdr:cxnSp macro="">
      <xdr:nvCxnSpPr>
        <xdr:cNvPr id="63" name="直線コネクタ 62"/>
        <xdr:cNvCxnSpPr/>
      </xdr:nvCxnSpPr>
      <xdr:spPr>
        <a:xfrm>
          <a:off x="4546600" y="581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165480</xdr:rowOff>
    </xdr:from>
    <xdr:ext cx="405111" cy="259045"/>
    <xdr:sp macro="" textlink="">
      <xdr:nvSpPr>
        <xdr:cNvPr id="64" name="【道路】&#10;有形固定資産減価償却率平均値テキスト"/>
        <xdr:cNvSpPr txBox="1"/>
      </xdr:nvSpPr>
      <xdr:spPr>
        <a:xfrm>
          <a:off x="4724400" y="65091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15603</xdr:rowOff>
    </xdr:from>
    <xdr:to>
      <xdr:col>6</xdr:col>
      <xdr:colOff>561975</xdr:colOff>
      <xdr:row>38</xdr:row>
      <xdr:rowOff>117203</xdr:rowOff>
    </xdr:to>
    <xdr:sp macro="" textlink="">
      <xdr:nvSpPr>
        <xdr:cNvPr id="65" name="フローチャート : 判断 64"/>
        <xdr:cNvSpPr/>
      </xdr:nvSpPr>
      <xdr:spPr>
        <a:xfrm>
          <a:off x="45847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76019</xdr:rowOff>
    </xdr:from>
    <xdr:to>
      <xdr:col>5</xdr:col>
      <xdr:colOff>409575</xdr:colOff>
      <xdr:row>40</xdr:row>
      <xdr:rowOff>6169</xdr:rowOff>
    </xdr:to>
    <xdr:sp macro="" textlink="">
      <xdr:nvSpPr>
        <xdr:cNvPr id="66" name="フローチャート : 判断 65"/>
        <xdr:cNvSpPr/>
      </xdr:nvSpPr>
      <xdr:spPr>
        <a:xfrm>
          <a:off x="3746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90714</xdr:rowOff>
    </xdr:from>
    <xdr:to>
      <xdr:col>6</xdr:col>
      <xdr:colOff>561975</xdr:colOff>
      <xdr:row>37</xdr:row>
      <xdr:rowOff>20864</xdr:rowOff>
    </xdr:to>
    <xdr:sp macro="" textlink="">
      <xdr:nvSpPr>
        <xdr:cNvPr id="72" name="円/楕円 71"/>
        <xdr:cNvSpPr/>
      </xdr:nvSpPr>
      <xdr:spPr>
        <a:xfrm>
          <a:off x="45847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35</xdr:row>
      <xdr:rowOff>113591</xdr:rowOff>
    </xdr:from>
    <xdr:ext cx="405111" cy="259045"/>
    <xdr:sp macro="" textlink="">
      <xdr:nvSpPr>
        <xdr:cNvPr id="73" name="【道路】&#10;有形固定資産減価償却率該当値テキスト"/>
        <xdr:cNvSpPr txBox="1"/>
      </xdr:nvSpPr>
      <xdr:spPr>
        <a:xfrm>
          <a:off x="4724400" y="6114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58057</xdr:rowOff>
    </xdr:from>
    <xdr:to>
      <xdr:col>5</xdr:col>
      <xdr:colOff>409575</xdr:colOff>
      <xdr:row>36</xdr:row>
      <xdr:rowOff>159657</xdr:rowOff>
    </xdr:to>
    <xdr:sp macro="" textlink="">
      <xdr:nvSpPr>
        <xdr:cNvPr id="74" name="円/楕円 73"/>
        <xdr:cNvSpPr/>
      </xdr:nvSpPr>
      <xdr:spPr>
        <a:xfrm>
          <a:off x="3746500" y="62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36</xdr:row>
      <xdr:rowOff>108857</xdr:rowOff>
    </xdr:from>
    <xdr:to>
      <xdr:col>6</xdr:col>
      <xdr:colOff>511175</xdr:colOff>
      <xdr:row>36</xdr:row>
      <xdr:rowOff>141514</xdr:rowOff>
    </xdr:to>
    <xdr:cxnSp macro="">
      <xdr:nvCxnSpPr>
        <xdr:cNvPr id="75" name="直線コネクタ 74"/>
        <xdr:cNvCxnSpPr/>
      </xdr:nvCxnSpPr>
      <xdr:spPr>
        <a:xfrm>
          <a:off x="3797300" y="62810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39</xdr:row>
      <xdr:rowOff>168746</xdr:rowOff>
    </xdr:from>
    <xdr:ext cx="405111" cy="259045"/>
    <xdr:sp macro="" textlink="">
      <xdr:nvSpPr>
        <xdr:cNvPr id="76" name="n_1aveValue【道路】&#10;有形固定資産減価償却率"/>
        <xdr:cNvSpPr txBox="1"/>
      </xdr:nvSpPr>
      <xdr:spPr>
        <a:xfrm>
          <a:off x="3582043" y="685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a:t>
          </a:r>
          <a:endParaRPr kumimoji="1" lang="ja-JP" altLang="en-US" sz="1000" b="1">
            <a:solidFill>
              <a:srgbClr val="000080"/>
            </a:solidFill>
            <a:latin typeface="ＭＳ Ｐゴシック"/>
          </a:endParaRPr>
        </a:p>
      </xdr:txBody>
    </xdr:sp>
    <xdr:clientData/>
  </xdr:oneCellAnchor>
  <xdr:oneCellAnchor>
    <xdr:from>
      <xdr:col>5</xdr:col>
      <xdr:colOff>143518</xdr:colOff>
      <xdr:row>35</xdr:row>
      <xdr:rowOff>4734</xdr:rowOff>
    </xdr:from>
    <xdr:ext cx="405111" cy="259045"/>
    <xdr:sp macro="" textlink="">
      <xdr:nvSpPr>
        <xdr:cNvPr id="77" name="n_1mainValue【道路】&#10;有形固定資産減価償却率"/>
        <xdr:cNvSpPr txBox="1"/>
      </xdr:nvSpPr>
      <xdr:spPr>
        <a:xfrm>
          <a:off x="3582043" y="600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6" name="テキスト ボックス 8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91" name="テキスト ボックス 9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3" name="テキスト ボックス 9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5" name="テキスト ボックス 94"/>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7" name="テキスト ボックス 96"/>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9" name="テキスト ボックス 9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157226</xdr:rowOff>
    </xdr:from>
    <xdr:to>
      <xdr:col>15</xdr:col>
      <xdr:colOff>180340</xdr:colOff>
      <xdr:row>41</xdr:row>
      <xdr:rowOff>98171</xdr:rowOff>
    </xdr:to>
    <xdr:cxnSp macro="">
      <xdr:nvCxnSpPr>
        <xdr:cNvPr id="101" name="直線コネクタ 100"/>
        <xdr:cNvCxnSpPr/>
      </xdr:nvCxnSpPr>
      <xdr:spPr>
        <a:xfrm flipV="1">
          <a:off x="10476865" y="5815076"/>
          <a:ext cx="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101998</xdr:rowOff>
    </xdr:from>
    <xdr:ext cx="469744" cy="259045"/>
    <xdr:sp macro="" textlink="">
      <xdr:nvSpPr>
        <xdr:cNvPr id="102" name="【道路】&#10;一人当たり延長最小値テキスト"/>
        <xdr:cNvSpPr txBox="1"/>
      </xdr:nvSpPr>
      <xdr:spPr>
        <a:xfrm>
          <a:off x="10566400" y="7131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0.877</a:t>
          </a:r>
          <a:endParaRPr kumimoji="1" lang="ja-JP" altLang="en-US" sz="1000" b="1">
            <a:latin typeface="ＭＳ Ｐゴシック"/>
          </a:endParaRPr>
        </a:p>
      </xdr:txBody>
    </xdr:sp>
    <xdr:clientData/>
  </xdr:oneCellAnchor>
  <xdr:twoCellAnchor>
    <xdr:from>
      <xdr:col>15</xdr:col>
      <xdr:colOff>92075</xdr:colOff>
      <xdr:row>41</xdr:row>
      <xdr:rowOff>98171</xdr:rowOff>
    </xdr:from>
    <xdr:to>
      <xdr:col>15</xdr:col>
      <xdr:colOff>269875</xdr:colOff>
      <xdr:row>41</xdr:row>
      <xdr:rowOff>98171</xdr:rowOff>
    </xdr:to>
    <xdr:cxnSp macro="">
      <xdr:nvCxnSpPr>
        <xdr:cNvPr id="103" name="直線コネクタ 102"/>
        <xdr:cNvCxnSpPr/>
      </xdr:nvCxnSpPr>
      <xdr:spPr>
        <a:xfrm>
          <a:off x="10388600" y="7127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103903</xdr:rowOff>
    </xdr:from>
    <xdr:ext cx="534377" cy="259045"/>
    <xdr:sp macro="" textlink="">
      <xdr:nvSpPr>
        <xdr:cNvPr id="104" name="【道路】&#10;一人当たり延長最大値テキスト"/>
        <xdr:cNvSpPr txBox="1"/>
      </xdr:nvSpPr>
      <xdr:spPr>
        <a:xfrm>
          <a:off x="10566400" y="559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11.212</a:t>
          </a:r>
          <a:endParaRPr kumimoji="1" lang="ja-JP" altLang="en-US" sz="1000" b="1">
            <a:latin typeface="ＭＳ Ｐゴシック"/>
          </a:endParaRPr>
        </a:p>
      </xdr:txBody>
    </xdr:sp>
    <xdr:clientData/>
  </xdr:oneCellAnchor>
  <xdr:twoCellAnchor>
    <xdr:from>
      <xdr:col>15</xdr:col>
      <xdr:colOff>92075</xdr:colOff>
      <xdr:row>33</xdr:row>
      <xdr:rowOff>157226</xdr:rowOff>
    </xdr:from>
    <xdr:to>
      <xdr:col>15</xdr:col>
      <xdr:colOff>269875</xdr:colOff>
      <xdr:row>33</xdr:row>
      <xdr:rowOff>157226</xdr:rowOff>
    </xdr:to>
    <xdr:cxnSp macro="">
      <xdr:nvCxnSpPr>
        <xdr:cNvPr id="105" name="直線コネクタ 104"/>
        <xdr:cNvCxnSpPr/>
      </xdr:nvCxnSpPr>
      <xdr:spPr>
        <a:xfrm>
          <a:off x="10388600" y="581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99077</xdr:rowOff>
    </xdr:from>
    <xdr:ext cx="469744" cy="259045"/>
    <xdr:sp macro="" textlink="">
      <xdr:nvSpPr>
        <xdr:cNvPr id="106" name="【道路】&#10;一人当たり延長平均値テキスト"/>
        <xdr:cNvSpPr txBox="1"/>
      </xdr:nvSpPr>
      <xdr:spPr>
        <a:xfrm>
          <a:off x="10566400" y="644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76200</xdr:rowOff>
    </xdr:from>
    <xdr:to>
      <xdr:col>15</xdr:col>
      <xdr:colOff>231775</xdr:colOff>
      <xdr:row>39</xdr:row>
      <xdr:rowOff>6350</xdr:rowOff>
    </xdr:to>
    <xdr:sp macro="" textlink="">
      <xdr:nvSpPr>
        <xdr:cNvPr id="107" name="フローチャート : 判断 106"/>
        <xdr:cNvSpPr/>
      </xdr:nvSpPr>
      <xdr:spPr>
        <a:xfrm>
          <a:off x="104267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65659</xdr:rowOff>
    </xdr:from>
    <xdr:to>
      <xdr:col>14</xdr:col>
      <xdr:colOff>79375</xdr:colOff>
      <xdr:row>37</xdr:row>
      <xdr:rowOff>167260</xdr:rowOff>
    </xdr:to>
    <xdr:sp macro="" textlink="">
      <xdr:nvSpPr>
        <xdr:cNvPr id="108" name="フローチャート : 判断 107"/>
        <xdr:cNvSpPr/>
      </xdr:nvSpPr>
      <xdr:spPr>
        <a:xfrm>
          <a:off x="9588500" y="6409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150495</xdr:rowOff>
    </xdr:from>
    <xdr:to>
      <xdr:col>15</xdr:col>
      <xdr:colOff>231775</xdr:colOff>
      <xdr:row>39</xdr:row>
      <xdr:rowOff>80645</xdr:rowOff>
    </xdr:to>
    <xdr:sp macro="" textlink="">
      <xdr:nvSpPr>
        <xdr:cNvPr id="114" name="円/楕円 113"/>
        <xdr:cNvSpPr/>
      </xdr:nvSpPr>
      <xdr:spPr>
        <a:xfrm>
          <a:off x="10426700" y="666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38</xdr:row>
      <xdr:rowOff>128922</xdr:rowOff>
    </xdr:from>
    <xdr:ext cx="469744" cy="259045"/>
    <xdr:sp macro="" textlink="">
      <xdr:nvSpPr>
        <xdr:cNvPr id="115" name="【道路】&#10;一人当たり延長該当値テキスト"/>
        <xdr:cNvSpPr txBox="1"/>
      </xdr:nvSpPr>
      <xdr:spPr>
        <a:xfrm>
          <a:off x="10566400" y="6644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4.115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79883</xdr:rowOff>
    </xdr:from>
    <xdr:to>
      <xdr:col>14</xdr:col>
      <xdr:colOff>79375</xdr:colOff>
      <xdr:row>38</xdr:row>
      <xdr:rowOff>10033</xdr:rowOff>
    </xdr:to>
    <xdr:sp macro="" textlink="">
      <xdr:nvSpPr>
        <xdr:cNvPr id="116" name="円/楕円 115"/>
        <xdr:cNvSpPr/>
      </xdr:nvSpPr>
      <xdr:spPr>
        <a:xfrm>
          <a:off x="9588500" y="642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37</xdr:row>
      <xdr:rowOff>130683</xdr:rowOff>
    </xdr:from>
    <xdr:to>
      <xdr:col>15</xdr:col>
      <xdr:colOff>180975</xdr:colOff>
      <xdr:row>39</xdr:row>
      <xdr:rowOff>29845</xdr:rowOff>
    </xdr:to>
    <xdr:cxnSp macro="">
      <xdr:nvCxnSpPr>
        <xdr:cNvPr id="117" name="直線コネクタ 116"/>
        <xdr:cNvCxnSpPr/>
      </xdr:nvCxnSpPr>
      <xdr:spPr>
        <a:xfrm>
          <a:off x="9639300" y="6474333"/>
          <a:ext cx="838200" cy="24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36</xdr:row>
      <xdr:rowOff>12336</xdr:rowOff>
    </xdr:from>
    <xdr:ext cx="469744" cy="259045"/>
    <xdr:sp macro="" textlink="">
      <xdr:nvSpPr>
        <xdr:cNvPr id="118" name="n_1aveValue【道路】&#10;一人当たり延長"/>
        <xdr:cNvSpPr txBox="1"/>
      </xdr:nvSpPr>
      <xdr:spPr>
        <a:xfrm>
          <a:off x="9391727" y="6184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a:t>
          </a:r>
          <a:endParaRPr kumimoji="1" lang="ja-JP" altLang="en-US" sz="1000" b="1">
            <a:solidFill>
              <a:srgbClr val="000080"/>
            </a:solidFill>
            <a:latin typeface="ＭＳ Ｐゴシック"/>
          </a:endParaRPr>
        </a:p>
      </xdr:txBody>
    </xdr:sp>
    <xdr:clientData/>
  </xdr:oneCellAnchor>
  <xdr:oneCellAnchor>
    <xdr:from>
      <xdr:col>13</xdr:col>
      <xdr:colOff>466802</xdr:colOff>
      <xdr:row>38</xdr:row>
      <xdr:rowOff>1160</xdr:rowOff>
    </xdr:from>
    <xdr:ext cx="469744" cy="259045"/>
    <xdr:sp macro="" textlink="">
      <xdr:nvSpPr>
        <xdr:cNvPr id="119" name="n_1mainValue【道路】&#10;一人当たり延長"/>
        <xdr:cNvSpPr txBox="1"/>
      </xdr:nvSpPr>
      <xdr:spPr>
        <a:xfrm>
          <a:off x="9391727" y="6516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30" name="テキスト ボックス 12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31" name="直線コネクタ 13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32" name="テキスト ボックス 131"/>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33" name="直線コネクタ 13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34" name="テキスト ボックス 13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35" name="直線コネクタ 13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6" name="テキスト ボックス 13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7" name="直線コネクタ 13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8" name="テキスト ボックス 13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9" name="直線コネクタ 13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40" name="テキスト ボックス 13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41" name="直線コネクタ 14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42" name="テキスト ボックス 141"/>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24493</xdr:rowOff>
    </xdr:from>
    <xdr:to>
      <xdr:col>6</xdr:col>
      <xdr:colOff>510540</xdr:colOff>
      <xdr:row>64</xdr:row>
      <xdr:rowOff>62049</xdr:rowOff>
    </xdr:to>
    <xdr:cxnSp macro="">
      <xdr:nvCxnSpPr>
        <xdr:cNvPr id="146" name="直線コネクタ 145"/>
        <xdr:cNvCxnSpPr/>
      </xdr:nvCxnSpPr>
      <xdr:spPr>
        <a:xfrm flipV="1">
          <a:off x="4634865" y="9454243"/>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65876</xdr:rowOff>
    </xdr:from>
    <xdr:ext cx="405111" cy="259045"/>
    <xdr:sp macro="" textlink="">
      <xdr:nvSpPr>
        <xdr:cNvPr id="147" name="【橋りょう・トンネル】&#10;有形固定資産減価償却率最小値テキスト"/>
        <xdr:cNvSpPr txBox="1"/>
      </xdr:nvSpPr>
      <xdr:spPr>
        <a:xfrm>
          <a:off x="4724400" y="1103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a:t>
          </a:r>
          <a:endParaRPr kumimoji="1" lang="ja-JP" altLang="en-US" sz="1000" b="1">
            <a:latin typeface="ＭＳ Ｐゴシック"/>
          </a:endParaRPr>
        </a:p>
      </xdr:txBody>
    </xdr:sp>
    <xdr:clientData/>
  </xdr:oneCellAnchor>
  <xdr:twoCellAnchor>
    <xdr:from>
      <xdr:col>6</xdr:col>
      <xdr:colOff>422275</xdr:colOff>
      <xdr:row>64</xdr:row>
      <xdr:rowOff>62049</xdr:rowOff>
    </xdr:from>
    <xdr:to>
      <xdr:col>6</xdr:col>
      <xdr:colOff>600075</xdr:colOff>
      <xdr:row>64</xdr:row>
      <xdr:rowOff>62049</xdr:rowOff>
    </xdr:to>
    <xdr:cxnSp macro="">
      <xdr:nvCxnSpPr>
        <xdr:cNvPr id="148" name="直線コネクタ 147"/>
        <xdr:cNvCxnSpPr/>
      </xdr:nvCxnSpPr>
      <xdr:spPr>
        <a:xfrm>
          <a:off x="4546600" y="1103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142620</xdr:rowOff>
    </xdr:from>
    <xdr:ext cx="405111" cy="259045"/>
    <xdr:sp macro="" textlink="">
      <xdr:nvSpPr>
        <xdr:cNvPr id="149" name="【橋りょう・トンネル】&#10;有形固定資産減価償却率最大値テキスト"/>
        <xdr:cNvSpPr txBox="1"/>
      </xdr:nvSpPr>
      <xdr:spPr>
        <a:xfrm>
          <a:off x="4724400" y="9229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6</xdr:col>
      <xdr:colOff>422275</xdr:colOff>
      <xdr:row>55</xdr:row>
      <xdr:rowOff>24493</xdr:rowOff>
    </xdr:from>
    <xdr:to>
      <xdr:col>6</xdr:col>
      <xdr:colOff>600075</xdr:colOff>
      <xdr:row>55</xdr:row>
      <xdr:rowOff>24493</xdr:rowOff>
    </xdr:to>
    <xdr:cxnSp macro="">
      <xdr:nvCxnSpPr>
        <xdr:cNvPr id="150" name="直線コネクタ 149"/>
        <xdr:cNvCxnSpPr/>
      </xdr:nvCxnSpPr>
      <xdr:spPr>
        <a:xfrm>
          <a:off x="4546600" y="945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141894</xdr:rowOff>
    </xdr:from>
    <xdr:ext cx="405111" cy="259045"/>
    <xdr:sp macro="" textlink="">
      <xdr:nvSpPr>
        <xdr:cNvPr id="151" name="【橋りょう・トンネル】&#10;有形固定資産減価償却率平均値テキスト"/>
        <xdr:cNvSpPr txBox="1"/>
      </xdr:nvSpPr>
      <xdr:spPr>
        <a:xfrm>
          <a:off x="4724400" y="99145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119017</xdr:rowOff>
    </xdr:from>
    <xdr:to>
      <xdr:col>6</xdr:col>
      <xdr:colOff>561975</xdr:colOff>
      <xdr:row>59</xdr:row>
      <xdr:rowOff>49167</xdr:rowOff>
    </xdr:to>
    <xdr:sp macro="" textlink="">
      <xdr:nvSpPr>
        <xdr:cNvPr id="152" name="フローチャート : 判断 151"/>
        <xdr:cNvSpPr/>
      </xdr:nvSpPr>
      <xdr:spPr>
        <a:xfrm>
          <a:off x="45847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109220</xdr:rowOff>
    </xdr:from>
    <xdr:to>
      <xdr:col>5</xdr:col>
      <xdr:colOff>409575</xdr:colOff>
      <xdr:row>61</xdr:row>
      <xdr:rowOff>39370</xdr:rowOff>
    </xdr:to>
    <xdr:sp macro="" textlink="">
      <xdr:nvSpPr>
        <xdr:cNvPr id="153" name="フローチャート : 判断 152"/>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61</xdr:row>
      <xdr:rowOff>25944</xdr:rowOff>
    </xdr:from>
    <xdr:to>
      <xdr:col>6</xdr:col>
      <xdr:colOff>561975</xdr:colOff>
      <xdr:row>61</xdr:row>
      <xdr:rowOff>127544</xdr:rowOff>
    </xdr:to>
    <xdr:sp macro="" textlink="">
      <xdr:nvSpPr>
        <xdr:cNvPr id="159" name="円/楕円 158"/>
        <xdr:cNvSpPr/>
      </xdr:nvSpPr>
      <xdr:spPr>
        <a:xfrm>
          <a:off x="4584700" y="1048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61</xdr:row>
      <xdr:rowOff>4371</xdr:rowOff>
    </xdr:from>
    <xdr:ext cx="405111" cy="259045"/>
    <xdr:sp macro="" textlink="">
      <xdr:nvSpPr>
        <xdr:cNvPr id="160" name="【橋りょう・トンネル】&#10;有形固定資産減価償却率該当値テキスト"/>
        <xdr:cNvSpPr txBox="1"/>
      </xdr:nvSpPr>
      <xdr:spPr>
        <a:xfrm>
          <a:off x="4724400"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57.4</a:t>
          </a:r>
          <a:endParaRPr kumimoji="1" lang="ja-JP" altLang="en-US" sz="1000" b="1">
            <a:solidFill>
              <a:srgbClr val="FF0000"/>
            </a:solidFill>
            <a:latin typeface="ＭＳ Ｐゴシック"/>
          </a:endParaRPr>
        </a:p>
      </xdr:txBody>
    </xdr:sp>
    <xdr:clientData/>
  </xdr:oneCellAnchor>
  <xdr:twoCellAnchor>
    <xdr:from>
      <xdr:col>5</xdr:col>
      <xdr:colOff>307975</xdr:colOff>
      <xdr:row>61</xdr:row>
      <xdr:rowOff>61867</xdr:rowOff>
    </xdr:from>
    <xdr:to>
      <xdr:col>5</xdr:col>
      <xdr:colOff>409575</xdr:colOff>
      <xdr:row>61</xdr:row>
      <xdr:rowOff>163467</xdr:rowOff>
    </xdr:to>
    <xdr:sp macro="" textlink="">
      <xdr:nvSpPr>
        <xdr:cNvPr id="161" name="円/楕円 160"/>
        <xdr:cNvSpPr/>
      </xdr:nvSpPr>
      <xdr:spPr>
        <a:xfrm>
          <a:off x="3746500" y="1052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61</xdr:row>
      <xdr:rowOff>76744</xdr:rowOff>
    </xdr:from>
    <xdr:to>
      <xdr:col>6</xdr:col>
      <xdr:colOff>511175</xdr:colOff>
      <xdr:row>61</xdr:row>
      <xdr:rowOff>112667</xdr:rowOff>
    </xdr:to>
    <xdr:cxnSp macro="">
      <xdr:nvCxnSpPr>
        <xdr:cNvPr id="162" name="直線コネクタ 161"/>
        <xdr:cNvCxnSpPr/>
      </xdr:nvCxnSpPr>
      <xdr:spPr>
        <a:xfrm flipV="1">
          <a:off x="3797300" y="1053519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59</xdr:row>
      <xdr:rowOff>55897</xdr:rowOff>
    </xdr:from>
    <xdr:ext cx="405111" cy="259045"/>
    <xdr:sp macro="" textlink="">
      <xdr:nvSpPr>
        <xdr:cNvPr id="163" name="n_1aveValue【橋りょう・トンネル】&#10;有形固定資産減価償却率"/>
        <xdr:cNvSpPr txBox="1"/>
      </xdr:nvSpPr>
      <xdr:spPr>
        <a:xfrm>
          <a:off x="3582043"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5</xdr:col>
      <xdr:colOff>143518</xdr:colOff>
      <xdr:row>61</xdr:row>
      <xdr:rowOff>154594</xdr:rowOff>
    </xdr:from>
    <xdr:ext cx="405111" cy="259045"/>
    <xdr:sp macro="" textlink="">
      <xdr:nvSpPr>
        <xdr:cNvPr id="164" name="n_1mainValue【橋りょう・トンネル】&#10;有形固定資産減価償却率"/>
        <xdr:cNvSpPr txBox="1"/>
      </xdr:nvSpPr>
      <xdr:spPr>
        <a:xfrm>
          <a:off x="3582043" y="1061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101,141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5" name="直線コネクタ 17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76" name="テキスト ボックス 17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7" name="直線コネクタ 17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78" name="テキスト ボックス 17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9" name="直線コネクタ 17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80" name="テキスト ボックス 17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81" name="直線コネクタ 18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82" name="テキスト ボックス 18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83" name="直線コネクタ 18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84" name="テキスト ボックス 18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86" name="テキスト ボックス 18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115900</xdr:rowOff>
    </xdr:from>
    <xdr:to>
      <xdr:col>15</xdr:col>
      <xdr:colOff>180340</xdr:colOff>
      <xdr:row>64</xdr:row>
      <xdr:rowOff>63558</xdr:rowOff>
    </xdr:to>
    <xdr:cxnSp macro="">
      <xdr:nvCxnSpPr>
        <xdr:cNvPr id="188" name="直線コネクタ 187"/>
        <xdr:cNvCxnSpPr/>
      </xdr:nvCxnSpPr>
      <xdr:spPr>
        <a:xfrm flipV="1">
          <a:off x="10476865" y="9545650"/>
          <a:ext cx="0" cy="1490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67385</xdr:rowOff>
    </xdr:from>
    <xdr:ext cx="469744" cy="259045"/>
    <xdr:sp macro="" textlink="">
      <xdr:nvSpPr>
        <xdr:cNvPr id="189" name="【橋りょう・トンネル】&#10;一人当たり有形固定資産（償却資産）額最小値テキスト"/>
        <xdr:cNvSpPr txBox="1"/>
      </xdr:nvSpPr>
      <xdr:spPr>
        <a:xfrm>
          <a:off x="10566400" y="1104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3,318</a:t>
          </a:r>
          <a:endParaRPr kumimoji="1" lang="ja-JP" altLang="en-US" sz="1000" b="1">
            <a:latin typeface="ＭＳ Ｐゴシック"/>
          </a:endParaRPr>
        </a:p>
      </xdr:txBody>
    </xdr:sp>
    <xdr:clientData/>
  </xdr:oneCellAnchor>
  <xdr:twoCellAnchor>
    <xdr:from>
      <xdr:col>15</xdr:col>
      <xdr:colOff>92075</xdr:colOff>
      <xdr:row>64</xdr:row>
      <xdr:rowOff>63558</xdr:rowOff>
    </xdr:from>
    <xdr:to>
      <xdr:col>15</xdr:col>
      <xdr:colOff>269875</xdr:colOff>
      <xdr:row>64</xdr:row>
      <xdr:rowOff>63558</xdr:rowOff>
    </xdr:to>
    <xdr:cxnSp macro="">
      <xdr:nvCxnSpPr>
        <xdr:cNvPr id="190" name="直線コネクタ 189"/>
        <xdr:cNvCxnSpPr/>
      </xdr:nvCxnSpPr>
      <xdr:spPr>
        <a:xfrm>
          <a:off x="10388600" y="1103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62577</xdr:rowOff>
    </xdr:from>
    <xdr:ext cx="599010" cy="259045"/>
    <xdr:sp macro="" textlink="">
      <xdr:nvSpPr>
        <xdr:cNvPr id="191" name="【橋りょう・トンネル】&#10;一人当たり有形固定資産（償却資産）額最大値テキスト"/>
        <xdr:cNvSpPr txBox="1"/>
      </xdr:nvSpPr>
      <xdr:spPr>
        <a:xfrm>
          <a:off x="10566400" y="9320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394,580</a:t>
          </a:r>
          <a:endParaRPr kumimoji="1" lang="ja-JP" altLang="en-US" sz="1000" b="1">
            <a:latin typeface="ＭＳ Ｐゴシック"/>
          </a:endParaRPr>
        </a:p>
      </xdr:txBody>
    </xdr:sp>
    <xdr:clientData/>
  </xdr:oneCellAnchor>
  <xdr:twoCellAnchor>
    <xdr:from>
      <xdr:col>15</xdr:col>
      <xdr:colOff>92075</xdr:colOff>
      <xdr:row>55</xdr:row>
      <xdr:rowOff>115900</xdr:rowOff>
    </xdr:from>
    <xdr:to>
      <xdr:col>15</xdr:col>
      <xdr:colOff>269875</xdr:colOff>
      <xdr:row>55</xdr:row>
      <xdr:rowOff>115900</xdr:rowOff>
    </xdr:to>
    <xdr:cxnSp macro="">
      <xdr:nvCxnSpPr>
        <xdr:cNvPr id="192" name="直線コネクタ 191"/>
        <xdr:cNvCxnSpPr/>
      </xdr:nvCxnSpPr>
      <xdr:spPr>
        <a:xfrm>
          <a:off x="10388600" y="954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61506</xdr:rowOff>
    </xdr:from>
    <xdr:ext cx="599010" cy="259045"/>
    <xdr:sp macro="" textlink="">
      <xdr:nvSpPr>
        <xdr:cNvPr id="193" name="【橋りょう・トンネル】&#10;一人当たり有形固定資産（償却資産）額平均値テキスト"/>
        <xdr:cNvSpPr txBox="1"/>
      </xdr:nvSpPr>
      <xdr:spPr>
        <a:xfrm>
          <a:off x="10566400" y="10348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131,528</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38629</xdr:rowOff>
    </xdr:from>
    <xdr:to>
      <xdr:col>15</xdr:col>
      <xdr:colOff>231775</xdr:colOff>
      <xdr:row>61</xdr:row>
      <xdr:rowOff>140229</xdr:rowOff>
    </xdr:to>
    <xdr:sp macro="" textlink="">
      <xdr:nvSpPr>
        <xdr:cNvPr id="194" name="フローチャート : 判断 193"/>
        <xdr:cNvSpPr/>
      </xdr:nvSpPr>
      <xdr:spPr>
        <a:xfrm>
          <a:off x="10426700" y="104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43467</xdr:rowOff>
    </xdr:from>
    <xdr:to>
      <xdr:col>14</xdr:col>
      <xdr:colOff>79375</xdr:colOff>
      <xdr:row>62</xdr:row>
      <xdr:rowOff>145067</xdr:rowOff>
    </xdr:to>
    <xdr:sp macro="" textlink="">
      <xdr:nvSpPr>
        <xdr:cNvPr id="195" name="フローチャート : 判断 194"/>
        <xdr:cNvSpPr/>
      </xdr:nvSpPr>
      <xdr:spPr>
        <a:xfrm>
          <a:off x="9588500" y="1067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6" name="テキスト ボックス 19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7" name="テキスト ボックス 19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8" name="テキスト ボックス 19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9" name="テキスト ボックス 19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200" name="テキスト ボックス 19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61</xdr:row>
      <xdr:rowOff>103936</xdr:rowOff>
    </xdr:from>
    <xdr:to>
      <xdr:col>15</xdr:col>
      <xdr:colOff>231775</xdr:colOff>
      <xdr:row>62</xdr:row>
      <xdr:rowOff>34086</xdr:rowOff>
    </xdr:to>
    <xdr:sp macro="" textlink="">
      <xdr:nvSpPr>
        <xdr:cNvPr id="201" name="円/楕円 200"/>
        <xdr:cNvSpPr/>
      </xdr:nvSpPr>
      <xdr:spPr>
        <a:xfrm>
          <a:off x="10426700" y="105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61</xdr:row>
      <xdr:rowOff>82363</xdr:rowOff>
    </xdr:from>
    <xdr:ext cx="599010" cy="259045"/>
    <xdr:sp macro="" textlink="">
      <xdr:nvSpPr>
        <xdr:cNvPr id="202" name="【橋りょう・トンネル】&#10;一人当たり有形固定資産（償却資産）額該当値テキスト"/>
        <xdr:cNvSpPr txBox="1"/>
      </xdr:nvSpPr>
      <xdr:spPr>
        <a:xfrm>
          <a:off x="10566400" y="10540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114,387</a:t>
          </a:r>
          <a:endParaRPr kumimoji="1" lang="ja-JP" altLang="en-US" sz="1000" b="1">
            <a:solidFill>
              <a:srgbClr val="FF0000"/>
            </a:solidFill>
            <a:latin typeface="ＭＳ Ｐゴシック"/>
          </a:endParaRPr>
        </a:p>
      </xdr:txBody>
    </xdr:sp>
    <xdr:clientData/>
  </xdr:oneCellAnchor>
  <xdr:twoCellAnchor>
    <xdr:from>
      <xdr:col>13</xdr:col>
      <xdr:colOff>663575</xdr:colOff>
      <xdr:row>61</xdr:row>
      <xdr:rowOff>168790</xdr:rowOff>
    </xdr:from>
    <xdr:to>
      <xdr:col>14</xdr:col>
      <xdr:colOff>79375</xdr:colOff>
      <xdr:row>62</xdr:row>
      <xdr:rowOff>98940</xdr:rowOff>
    </xdr:to>
    <xdr:sp macro="" textlink="">
      <xdr:nvSpPr>
        <xdr:cNvPr id="203" name="円/楕円 202"/>
        <xdr:cNvSpPr/>
      </xdr:nvSpPr>
      <xdr:spPr>
        <a:xfrm>
          <a:off x="9588500" y="106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61</xdr:row>
      <xdr:rowOff>154736</xdr:rowOff>
    </xdr:from>
    <xdr:to>
      <xdr:col>15</xdr:col>
      <xdr:colOff>180975</xdr:colOff>
      <xdr:row>62</xdr:row>
      <xdr:rowOff>48140</xdr:rowOff>
    </xdr:to>
    <xdr:cxnSp macro="">
      <xdr:nvCxnSpPr>
        <xdr:cNvPr id="204" name="直線コネクタ 203"/>
        <xdr:cNvCxnSpPr/>
      </xdr:nvCxnSpPr>
      <xdr:spPr>
        <a:xfrm flipV="1">
          <a:off x="9639300" y="10613186"/>
          <a:ext cx="838200" cy="6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434486</xdr:colOff>
      <xdr:row>62</xdr:row>
      <xdr:rowOff>136194</xdr:rowOff>
    </xdr:from>
    <xdr:ext cx="534377" cy="259045"/>
    <xdr:sp macro="" textlink="">
      <xdr:nvSpPr>
        <xdr:cNvPr id="205" name="n_1aveValue【橋りょう・トンネル】&#10;一人当たり有形固定資産（償却資産）額"/>
        <xdr:cNvSpPr txBox="1"/>
      </xdr:nvSpPr>
      <xdr:spPr>
        <a:xfrm>
          <a:off x="9359411" y="10766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85,258</a:t>
          </a:r>
          <a:endParaRPr kumimoji="1" lang="ja-JP" altLang="en-US" sz="1000" b="1">
            <a:solidFill>
              <a:srgbClr val="000080"/>
            </a:solidFill>
            <a:latin typeface="ＭＳ Ｐゴシック"/>
          </a:endParaRPr>
        </a:p>
      </xdr:txBody>
    </xdr:sp>
    <xdr:clientData/>
  </xdr:oneCellAnchor>
  <xdr:oneCellAnchor>
    <xdr:from>
      <xdr:col>13</xdr:col>
      <xdr:colOff>434486</xdr:colOff>
      <xdr:row>60</xdr:row>
      <xdr:rowOff>115467</xdr:rowOff>
    </xdr:from>
    <xdr:ext cx="534377" cy="259045"/>
    <xdr:sp macro="" textlink="">
      <xdr:nvSpPr>
        <xdr:cNvPr id="206" name="n_1mainValue【橋りょう・トンネル】&#10;一人当たり有形固定資産（償却資産）額"/>
        <xdr:cNvSpPr txBox="1"/>
      </xdr:nvSpPr>
      <xdr:spPr>
        <a:xfrm>
          <a:off x="9359411" y="1040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97,365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8/13</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7" name="テキスト ボックス 21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18" name="直線コネクタ 21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19" name="テキスト ボックス 218"/>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20" name="直線コネクタ 21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21" name="テキスト ボックス 22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22" name="直線コネクタ 22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23" name="テキスト ボックス 22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24" name="直線コネクタ 22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25" name="テキスト ボックス 22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26" name="直線コネクタ 22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27" name="テキスト ボックス 22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28" name="直線コネクタ 22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29" name="テキスト ボックス 228"/>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30" name="直線コネクタ 22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31" name="テキスト ボックス 230"/>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3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64226</xdr:rowOff>
    </xdr:from>
    <xdr:to>
      <xdr:col>6</xdr:col>
      <xdr:colOff>510540</xdr:colOff>
      <xdr:row>85</xdr:row>
      <xdr:rowOff>114844</xdr:rowOff>
    </xdr:to>
    <xdr:cxnSp macro="">
      <xdr:nvCxnSpPr>
        <xdr:cNvPr id="233" name="直線コネクタ 232"/>
        <xdr:cNvCxnSpPr/>
      </xdr:nvCxnSpPr>
      <xdr:spPr>
        <a:xfrm flipV="1">
          <a:off x="4634865" y="13437326"/>
          <a:ext cx="0" cy="125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118671</xdr:rowOff>
    </xdr:from>
    <xdr:ext cx="405111" cy="259045"/>
    <xdr:sp macro="" textlink="">
      <xdr:nvSpPr>
        <xdr:cNvPr id="234" name="【公営住宅】&#10;有形固定資産減価償却率最小値テキスト"/>
        <xdr:cNvSpPr txBox="1"/>
      </xdr:nvSpPr>
      <xdr:spPr>
        <a:xfrm>
          <a:off x="4724400" y="1469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a:t>
          </a:r>
          <a:endParaRPr kumimoji="1" lang="ja-JP" altLang="en-US" sz="1000" b="1">
            <a:latin typeface="ＭＳ Ｐゴシック"/>
          </a:endParaRPr>
        </a:p>
      </xdr:txBody>
    </xdr:sp>
    <xdr:clientData/>
  </xdr:oneCellAnchor>
  <xdr:twoCellAnchor>
    <xdr:from>
      <xdr:col>6</xdr:col>
      <xdr:colOff>422275</xdr:colOff>
      <xdr:row>85</xdr:row>
      <xdr:rowOff>114844</xdr:rowOff>
    </xdr:from>
    <xdr:to>
      <xdr:col>6</xdr:col>
      <xdr:colOff>600075</xdr:colOff>
      <xdr:row>85</xdr:row>
      <xdr:rowOff>114844</xdr:rowOff>
    </xdr:to>
    <xdr:cxnSp macro="">
      <xdr:nvCxnSpPr>
        <xdr:cNvPr id="235" name="直線コネクタ 234"/>
        <xdr:cNvCxnSpPr/>
      </xdr:nvCxnSpPr>
      <xdr:spPr>
        <a:xfrm>
          <a:off x="4546600" y="1468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10903</xdr:rowOff>
    </xdr:from>
    <xdr:ext cx="405111" cy="259045"/>
    <xdr:sp macro="" textlink="">
      <xdr:nvSpPr>
        <xdr:cNvPr id="236" name="【公営住宅】&#10;有形固定資産減価償却率最大値テキスト"/>
        <xdr:cNvSpPr txBox="1"/>
      </xdr:nvSpPr>
      <xdr:spPr>
        <a:xfrm>
          <a:off x="4724400" y="1321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a:t>
          </a:r>
          <a:endParaRPr kumimoji="1" lang="ja-JP" altLang="en-US" sz="1000" b="1">
            <a:latin typeface="ＭＳ Ｐゴシック"/>
          </a:endParaRPr>
        </a:p>
      </xdr:txBody>
    </xdr:sp>
    <xdr:clientData/>
  </xdr:oneCellAnchor>
  <xdr:twoCellAnchor>
    <xdr:from>
      <xdr:col>6</xdr:col>
      <xdr:colOff>422275</xdr:colOff>
      <xdr:row>78</xdr:row>
      <xdr:rowOff>64226</xdr:rowOff>
    </xdr:from>
    <xdr:to>
      <xdr:col>6</xdr:col>
      <xdr:colOff>600075</xdr:colOff>
      <xdr:row>78</xdr:row>
      <xdr:rowOff>64226</xdr:rowOff>
    </xdr:to>
    <xdr:cxnSp macro="">
      <xdr:nvCxnSpPr>
        <xdr:cNvPr id="237" name="直線コネクタ 236"/>
        <xdr:cNvCxnSpPr/>
      </xdr:nvCxnSpPr>
      <xdr:spPr>
        <a:xfrm>
          <a:off x="4546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62428</xdr:rowOff>
    </xdr:from>
    <xdr:ext cx="405111" cy="259045"/>
    <xdr:sp macro="" textlink="">
      <xdr:nvSpPr>
        <xdr:cNvPr id="238" name="【公営住宅】&#10;有形固定資産減価償却率平均値テキスト"/>
        <xdr:cNvSpPr txBox="1"/>
      </xdr:nvSpPr>
      <xdr:spPr>
        <a:xfrm>
          <a:off x="4724400" y="136069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63.9</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39551</xdr:rowOff>
    </xdr:from>
    <xdr:to>
      <xdr:col>6</xdr:col>
      <xdr:colOff>561975</xdr:colOff>
      <xdr:row>80</xdr:row>
      <xdr:rowOff>141151</xdr:rowOff>
    </xdr:to>
    <xdr:sp macro="" textlink="">
      <xdr:nvSpPr>
        <xdr:cNvPr id="239" name="フローチャート : 判断 238"/>
        <xdr:cNvSpPr/>
      </xdr:nvSpPr>
      <xdr:spPr>
        <a:xfrm>
          <a:off x="4584700" y="1375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55880</xdr:rowOff>
    </xdr:from>
    <xdr:to>
      <xdr:col>5</xdr:col>
      <xdr:colOff>409575</xdr:colOff>
      <xdr:row>80</xdr:row>
      <xdr:rowOff>157480</xdr:rowOff>
    </xdr:to>
    <xdr:sp macro="" textlink="">
      <xdr:nvSpPr>
        <xdr:cNvPr id="240" name="フローチャート : 判断 239"/>
        <xdr:cNvSpPr/>
      </xdr:nvSpPr>
      <xdr:spPr>
        <a:xfrm>
          <a:off x="37465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41" name="テキスト ボックス 24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42" name="テキスト ボックス 24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43" name="テキスト ボックス 24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44" name="テキスト ボックス 24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45" name="テキスト ボックス 24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81</xdr:row>
      <xdr:rowOff>83638</xdr:rowOff>
    </xdr:from>
    <xdr:to>
      <xdr:col>6</xdr:col>
      <xdr:colOff>561975</xdr:colOff>
      <xdr:row>82</xdr:row>
      <xdr:rowOff>13788</xdr:rowOff>
    </xdr:to>
    <xdr:sp macro="" textlink="">
      <xdr:nvSpPr>
        <xdr:cNvPr id="246" name="円/楕円 245"/>
        <xdr:cNvSpPr/>
      </xdr:nvSpPr>
      <xdr:spPr>
        <a:xfrm>
          <a:off x="4584700" y="1397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81</xdr:row>
      <xdr:rowOff>62065</xdr:rowOff>
    </xdr:from>
    <xdr:ext cx="405111" cy="259045"/>
    <xdr:sp macro="" textlink="">
      <xdr:nvSpPr>
        <xdr:cNvPr id="247" name="【公営住宅】&#10;有形固定資産減価償却率該当値テキスト"/>
        <xdr:cNvSpPr txBox="1"/>
      </xdr:nvSpPr>
      <xdr:spPr>
        <a:xfrm>
          <a:off x="4724400" y="13949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121194</xdr:rowOff>
    </xdr:from>
    <xdr:to>
      <xdr:col>5</xdr:col>
      <xdr:colOff>409575</xdr:colOff>
      <xdr:row>79</xdr:row>
      <xdr:rowOff>51344</xdr:rowOff>
    </xdr:to>
    <xdr:sp macro="" textlink="">
      <xdr:nvSpPr>
        <xdr:cNvPr id="248" name="円/楕円 247"/>
        <xdr:cNvSpPr/>
      </xdr:nvSpPr>
      <xdr:spPr>
        <a:xfrm>
          <a:off x="3746500" y="1349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79</xdr:row>
      <xdr:rowOff>544</xdr:rowOff>
    </xdr:from>
    <xdr:to>
      <xdr:col>6</xdr:col>
      <xdr:colOff>511175</xdr:colOff>
      <xdr:row>81</xdr:row>
      <xdr:rowOff>134438</xdr:rowOff>
    </xdr:to>
    <xdr:cxnSp macro="">
      <xdr:nvCxnSpPr>
        <xdr:cNvPr id="249" name="直線コネクタ 248"/>
        <xdr:cNvCxnSpPr/>
      </xdr:nvCxnSpPr>
      <xdr:spPr>
        <a:xfrm>
          <a:off x="3797300" y="13545094"/>
          <a:ext cx="838200" cy="47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80</xdr:row>
      <xdr:rowOff>148607</xdr:rowOff>
    </xdr:from>
    <xdr:ext cx="405111" cy="259045"/>
    <xdr:sp macro="" textlink="">
      <xdr:nvSpPr>
        <xdr:cNvPr id="250" name="n_1aveValue【公営住宅】&#10;有形固定資産減価償却率"/>
        <xdr:cNvSpPr txBox="1"/>
      </xdr:nvSpPr>
      <xdr:spPr>
        <a:xfrm>
          <a:off x="3582043" y="1386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oneCellAnchor>
    <xdr:from>
      <xdr:col>5</xdr:col>
      <xdr:colOff>143518</xdr:colOff>
      <xdr:row>77</xdr:row>
      <xdr:rowOff>67871</xdr:rowOff>
    </xdr:from>
    <xdr:ext cx="405111" cy="259045"/>
    <xdr:sp macro="" textlink="">
      <xdr:nvSpPr>
        <xdr:cNvPr id="251" name="n_1mainValue【公営住宅】&#10;有形固定資産減価償却率"/>
        <xdr:cNvSpPr txBox="1"/>
      </xdr:nvSpPr>
      <xdr:spPr>
        <a:xfrm>
          <a:off x="3582043" y="1326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52" name="正方形/長方形 25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53" name="正方形/長方形 25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54" name="正方形/長方形 25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10/13</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55" name="正方形/長方形 25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6" name="正方形/長方形 25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7" name="正方形/長方形 25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8" name="正方形/長方形 25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9" name="正方形/長方形 25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60" name="テキスト ボックス 25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61" name="直線コネクタ 26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62" name="直線コネクタ 26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63" name="テキスト ボックス 26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64" name="直線コネクタ 26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65" name="テキスト ボックス 26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66" name="直線コネクタ 26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67" name="テキスト ボックス 26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68" name="直線コネクタ 26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69" name="テキスト ボックス 26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70" name="直線コネクタ 26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71" name="テキスト ボックス 27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72" name="直線コネクタ 27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73" name="テキスト ボックス 272"/>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74" name="直線コネクタ 27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75" name="テキスト ボックス 27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7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7620</xdr:rowOff>
    </xdr:from>
    <xdr:to>
      <xdr:col>15</xdr:col>
      <xdr:colOff>180340</xdr:colOff>
      <xdr:row>86</xdr:row>
      <xdr:rowOff>118655</xdr:rowOff>
    </xdr:to>
    <xdr:cxnSp macro="">
      <xdr:nvCxnSpPr>
        <xdr:cNvPr id="277" name="直線コネクタ 276"/>
        <xdr:cNvCxnSpPr/>
      </xdr:nvCxnSpPr>
      <xdr:spPr>
        <a:xfrm flipV="1">
          <a:off x="10476865" y="13380720"/>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122482</xdr:rowOff>
    </xdr:from>
    <xdr:ext cx="469744" cy="259045"/>
    <xdr:sp macro="" textlink="">
      <xdr:nvSpPr>
        <xdr:cNvPr id="278" name="【公営住宅】&#10;一人当たり面積最小値テキスト"/>
        <xdr:cNvSpPr txBox="1"/>
      </xdr:nvSpPr>
      <xdr:spPr>
        <a:xfrm>
          <a:off x="10566400" y="1486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0.046</a:t>
          </a:r>
          <a:endParaRPr kumimoji="1" lang="ja-JP" altLang="en-US" sz="1000" b="1">
            <a:latin typeface="ＭＳ Ｐゴシック"/>
          </a:endParaRPr>
        </a:p>
      </xdr:txBody>
    </xdr:sp>
    <xdr:clientData/>
  </xdr:oneCellAnchor>
  <xdr:twoCellAnchor>
    <xdr:from>
      <xdr:col>15</xdr:col>
      <xdr:colOff>92075</xdr:colOff>
      <xdr:row>86</xdr:row>
      <xdr:rowOff>118655</xdr:rowOff>
    </xdr:from>
    <xdr:to>
      <xdr:col>15</xdr:col>
      <xdr:colOff>269875</xdr:colOff>
      <xdr:row>86</xdr:row>
      <xdr:rowOff>118655</xdr:rowOff>
    </xdr:to>
    <xdr:cxnSp macro="">
      <xdr:nvCxnSpPr>
        <xdr:cNvPr id="279" name="直線コネクタ 278"/>
        <xdr:cNvCxnSpPr/>
      </xdr:nvCxnSpPr>
      <xdr:spPr>
        <a:xfrm>
          <a:off x="10388600" y="14863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125747</xdr:rowOff>
    </xdr:from>
    <xdr:ext cx="469744" cy="259045"/>
    <xdr:sp macro="" textlink="">
      <xdr:nvSpPr>
        <xdr:cNvPr id="280" name="【公営住宅】&#10;一人当たり面積最大値テキスト"/>
        <xdr:cNvSpPr txBox="1"/>
      </xdr:nvSpPr>
      <xdr:spPr>
        <a:xfrm>
          <a:off x="10566400" y="1315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1.408</a:t>
          </a:r>
          <a:endParaRPr kumimoji="1" lang="ja-JP" altLang="en-US" sz="1000" b="1">
            <a:latin typeface="ＭＳ Ｐゴシック"/>
          </a:endParaRPr>
        </a:p>
      </xdr:txBody>
    </xdr:sp>
    <xdr:clientData/>
  </xdr:oneCellAnchor>
  <xdr:twoCellAnchor>
    <xdr:from>
      <xdr:col>15</xdr:col>
      <xdr:colOff>92075</xdr:colOff>
      <xdr:row>78</xdr:row>
      <xdr:rowOff>7620</xdr:rowOff>
    </xdr:from>
    <xdr:to>
      <xdr:col>15</xdr:col>
      <xdr:colOff>269875</xdr:colOff>
      <xdr:row>78</xdr:row>
      <xdr:rowOff>7620</xdr:rowOff>
    </xdr:to>
    <xdr:cxnSp macro="">
      <xdr:nvCxnSpPr>
        <xdr:cNvPr id="281" name="直線コネクタ 280"/>
        <xdr:cNvCxnSpPr/>
      </xdr:nvCxnSpPr>
      <xdr:spPr>
        <a:xfrm>
          <a:off x="10388600" y="1338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114679</xdr:rowOff>
    </xdr:from>
    <xdr:ext cx="469744" cy="259045"/>
    <xdr:sp macro="" textlink="">
      <xdr:nvSpPr>
        <xdr:cNvPr id="282" name="【公営住宅】&#10;一人当たり面積平均値テキスト"/>
        <xdr:cNvSpPr txBox="1"/>
      </xdr:nvSpPr>
      <xdr:spPr>
        <a:xfrm>
          <a:off x="10566400" y="14345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91802</xdr:rowOff>
    </xdr:from>
    <xdr:to>
      <xdr:col>15</xdr:col>
      <xdr:colOff>231775</xdr:colOff>
      <xdr:row>85</xdr:row>
      <xdr:rowOff>21952</xdr:rowOff>
    </xdr:to>
    <xdr:sp macro="" textlink="">
      <xdr:nvSpPr>
        <xdr:cNvPr id="283" name="フローチャート : 判断 282"/>
        <xdr:cNvSpPr/>
      </xdr:nvSpPr>
      <xdr:spPr>
        <a:xfrm>
          <a:off x="10426700" y="1449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35198</xdr:rowOff>
    </xdr:from>
    <xdr:to>
      <xdr:col>14</xdr:col>
      <xdr:colOff>79375</xdr:colOff>
      <xdr:row>84</xdr:row>
      <xdr:rowOff>136798</xdr:rowOff>
    </xdr:to>
    <xdr:sp macro="" textlink="">
      <xdr:nvSpPr>
        <xdr:cNvPr id="284" name="フローチャート : 判断 283"/>
        <xdr:cNvSpPr/>
      </xdr:nvSpPr>
      <xdr:spPr>
        <a:xfrm>
          <a:off x="9588500" y="1443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85" name="テキスト ボックス 28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86" name="テキスト ボックス 28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87" name="テキスト ボックス 28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8" name="テキスト ボックス 28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9" name="テキスト ボックス 28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86</xdr:row>
      <xdr:rowOff>6894</xdr:rowOff>
    </xdr:from>
    <xdr:to>
      <xdr:col>15</xdr:col>
      <xdr:colOff>231775</xdr:colOff>
      <xdr:row>86</xdr:row>
      <xdr:rowOff>108494</xdr:rowOff>
    </xdr:to>
    <xdr:sp macro="" textlink="">
      <xdr:nvSpPr>
        <xdr:cNvPr id="290" name="円/楕円 289"/>
        <xdr:cNvSpPr/>
      </xdr:nvSpPr>
      <xdr:spPr>
        <a:xfrm>
          <a:off x="10426700" y="1475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93271</xdr:rowOff>
    </xdr:from>
    <xdr:ext cx="469744" cy="259045"/>
    <xdr:sp macro="" textlink="">
      <xdr:nvSpPr>
        <xdr:cNvPr id="291" name="【公営住宅】&#10;一人当たり面積該当値テキスト"/>
        <xdr:cNvSpPr txBox="1"/>
      </xdr:nvSpPr>
      <xdr:spPr>
        <a:xfrm>
          <a:off x="10566400" y="1466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0.102</a:t>
          </a:r>
          <a:endParaRPr kumimoji="1" lang="ja-JP" altLang="en-US" sz="1000" b="1">
            <a:solidFill>
              <a:srgbClr val="FF0000"/>
            </a:solidFill>
            <a:latin typeface="ＭＳ Ｐゴシック"/>
          </a:endParaRPr>
        </a:p>
      </xdr:txBody>
    </xdr:sp>
    <xdr:clientData/>
  </xdr:oneCellAnchor>
  <xdr:twoCellAnchor>
    <xdr:from>
      <xdr:col>13</xdr:col>
      <xdr:colOff>663575</xdr:colOff>
      <xdr:row>86</xdr:row>
      <xdr:rowOff>5806</xdr:rowOff>
    </xdr:from>
    <xdr:to>
      <xdr:col>14</xdr:col>
      <xdr:colOff>79375</xdr:colOff>
      <xdr:row>86</xdr:row>
      <xdr:rowOff>107406</xdr:rowOff>
    </xdr:to>
    <xdr:sp macro="" textlink="">
      <xdr:nvSpPr>
        <xdr:cNvPr id="292" name="円/楕円 291"/>
        <xdr:cNvSpPr/>
      </xdr:nvSpPr>
      <xdr:spPr>
        <a:xfrm>
          <a:off x="9588500" y="1475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86</xdr:row>
      <xdr:rowOff>56606</xdr:rowOff>
    </xdr:from>
    <xdr:to>
      <xdr:col>15</xdr:col>
      <xdr:colOff>180975</xdr:colOff>
      <xdr:row>86</xdr:row>
      <xdr:rowOff>57694</xdr:rowOff>
    </xdr:to>
    <xdr:cxnSp macro="">
      <xdr:nvCxnSpPr>
        <xdr:cNvPr id="293" name="直線コネクタ 292"/>
        <xdr:cNvCxnSpPr/>
      </xdr:nvCxnSpPr>
      <xdr:spPr>
        <a:xfrm>
          <a:off x="9639300" y="14801306"/>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82</xdr:row>
      <xdr:rowOff>153325</xdr:rowOff>
    </xdr:from>
    <xdr:ext cx="469744" cy="259045"/>
    <xdr:sp macro="" textlink="">
      <xdr:nvSpPr>
        <xdr:cNvPr id="294" name="n_1aveValue【公営住宅】&#10;一人当たり面積"/>
        <xdr:cNvSpPr txBox="1"/>
      </xdr:nvSpPr>
      <xdr:spPr>
        <a:xfrm>
          <a:off x="9391727" y="1421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0.391</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98533</xdr:rowOff>
    </xdr:from>
    <xdr:ext cx="469744" cy="259045"/>
    <xdr:sp macro="" textlink="">
      <xdr:nvSpPr>
        <xdr:cNvPr id="295" name="n_1mainValue【公営住宅】&#10;一人当たり面積"/>
        <xdr:cNvSpPr txBox="1"/>
      </xdr:nvSpPr>
      <xdr:spPr>
        <a:xfrm>
          <a:off x="9391727" y="1484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96" name="正方形/長方形 29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97" name="正方形/長方形 29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8" name="正方形/長方形 29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9" name="正方形/長方形 29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300" name="正方形/長方形 29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301" name="正方形/長方形 30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302" name="正方形/長方形 30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303" name="正方形/長方形 30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304" name="正方形/長方形 30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5" name="正方形/長方形 30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6" name="正方形/長方形 30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7" name="正方形/長方形 30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8" name="正方形/長方形 30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9" name="正方形/長方形 30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0" name="正方形/長方形 30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74,971</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1" name="正方形/長方形 31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312" name="正方形/長方形 31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13" name="正方形/長方形 31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14" name="正方形/長方形 31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15" name="正方形/長方形 31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16" name="正方形/長方形 31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17" name="正方形/長方形 31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18" name="正方形/長方形 31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19" name="正方形/長方形 31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20" name="テキスト ボックス 31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21" name="直線コネクタ 32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22" name="テキスト ボックス 32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23" name="直線コネクタ 32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24" name="テキスト ボックス 32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25" name="直線コネクタ 32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26" name="テキスト ボックス 32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27" name="直線コネクタ 32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28" name="テキスト ボックス 32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29" name="直線コネクタ 32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30" name="テキスト ボックス 32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31" name="直線コネクタ 33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32" name="テキスト ボックス 33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33" name="直線コネクタ 33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34" name="テキスト ボックス 33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3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140970</xdr:rowOff>
    </xdr:from>
    <xdr:to>
      <xdr:col>23</xdr:col>
      <xdr:colOff>516889</xdr:colOff>
      <xdr:row>41</xdr:row>
      <xdr:rowOff>158115</xdr:rowOff>
    </xdr:to>
    <xdr:cxnSp macro="">
      <xdr:nvCxnSpPr>
        <xdr:cNvPr id="336" name="直線コネクタ 335"/>
        <xdr:cNvCxnSpPr/>
      </xdr:nvCxnSpPr>
      <xdr:spPr>
        <a:xfrm flipV="1">
          <a:off x="16318864" y="597027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161942</xdr:rowOff>
    </xdr:from>
    <xdr:ext cx="405111" cy="259045"/>
    <xdr:sp macro="" textlink="">
      <xdr:nvSpPr>
        <xdr:cNvPr id="337" name="【認定こども園・幼稚園・保育所】&#10;有形固定資産減価償却率最小値テキスト"/>
        <xdr:cNvSpPr txBox="1"/>
      </xdr:nvSpPr>
      <xdr:spPr>
        <a:xfrm>
          <a:off x="16408400" y="719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428625</xdr:colOff>
      <xdr:row>41</xdr:row>
      <xdr:rowOff>158115</xdr:rowOff>
    </xdr:from>
    <xdr:to>
      <xdr:col>23</xdr:col>
      <xdr:colOff>606425</xdr:colOff>
      <xdr:row>41</xdr:row>
      <xdr:rowOff>158115</xdr:rowOff>
    </xdr:to>
    <xdr:cxnSp macro="">
      <xdr:nvCxnSpPr>
        <xdr:cNvPr id="338" name="直線コネクタ 337"/>
        <xdr:cNvCxnSpPr/>
      </xdr:nvCxnSpPr>
      <xdr:spPr>
        <a:xfrm>
          <a:off x="16230600" y="718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87647</xdr:rowOff>
    </xdr:from>
    <xdr:ext cx="405111" cy="259045"/>
    <xdr:sp macro="" textlink="">
      <xdr:nvSpPr>
        <xdr:cNvPr id="339" name="【認定こども園・幼稚園・保育所】&#10;有形固定資産減価償却率最大値テキスト"/>
        <xdr:cNvSpPr txBox="1"/>
      </xdr:nvSpPr>
      <xdr:spPr>
        <a:xfrm>
          <a:off x="16408400" y="574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86.6</a:t>
          </a:r>
          <a:endParaRPr kumimoji="1" lang="ja-JP" altLang="en-US" sz="1000" b="1">
            <a:latin typeface="ＭＳ Ｐゴシック"/>
          </a:endParaRPr>
        </a:p>
      </xdr:txBody>
    </xdr:sp>
    <xdr:clientData/>
  </xdr:oneCellAnchor>
  <xdr:twoCellAnchor>
    <xdr:from>
      <xdr:col>23</xdr:col>
      <xdr:colOff>428625</xdr:colOff>
      <xdr:row>34</xdr:row>
      <xdr:rowOff>140970</xdr:rowOff>
    </xdr:from>
    <xdr:to>
      <xdr:col>23</xdr:col>
      <xdr:colOff>606425</xdr:colOff>
      <xdr:row>34</xdr:row>
      <xdr:rowOff>140970</xdr:rowOff>
    </xdr:to>
    <xdr:cxnSp macro="">
      <xdr:nvCxnSpPr>
        <xdr:cNvPr id="340" name="直線コネクタ 339"/>
        <xdr:cNvCxnSpPr/>
      </xdr:nvCxnSpPr>
      <xdr:spPr>
        <a:xfrm>
          <a:off x="16230600" y="597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123842</xdr:rowOff>
    </xdr:from>
    <xdr:ext cx="405111" cy="259045"/>
    <xdr:sp macro="" textlink="">
      <xdr:nvSpPr>
        <xdr:cNvPr id="341" name="【認定こども園・幼稚園・保育所】&#10;有形固定資産減価償却率平均値テキスト"/>
        <xdr:cNvSpPr txBox="1"/>
      </xdr:nvSpPr>
      <xdr:spPr>
        <a:xfrm>
          <a:off x="16408400" y="6638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145415</xdr:rowOff>
    </xdr:from>
    <xdr:to>
      <xdr:col>23</xdr:col>
      <xdr:colOff>568325</xdr:colOff>
      <xdr:row>39</xdr:row>
      <xdr:rowOff>75565</xdr:rowOff>
    </xdr:to>
    <xdr:sp macro="" textlink="">
      <xdr:nvSpPr>
        <xdr:cNvPr id="342" name="フローチャート : 判断 341"/>
        <xdr:cNvSpPr/>
      </xdr:nvSpPr>
      <xdr:spPr>
        <a:xfrm>
          <a:off x="162687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53975</xdr:rowOff>
    </xdr:from>
    <xdr:to>
      <xdr:col>22</xdr:col>
      <xdr:colOff>415925</xdr:colOff>
      <xdr:row>38</xdr:row>
      <xdr:rowOff>155575</xdr:rowOff>
    </xdr:to>
    <xdr:sp macro="" textlink="">
      <xdr:nvSpPr>
        <xdr:cNvPr id="343" name="フローチャート : 判断 342"/>
        <xdr:cNvSpPr/>
      </xdr:nvSpPr>
      <xdr:spPr>
        <a:xfrm>
          <a:off x="154305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44" name="テキスト ボックス 34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45" name="テキスト ボックス 34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46" name="テキスト ボックス 34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47" name="テキスト ボックス 34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48" name="テキスト ボックス 34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15875</xdr:rowOff>
    </xdr:from>
    <xdr:to>
      <xdr:col>23</xdr:col>
      <xdr:colOff>568325</xdr:colOff>
      <xdr:row>38</xdr:row>
      <xdr:rowOff>117475</xdr:rowOff>
    </xdr:to>
    <xdr:sp macro="" textlink="">
      <xdr:nvSpPr>
        <xdr:cNvPr id="349" name="円/楕円 348"/>
        <xdr:cNvSpPr/>
      </xdr:nvSpPr>
      <xdr:spPr>
        <a:xfrm>
          <a:off x="16268700" y="653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37</xdr:row>
      <xdr:rowOff>38752</xdr:rowOff>
    </xdr:from>
    <xdr:ext cx="405111" cy="259045"/>
    <xdr:sp macro="" textlink="">
      <xdr:nvSpPr>
        <xdr:cNvPr id="350" name="【認定こども園・幼稚園・保育所】&#10;有形固定資産減価償却率該当値テキスト"/>
        <xdr:cNvSpPr txBox="1"/>
      </xdr:nvSpPr>
      <xdr:spPr>
        <a:xfrm>
          <a:off x="16408400" y="6382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111125</xdr:rowOff>
    </xdr:from>
    <xdr:to>
      <xdr:col>22</xdr:col>
      <xdr:colOff>415925</xdr:colOff>
      <xdr:row>39</xdr:row>
      <xdr:rowOff>41275</xdr:rowOff>
    </xdr:to>
    <xdr:sp macro="" textlink="">
      <xdr:nvSpPr>
        <xdr:cNvPr id="351" name="円/楕円 350"/>
        <xdr:cNvSpPr/>
      </xdr:nvSpPr>
      <xdr:spPr>
        <a:xfrm>
          <a:off x="15430500" y="662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38</xdr:row>
      <xdr:rowOff>66675</xdr:rowOff>
    </xdr:from>
    <xdr:to>
      <xdr:col>23</xdr:col>
      <xdr:colOff>517525</xdr:colOff>
      <xdr:row>38</xdr:row>
      <xdr:rowOff>161925</xdr:rowOff>
    </xdr:to>
    <xdr:cxnSp macro="">
      <xdr:nvCxnSpPr>
        <xdr:cNvPr id="352" name="直線コネクタ 351"/>
        <xdr:cNvCxnSpPr/>
      </xdr:nvCxnSpPr>
      <xdr:spPr>
        <a:xfrm flipV="1">
          <a:off x="15481300" y="6581775"/>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37</xdr:row>
      <xdr:rowOff>652</xdr:rowOff>
    </xdr:from>
    <xdr:ext cx="405111" cy="259045"/>
    <xdr:sp macro="" textlink="">
      <xdr:nvSpPr>
        <xdr:cNvPr id="353" name="n_1aveValue【認定こども園・幼稚園・保育所】&#10;有形固定資産減価償却率"/>
        <xdr:cNvSpPr txBox="1"/>
      </xdr:nvSpPr>
      <xdr:spPr>
        <a:xfrm>
          <a:off x="15266043" y="634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52.5</a:t>
          </a:r>
          <a:endParaRPr kumimoji="1" lang="ja-JP" altLang="en-US" sz="1000" b="1">
            <a:solidFill>
              <a:srgbClr val="000080"/>
            </a:solidFill>
            <a:latin typeface="ＭＳ Ｐゴシック"/>
          </a:endParaRPr>
        </a:p>
      </xdr:txBody>
    </xdr:sp>
    <xdr:clientData/>
  </xdr:oneCellAnchor>
  <xdr:oneCellAnchor>
    <xdr:from>
      <xdr:col>22</xdr:col>
      <xdr:colOff>149868</xdr:colOff>
      <xdr:row>39</xdr:row>
      <xdr:rowOff>32402</xdr:rowOff>
    </xdr:from>
    <xdr:ext cx="405111" cy="259045"/>
    <xdr:sp macro="" textlink="">
      <xdr:nvSpPr>
        <xdr:cNvPr id="354" name="n_1mainValue【認定こども園・幼稚園・保育所】&#10;有形固定資産減価償却率"/>
        <xdr:cNvSpPr txBox="1"/>
      </xdr:nvSpPr>
      <xdr:spPr>
        <a:xfrm>
          <a:off x="15266043" y="671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55" name="正方形/長方形 3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56" name="正方形/長方形 3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57" name="正方形/長方形 3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58" name="正方形/長方形 3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59" name="正方形/長方形 3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60" name="正方形/長方形 3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61" name="正方形/長方形 3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62" name="正方形/長方形 3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63" name="テキスト ボックス 3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64" name="直線コネクタ 3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65" name="直線コネクタ 3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66" name="テキスト ボックス 36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67" name="直線コネクタ 3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68" name="テキスト ボックス 36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69" name="直線コネクタ 3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70" name="テキスト ボックス 36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71" name="直線コネクタ 3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72" name="テキスト ボックス 37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73" name="直線コネクタ 3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74" name="テキスト ボックス 3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23622</xdr:rowOff>
    </xdr:from>
    <xdr:to>
      <xdr:col>32</xdr:col>
      <xdr:colOff>186689</xdr:colOff>
      <xdr:row>41</xdr:row>
      <xdr:rowOff>96774</xdr:rowOff>
    </xdr:to>
    <xdr:cxnSp macro="">
      <xdr:nvCxnSpPr>
        <xdr:cNvPr id="376" name="直線コネクタ 375"/>
        <xdr:cNvCxnSpPr/>
      </xdr:nvCxnSpPr>
      <xdr:spPr>
        <a:xfrm flipV="1">
          <a:off x="22160864" y="5681472"/>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100601</xdr:rowOff>
    </xdr:from>
    <xdr:ext cx="469744" cy="259045"/>
    <xdr:sp macro="" textlink="">
      <xdr:nvSpPr>
        <xdr:cNvPr id="377" name="【認定こども園・幼稚園・保育所】&#10;一人当たり面積最小値テキスト"/>
        <xdr:cNvSpPr txBox="1"/>
      </xdr:nvSpPr>
      <xdr:spPr>
        <a:xfrm>
          <a:off x="222504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41</xdr:row>
      <xdr:rowOff>96774</xdr:rowOff>
    </xdr:from>
    <xdr:to>
      <xdr:col>32</xdr:col>
      <xdr:colOff>276225</xdr:colOff>
      <xdr:row>41</xdr:row>
      <xdr:rowOff>96774</xdr:rowOff>
    </xdr:to>
    <xdr:cxnSp macro="">
      <xdr:nvCxnSpPr>
        <xdr:cNvPr id="378" name="直線コネクタ 377"/>
        <xdr:cNvCxnSpPr/>
      </xdr:nvCxnSpPr>
      <xdr:spPr>
        <a:xfrm>
          <a:off x="22072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141749</xdr:rowOff>
    </xdr:from>
    <xdr:ext cx="469744" cy="259045"/>
    <xdr:sp macro="" textlink="">
      <xdr:nvSpPr>
        <xdr:cNvPr id="379" name="【認定こども園・幼稚園・保育所】&#10;一人当たり面積最大値テキスト"/>
        <xdr:cNvSpPr txBox="1"/>
      </xdr:nvSpPr>
      <xdr:spPr>
        <a:xfrm>
          <a:off x="22250400" y="545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0.162</a:t>
          </a:r>
          <a:endParaRPr kumimoji="1" lang="ja-JP" altLang="en-US" sz="1000" b="1">
            <a:latin typeface="ＭＳ Ｐゴシック"/>
          </a:endParaRPr>
        </a:p>
      </xdr:txBody>
    </xdr:sp>
    <xdr:clientData/>
  </xdr:oneCellAnchor>
  <xdr:twoCellAnchor>
    <xdr:from>
      <xdr:col>32</xdr:col>
      <xdr:colOff>98425</xdr:colOff>
      <xdr:row>33</xdr:row>
      <xdr:rowOff>23622</xdr:rowOff>
    </xdr:from>
    <xdr:to>
      <xdr:col>32</xdr:col>
      <xdr:colOff>276225</xdr:colOff>
      <xdr:row>33</xdr:row>
      <xdr:rowOff>23622</xdr:rowOff>
    </xdr:to>
    <xdr:cxnSp macro="">
      <xdr:nvCxnSpPr>
        <xdr:cNvPr id="380" name="直線コネクタ 379"/>
        <xdr:cNvCxnSpPr/>
      </xdr:nvCxnSpPr>
      <xdr:spPr>
        <a:xfrm>
          <a:off x="22072600" y="568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116857</xdr:rowOff>
    </xdr:from>
    <xdr:ext cx="469744" cy="259045"/>
    <xdr:sp macro="" textlink="">
      <xdr:nvSpPr>
        <xdr:cNvPr id="381" name="【認定こども園・幼稚園・保育所】&#10;一人当たり面積平均値テキスト"/>
        <xdr:cNvSpPr txBox="1"/>
      </xdr:nvSpPr>
      <xdr:spPr>
        <a:xfrm>
          <a:off x="22250400" y="646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93980</xdr:rowOff>
    </xdr:from>
    <xdr:to>
      <xdr:col>32</xdr:col>
      <xdr:colOff>238125</xdr:colOff>
      <xdr:row>39</xdr:row>
      <xdr:rowOff>24130</xdr:rowOff>
    </xdr:to>
    <xdr:sp macro="" textlink="">
      <xdr:nvSpPr>
        <xdr:cNvPr id="382" name="フローチャート : 判断 381"/>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146558</xdr:rowOff>
    </xdr:from>
    <xdr:to>
      <xdr:col>31</xdr:col>
      <xdr:colOff>85725</xdr:colOff>
      <xdr:row>38</xdr:row>
      <xdr:rowOff>76708</xdr:rowOff>
    </xdr:to>
    <xdr:sp macro="" textlink="">
      <xdr:nvSpPr>
        <xdr:cNvPr id="383" name="フローチャート : 判断 382"/>
        <xdr:cNvSpPr/>
      </xdr:nvSpPr>
      <xdr:spPr>
        <a:xfrm>
          <a:off x="212725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84" name="テキスト ボックス 3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85" name="テキスト ボックス 3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86" name="テキスト ボックス 3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87" name="テキスト ボックス 3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88" name="テキスト ボックス 3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87122</xdr:rowOff>
    </xdr:from>
    <xdr:to>
      <xdr:col>32</xdr:col>
      <xdr:colOff>238125</xdr:colOff>
      <xdr:row>40</xdr:row>
      <xdr:rowOff>17272</xdr:rowOff>
    </xdr:to>
    <xdr:sp macro="" textlink="">
      <xdr:nvSpPr>
        <xdr:cNvPr id="389" name="円/楕円 388"/>
        <xdr:cNvSpPr/>
      </xdr:nvSpPr>
      <xdr:spPr>
        <a:xfrm>
          <a:off x="22110700" y="677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39</xdr:row>
      <xdr:rowOff>65549</xdr:rowOff>
    </xdr:from>
    <xdr:ext cx="469744" cy="259045"/>
    <xdr:sp macro="" textlink="">
      <xdr:nvSpPr>
        <xdr:cNvPr id="390" name="【認定こども園・幼稚園・保育所】&#10;一人当たり面積該当値テキスト"/>
        <xdr:cNvSpPr txBox="1"/>
      </xdr:nvSpPr>
      <xdr:spPr>
        <a:xfrm>
          <a:off x="22250400" y="675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0.037</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87122</xdr:rowOff>
    </xdr:from>
    <xdr:to>
      <xdr:col>31</xdr:col>
      <xdr:colOff>85725</xdr:colOff>
      <xdr:row>40</xdr:row>
      <xdr:rowOff>17272</xdr:rowOff>
    </xdr:to>
    <xdr:sp macro="" textlink="">
      <xdr:nvSpPr>
        <xdr:cNvPr id="391" name="円/楕円 390"/>
        <xdr:cNvSpPr/>
      </xdr:nvSpPr>
      <xdr:spPr>
        <a:xfrm>
          <a:off x="21272500" y="677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39</xdr:row>
      <xdr:rowOff>137922</xdr:rowOff>
    </xdr:from>
    <xdr:to>
      <xdr:col>32</xdr:col>
      <xdr:colOff>187325</xdr:colOff>
      <xdr:row>39</xdr:row>
      <xdr:rowOff>137922</xdr:rowOff>
    </xdr:to>
    <xdr:cxnSp macro="">
      <xdr:nvCxnSpPr>
        <xdr:cNvPr id="392" name="直線コネクタ 391"/>
        <xdr:cNvCxnSpPr/>
      </xdr:nvCxnSpPr>
      <xdr:spPr>
        <a:xfrm>
          <a:off x="21323300" y="68244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36</xdr:row>
      <xdr:rowOff>93235</xdr:rowOff>
    </xdr:from>
    <xdr:ext cx="469744" cy="259045"/>
    <xdr:sp macro="" textlink="">
      <xdr:nvSpPr>
        <xdr:cNvPr id="393" name="n_1aveValue【認定こども園・幼稚園・保育所】&#10;一人当たり面積"/>
        <xdr:cNvSpPr txBox="1"/>
      </xdr:nvSpPr>
      <xdr:spPr>
        <a:xfrm>
          <a:off x="21075727" y="626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0.068</a:t>
          </a:r>
          <a:endParaRPr kumimoji="1" lang="ja-JP" altLang="en-US" sz="1000" b="1">
            <a:solidFill>
              <a:srgbClr val="000080"/>
            </a:solidFill>
            <a:latin typeface="ＭＳ Ｐゴシック"/>
          </a:endParaRPr>
        </a:p>
      </xdr:txBody>
    </xdr:sp>
    <xdr:clientData/>
  </xdr:oneCellAnchor>
  <xdr:oneCellAnchor>
    <xdr:from>
      <xdr:col>30</xdr:col>
      <xdr:colOff>473152</xdr:colOff>
      <xdr:row>40</xdr:row>
      <xdr:rowOff>8399</xdr:rowOff>
    </xdr:from>
    <xdr:ext cx="469744" cy="259045"/>
    <xdr:sp macro="" textlink="">
      <xdr:nvSpPr>
        <xdr:cNvPr id="394" name="n_1mainValue【認定こども園・幼稚園・保育所】&#10;一人当たり面積"/>
        <xdr:cNvSpPr txBox="1"/>
      </xdr:nvSpPr>
      <xdr:spPr>
        <a:xfrm>
          <a:off x="21075727" y="686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95" name="正方形/長方形 39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96" name="正方形/長方形 39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97" name="正方形/長方形 39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98" name="正方形/長方形 39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99" name="正方形/長方形 39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00" name="正方形/長方形 39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01" name="正方形/長方形 40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02" name="正方形/長方形 40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03" name="テキスト ボックス 40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04" name="直線コネクタ 40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05" name="テキスト ボックス 40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406" name="直線コネクタ 40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407" name="テキスト ボックス 40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08" name="直線コネクタ 40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09" name="テキスト ボックス 40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10" name="直線コネクタ 40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11" name="テキスト ボックス 41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12" name="直線コネクタ 41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13" name="テキスト ボックス 41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14" name="直線コネクタ 41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15" name="テキスト ボックス 41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16" name="直線コネクタ 41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417" name="テキスト ボックス 41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18" name="直線コネクタ 41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19" name="テキスト ボックス 41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2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35923</xdr:rowOff>
    </xdr:from>
    <xdr:to>
      <xdr:col>23</xdr:col>
      <xdr:colOff>516889</xdr:colOff>
      <xdr:row>65</xdr:row>
      <xdr:rowOff>1633</xdr:rowOff>
    </xdr:to>
    <xdr:cxnSp macro="">
      <xdr:nvCxnSpPr>
        <xdr:cNvPr id="421" name="直線コネクタ 420"/>
        <xdr:cNvCxnSpPr/>
      </xdr:nvCxnSpPr>
      <xdr:spPr>
        <a:xfrm flipV="1">
          <a:off x="16318864" y="9637123"/>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65</xdr:row>
      <xdr:rowOff>5460</xdr:rowOff>
    </xdr:from>
    <xdr:ext cx="405111" cy="259045"/>
    <xdr:sp macro="" textlink="">
      <xdr:nvSpPr>
        <xdr:cNvPr id="422" name="【学校施設】&#10;有形固定資産減価償却率最小値テキスト"/>
        <xdr:cNvSpPr txBox="1"/>
      </xdr:nvSpPr>
      <xdr:spPr>
        <a:xfrm>
          <a:off x="16408400" y="11149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23</xdr:col>
      <xdr:colOff>428625</xdr:colOff>
      <xdr:row>65</xdr:row>
      <xdr:rowOff>1633</xdr:rowOff>
    </xdr:from>
    <xdr:to>
      <xdr:col>23</xdr:col>
      <xdr:colOff>606425</xdr:colOff>
      <xdr:row>65</xdr:row>
      <xdr:rowOff>1633</xdr:rowOff>
    </xdr:to>
    <xdr:cxnSp macro="">
      <xdr:nvCxnSpPr>
        <xdr:cNvPr id="423" name="直線コネクタ 422"/>
        <xdr:cNvCxnSpPr/>
      </xdr:nvCxnSpPr>
      <xdr:spPr>
        <a:xfrm>
          <a:off x="16230600" y="11145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154050</xdr:rowOff>
    </xdr:from>
    <xdr:ext cx="405111" cy="259045"/>
    <xdr:sp macro="" textlink="">
      <xdr:nvSpPr>
        <xdr:cNvPr id="424" name="【学校施設】&#10;有形固定資産減価償却率最大値テキスト"/>
        <xdr:cNvSpPr txBox="1"/>
      </xdr:nvSpPr>
      <xdr:spPr>
        <a:xfrm>
          <a:off x="164084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84.9</a:t>
          </a:r>
          <a:endParaRPr kumimoji="1" lang="ja-JP" altLang="en-US" sz="1000" b="1">
            <a:latin typeface="ＭＳ Ｐゴシック"/>
          </a:endParaRPr>
        </a:p>
      </xdr:txBody>
    </xdr:sp>
    <xdr:clientData/>
  </xdr:oneCellAnchor>
  <xdr:twoCellAnchor>
    <xdr:from>
      <xdr:col>23</xdr:col>
      <xdr:colOff>428625</xdr:colOff>
      <xdr:row>56</xdr:row>
      <xdr:rowOff>35923</xdr:rowOff>
    </xdr:from>
    <xdr:to>
      <xdr:col>23</xdr:col>
      <xdr:colOff>606425</xdr:colOff>
      <xdr:row>56</xdr:row>
      <xdr:rowOff>35923</xdr:rowOff>
    </xdr:to>
    <xdr:cxnSp macro="">
      <xdr:nvCxnSpPr>
        <xdr:cNvPr id="425" name="直線コネクタ 424"/>
        <xdr:cNvCxnSpPr/>
      </xdr:nvCxnSpPr>
      <xdr:spPr>
        <a:xfrm>
          <a:off x="16230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99077</xdr:rowOff>
    </xdr:from>
    <xdr:ext cx="405111" cy="259045"/>
    <xdr:sp macro="" textlink="">
      <xdr:nvSpPr>
        <xdr:cNvPr id="426" name="【学校施設】&#10;有形固定資産減価償却率平均値テキスト"/>
        <xdr:cNvSpPr txBox="1"/>
      </xdr:nvSpPr>
      <xdr:spPr>
        <a:xfrm>
          <a:off x="16408400" y="1021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120650</xdr:rowOff>
    </xdr:from>
    <xdr:to>
      <xdr:col>23</xdr:col>
      <xdr:colOff>568325</xdr:colOff>
      <xdr:row>60</xdr:row>
      <xdr:rowOff>50800</xdr:rowOff>
    </xdr:to>
    <xdr:sp macro="" textlink="">
      <xdr:nvSpPr>
        <xdr:cNvPr id="427" name="フローチャート : 判断 426"/>
        <xdr:cNvSpPr/>
      </xdr:nvSpPr>
      <xdr:spPr>
        <a:xfrm>
          <a:off x="16268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146776</xdr:rowOff>
    </xdr:from>
    <xdr:to>
      <xdr:col>22</xdr:col>
      <xdr:colOff>415925</xdr:colOff>
      <xdr:row>60</xdr:row>
      <xdr:rowOff>76926</xdr:rowOff>
    </xdr:to>
    <xdr:sp macro="" textlink="">
      <xdr:nvSpPr>
        <xdr:cNvPr id="428" name="フローチャート : 判断 427"/>
        <xdr:cNvSpPr/>
      </xdr:nvSpPr>
      <xdr:spPr>
        <a:xfrm>
          <a:off x="154305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29" name="テキスト ボックス 42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30" name="テキスト ボックス 42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31" name="テキスト ボックス 43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32" name="テキスト ボックス 43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33" name="テキスト ボックス 43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16147</xdr:rowOff>
    </xdr:from>
    <xdr:to>
      <xdr:col>23</xdr:col>
      <xdr:colOff>568325</xdr:colOff>
      <xdr:row>59</xdr:row>
      <xdr:rowOff>117747</xdr:rowOff>
    </xdr:to>
    <xdr:sp macro="" textlink="">
      <xdr:nvSpPr>
        <xdr:cNvPr id="434" name="円/楕円 433"/>
        <xdr:cNvSpPr/>
      </xdr:nvSpPr>
      <xdr:spPr>
        <a:xfrm>
          <a:off x="16268700" y="1013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58</xdr:row>
      <xdr:rowOff>39024</xdr:rowOff>
    </xdr:from>
    <xdr:ext cx="405111" cy="259045"/>
    <xdr:sp macro="" textlink="">
      <xdr:nvSpPr>
        <xdr:cNvPr id="435" name="【学校施設】&#10;有形固定資産減価償却率該当値テキスト"/>
        <xdr:cNvSpPr txBox="1"/>
      </xdr:nvSpPr>
      <xdr:spPr>
        <a:xfrm>
          <a:off x="16408400" y="9983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83094</xdr:rowOff>
    </xdr:from>
    <xdr:to>
      <xdr:col>22</xdr:col>
      <xdr:colOff>415925</xdr:colOff>
      <xdr:row>59</xdr:row>
      <xdr:rowOff>13244</xdr:rowOff>
    </xdr:to>
    <xdr:sp macro="" textlink="">
      <xdr:nvSpPr>
        <xdr:cNvPr id="436" name="円/楕円 435"/>
        <xdr:cNvSpPr/>
      </xdr:nvSpPr>
      <xdr:spPr>
        <a:xfrm>
          <a:off x="15430500" y="1002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58</xdr:row>
      <xdr:rowOff>133894</xdr:rowOff>
    </xdr:from>
    <xdr:to>
      <xdr:col>23</xdr:col>
      <xdr:colOff>517525</xdr:colOff>
      <xdr:row>59</xdr:row>
      <xdr:rowOff>66947</xdr:rowOff>
    </xdr:to>
    <xdr:cxnSp macro="">
      <xdr:nvCxnSpPr>
        <xdr:cNvPr id="437" name="直線コネクタ 436"/>
        <xdr:cNvCxnSpPr/>
      </xdr:nvCxnSpPr>
      <xdr:spPr>
        <a:xfrm>
          <a:off x="15481300" y="10077994"/>
          <a:ext cx="8382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60</xdr:row>
      <xdr:rowOff>68053</xdr:rowOff>
    </xdr:from>
    <xdr:ext cx="405111" cy="259045"/>
    <xdr:sp macro="" textlink="">
      <xdr:nvSpPr>
        <xdr:cNvPr id="438" name="n_1aveValue【学校施設】&#10;有形固定資産減価償却率"/>
        <xdr:cNvSpPr txBox="1"/>
      </xdr:nvSpPr>
      <xdr:spPr>
        <a:xfrm>
          <a:off x="15266043" y="1035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oneCellAnchor>
    <xdr:from>
      <xdr:col>22</xdr:col>
      <xdr:colOff>149868</xdr:colOff>
      <xdr:row>57</xdr:row>
      <xdr:rowOff>29771</xdr:rowOff>
    </xdr:from>
    <xdr:ext cx="405111" cy="259045"/>
    <xdr:sp macro="" textlink="">
      <xdr:nvSpPr>
        <xdr:cNvPr id="439" name="n_1mainValue【学校施設】&#10;有形固定資産減価償却率"/>
        <xdr:cNvSpPr txBox="1"/>
      </xdr:nvSpPr>
      <xdr:spPr>
        <a:xfrm>
          <a:off x="15266043" y="980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40" name="正方形/長方形 43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41" name="正方形/長方形 44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42" name="正方形/長方形 44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43" name="正方形/長方形 44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44" name="正方形/長方形 44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45" name="正方形/長方形 44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46" name="正方形/長方形 44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47" name="正方形/長方形 44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48" name="テキスト ボックス 44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49" name="直線コネクタ 44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50" name="テキスト ボックス 44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51" name="直線コネクタ 45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52" name="テキスト ボックス 45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53" name="直線コネクタ 45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54" name="テキスト ボックス 45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55" name="直線コネクタ 45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56" name="テキスト ボックス 45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57" name="直線コネクタ 45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58" name="テキスト ボックス 45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59" name="直線コネクタ 45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60" name="テキスト ボックス 45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61" name="直線コネクタ 46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62" name="テキスト ボックス 46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6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160020</xdr:rowOff>
    </xdr:from>
    <xdr:to>
      <xdr:col>32</xdr:col>
      <xdr:colOff>186689</xdr:colOff>
      <xdr:row>63</xdr:row>
      <xdr:rowOff>154305</xdr:rowOff>
    </xdr:to>
    <xdr:cxnSp macro="">
      <xdr:nvCxnSpPr>
        <xdr:cNvPr id="464" name="直線コネクタ 463"/>
        <xdr:cNvCxnSpPr/>
      </xdr:nvCxnSpPr>
      <xdr:spPr>
        <a:xfrm flipV="1">
          <a:off x="22160864" y="9761220"/>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158132</xdr:rowOff>
    </xdr:from>
    <xdr:ext cx="469744" cy="259045"/>
    <xdr:sp macro="" textlink="">
      <xdr:nvSpPr>
        <xdr:cNvPr id="465" name="【学校施設】&#10;一人当たり面積最小値テキスト"/>
        <xdr:cNvSpPr txBox="1"/>
      </xdr:nvSpPr>
      <xdr:spPr>
        <a:xfrm>
          <a:off x="22250400" y="1095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1.049</a:t>
          </a:r>
          <a:endParaRPr kumimoji="1" lang="ja-JP" altLang="en-US" sz="1000" b="1">
            <a:latin typeface="ＭＳ Ｐゴシック"/>
          </a:endParaRPr>
        </a:p>
      </xdr:txBody>
    </xdr:sp>
    <xdr:clientData/>
  </xdr:oneCellAnchor>
  <xdr:twoCellAnchor>
    <xdr:from>
      <xdr:col>32</xdr:col>
      <xdr:colOff>98425</xdr:colOff>
      <xdr:row>63</xdr:row>
      <xdr:rowOff>154305</xdr:rowOff>
    </xdr:from>
    <xdr:to>
      <xdr:col>32</xdr:col>
      <xdr:colOff>276225</xdr:colOff>
      <xdr:row>63</xdr:row>
      <xdr:rowOff>154305</xdr:rowOff>
    </xdr:to>
    <xdr:cxnSp macro="">
      <xdr:nvCxnSpPr>
        <xdr:cNvPr id="466" name="直線コネクタ 465"/>
        <xdr:cNvCxnSpPr/>
      </xdr:nvCxnSpPr>
      <xdr:spPr>
        <a:xfrm>
          <a:off x="22072600" y="1095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106697</xdr:rowOff>
    </xdr:from>
    <xdr:ext cx="469744" cy="259045"/>
    <xdr:sp macro="" textlink="">
      <xdr:nvSpPr>
        <xdr:cNvPr id="467" name="【学校施設】&#10;一人当たり面積最大値テキスト"/>
        <xdr:cNvSpPr txBox="1"/>
      </xdr:nvSpPr>
      <xdr:spPr>
        <a:xfrm>
          <a:off x="22250400" y="953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1.676</a:t>
          </a:r>
          <a:endParaRPr kumimoji="1" lang="ja-JP" altLang="en-US" sz="1000" b="1">
            <a:latin typeface="ＭＳ Ｐゴシック"/>
          </a:endParaRPr>
        </a:p>
      </xdr:txBody>
    </xdr:sp>
    <xdr:clientData/>
  </xdr:oneCellAnchor>
  <xdr:twoCellAnchor>
    <xdr:from>
      <xdr:col>32</xdr:col>
      <xdr:colOff>98425</xdr:colOff>
      <xdr:row>56</xdr:row>
      <xdr:rowOff>160020</xdr:rowOff>
    </xdr:from>
    <xdr:to>
      <xdr:col>32</xdr:col>
      <xdr:colOff>276225</xdr:colOff>
      <xdr:row>56</xdr:row>
      <xdr:rowOff>160020</xdr:rowOff>
    </xdr:to>
    <xdr:cxnSp macro="">
      <xdr:nvCxnSpPr>
        <xdr:cNvPr id="468" name="直線コネクタ 467"/>
        <xdr:cNvCxnSpPr/>
      </xdr:nvCxnSpPr>
      <xdr:spPr>
        <a:xfrm>
          <a:off x="22072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55897</xdr:rowOff>
    </xdr:from>
    <xdr:ext cx="469744" cy="259045"/>
    <xdr:sp macro="" textlink="">
      <xdr:nvSpPr>
        <xdr:cNvPr id="469" name="【学校施設】&#10;一人当たり面積平均値テキスト"/>
        <xdr:cNvSpPr txBox="1"/>
      </xdr:nvSpPr>
      <xdr:spPr>
        <a:xfrm>
          <a:off x="22250400" y="10342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1.266</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33020</xdr:rowOff>
    </xdr:from>
    <xdr:to>
      <xdr:col>32</xdr:col>
      <xdr:colOff>238125</xdr:colOff>
      <xdr:row>61</xdr:row>
      <xdr:rowOff>134620</xdr:rowOff>
    </xdr:to>
    <xdr:sp macro="" textlink="">
      <xdr:nvSpPr>
        <xdr:cNvPr id="470" name="フローチャート : 判断 469"/>
        <xdr:cNvSpPr/>
      </xdr:nvSpPr>
      <xdr:spPr>
        <a:xfrm>
          <a:off x="221107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166370</xdr:rowOff>
    </xdr:from>
    <xdr:to>
      <xdr:col>31</xdr:col>
      <xdr:colOff>85725</xdr:colOff>
      <xdr:row>61</xdr:row>
      <xdr:rowOff>96520</xdr:rowOff>
    </xdr:to>
    <xdr:sp macro="" textlink="">
      <xdr:nvSpPr>
        <xdr:cNvPr id="471" name="フローチャート : 判断 470"/>
        <xdr:cNvSpPr/>
      </xdr:nvSpPr>
      <xdr:spPr>
        <a:xfrm>
          <a:off x="21272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72" name="テキスト ボックス 47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73" name="テキスト ボックス 47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74" name="テキスト ボックス 47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75" name="テキスト ボックス 47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76" name="テキスト ボックス 47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63</xdr:row>
      <xdr:rowOff>50165</xdr:rowOff>
    </xdr:from>
    <xdr:to>
      <xdr:col>32</xdr:col>
      <xdr:colOff>238125</xdr:colOff>
      <xdr:row>63</xdr:row>
      <xdr:rowOff>151765</xdr:rowOff>
    </xdr:to>
    <xdr:sp macro="" textlink="">
      <xdr:nvSpPr>
        <xdr:cNvPr id="477" name="円/楕円 476"/>
        <xdr:cNvSpPr/>
      </xdr:nvSpPr>
      <xdr:spPr>
        <a:xfrm>
          <a:off x="22110700" y="1085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136542</xdr:rowOff>
    </xdr:from>
    <xdr:ext cx="469744" cy="259045"/>
    <xdr:sp macro="" textlink="">
      <xdr:nvSpPr>
        <xdr:cNvPr id="478" name="【学校施設】&#10;一人当たり面積該当値テキスト"/>
        <xdr:cNvSpPr txBox="1"/>
      </xdr:nvSpPr>
      <xdr:spPr>
        <a:xfrm>
          <a:off x="22250400" y="10766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1.077</a:t>
          </a:r>
          <a:endParaRPr kumimoji="1" lang="ja-JP" altLang="en-US" sz="1000" b="1">
            <a:solidFill>
              <a:srgbClr val="FF0000"/>
            </a:solidFill>
            <a:latin typeface="ＭＳ Ｐゴシック"/>
          </a:endParaRPr>
        </a:p>
      </xdr:txBody>
    </xdr:sp>
    <xdr:clientData/>
  </xdr:oneCellAnchor>
  <xdr:twoCellAnchor>
    <xdr:from>
      <xdr:col>30</xdr:col>
      <xdr:colOff>669925</xdr:colOff>
      <xdr:row>63</xdr:row>
      <xdr:rowOff>46355</xdr:rowOff>
    </xdr:from>
    <xdr:to>
      <xdr:col>31</xdr:col>
      <xdr:colOff>85725</xdr:colOff>
      <xdr:row>63</xdr:row>
      <xdr:rowOff>147955</xdr:rowOff>
    </xdr:to>
    <xdr:sp macro="" textlink="">
      <xdr:nvSpPr>
        <xdr:cNvPr id="479" name="円/楕円 478"/>
        <xdr:cNvSpPr/>
      </xdr:nvSpPr>
      <xdr:spPr>
        <a:xfrm>
          <a:off x="21272500" y="1084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63</xdr:row>
      <xdr:rowOff>97155</xdr:rowOff>
    </xdr:from>
    <xdr:to>
      <xdr:col>32</xdr:col>
      <xdr:colOff>187325</xdr:colOff>
      <xdr:row>63</xdr:row>
      <xdr:rowOff>100965</xdr:rowOff>
    </xdr:to>
    <xdr:cxnSp macro="">
      <xdr:nvCxnSpPr>
        <xdr:cNvPr id="480" name="直線コネクタ 479"/>
        <xdr:cNvCxnSpPr/>
      </xdr:nvCxnSpPr>
      <xdr:spPr>
        <a:xfrm>
          <a:off x="21323300" y="1089850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59</xdr:row>
      <xdr:rowOff>113047</xdr:rowOff>
    </xdr:from>
    <xdr:ext cx="469744" cy="259045"/>
    <xdr:sp macro="" textlink="">
      <xdr:nvSpPr>
        <xdr:cNvPr id="481" name="n_1aveValue【学校施設】&#10;一人当たり面積"/>
        <xdr:cNvSpPr txBox="1"/>
      </xdr:nvSpPr>
      <xdr:spPr>
        <a:xfrm>
          <a:off x="21075727" y="102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1.286</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139082</xdr:rowOff>
    </xdr:from>
    <xdr:ext cx="469744" cy="259045"/>
    <xdr:sp macro="" textlink="">
      <xdr:nvSpPr>
        <xdr:cNvPr id="482" name="n_1mainValue【学校施設】&#10;一人当たり面積"/>
        <xdr:cNvSpPr txBox="1"/>
      </xdr:nvSpPr>
      <xdr:spPr>
        <a:xfrm>
          <a:off x="21075727" y="10940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83" name="正方形/長方形 48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84" name="正方形/長方形 48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85" name="正方形/長方形 48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86" name="正方形/長方形 48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87" name="正方形/長方形 48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88" name="正方形/長方形 48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89" name="正方形/長方形 48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90" name="正方形/長方形 48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91" name="テキスト ボックス 49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92" name="直線コネクタ 49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93" name="テキスト ボックス 49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94" name="直線コネクタ 49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95" name="テキスト ボックス 494"/>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96" name="直線コネクタ 49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97" name="テキスト ボックス 49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98" name="直線コネクタ 49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99" name="テキスト ボックス 49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00" name="直線コネクタ 49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01" name="テキスト ボックス 50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02" name="直線コネクタ 50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503" name="テキスト ボックス 502"/>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04" name="直線コネクタ 50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05" name="テキスト ボックス 50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0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85</xdr:row>
      <xdr:rowOff>135255</xdr:rowOff>
    </xdr:to>
    <xdr:cxnSp macro="">
      <xdr:nvCxnSpPr>
        <xdr:cNvPr id="507" name="直線コネクタ 506"/>
        <xdr:cNvCxnSpPr/>
      </xdr:nvCxnSpPr>
      <xdr:spPr>
        <a:xfrm flipV="1">
          <a:off x="16318864" y="13335000"/>
          <a:ext cx="0" cy="137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139082</xdr:rowOff>
    </xdr:from>
    <xdr:ext cx="405111" cy="259045"/>
    <xdr:sp macro="" textlink="">
      <xdr:nvSpPr>
        <xdr:cNvPr id="508" name="【児童館】&#10;有形固定資産減価償却率最小値テキスト"/>
        <xdr:cNvSpPr txBox="1"/>
      </xdr:nvSpPr>
      <xdr:spPr>
        <a:xfrm>
          <a:off x="16408400" y="1471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23</xdr:col>
      <xdr:colOff>428625</xdr:colOff>
      <xdr:row>85</xdr:row>
      <xdr:rowOff>135255</xdr:rowOff>
    </xdr:from>
    <xdr:to>
      <xdr:col>23</xdr:col>
      <xdr:colOff>606425</xdr:colOff>
      <xdr:row>85</xdr:row>
      <xdr:rowOff>135255</xdr:rowOff>
    </xdr:to>
    <xdr:cxnSp macro="">
      <xdr:nvCxnSpPr>
        <xdr:cNvPr id="509" name="直線コネクタ 508"/>
        <xdr:cNvCxnSpPr/>
      </xdr:nvCxnSpPr>
      <xdr:spPr>
        <a:xfrm>
          <a:off x="16230600" y="1470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510"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511" name="直線コネクタ 510"/>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9541</xdr:rowOff>
    </xdr:from>
    <xdr:ext cx="405111" cy="259045"/>
    <xdr:sp macro="" textlink="">
      <xdr:nvSpPr>
        <xdr:cNvPr id="512" name="【児童館】&#10;有形固定資産減価償却率平均値テキスト"/>
        <xdr:cNvSpPr txBox="1"/>
      </xdr:nvSpPr>
      <xdr:spPr>
        <a:xfrm>
          <a:off x="16408400" y="140684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31114</xdr:rowOff>
    </xdr:from>
    <xdr:to>
      <xdr:col>23</xdr:col>
      <xdr:colOff>568325</xdr:colOff>
      <xdr:row>82</xdr:row>
      <xdr:rowOff>132714</xdr:rowOff>
    </xdr:to>
    <xdr:sp macro="" textlink="">
      <xdr:nvSpPr>
        <xdr:cNvPr id="513" name="フローチャート : 判断 512"/>
        <xdr:cNvSpPr/>
      </xdr:nvSpPr>
      <xdr:spPr>
        <a:xfrm>
          <a:off x="162687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103505</xdr:rowOff>
    </xdr:from>
    <xdr:to>
      <xdr:col>22</xdr:col>
      <xdr:colOff>415925</xdr:colOff>
      <xdr:row>84</xdr:row>
      <xdr:rowOff>33655</xdr:rowOff>
    </xdr:to>
    <xdr:sp macro="" textlink="">
      <xdr:nvSpPr>
        <xdr:cNvPr id="514" name="フローチャート : 判断 513"/>
        <xdr:cNvSpPr/>
      </xdr:nvSpPr>
      <xdr:spPr>
        <a:xfrm>
          <a:off x="15430500" y="1433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15" name="テキスト ボックス 51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16" name="テキスト ボックス 51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17" name="テキスト ボックス 51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18" name="テキスト ボックス 51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19" name="テキスト ボックス 51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82550</xdr:rowOff>
    </xdr:from>
    <xdr:to>
      <xdr:col>23</xdr:col>
      <xdr:colOff>568325</xdr:colOff>
      <xdr:row>78</xdr:row>
      <xdr:rowOff>12700</xdr:rowOff>
    </xdr:to>
    <xdr:sp macro="" textlink="">
      <xdr:nvSpPr>
        <xdr:cNvPr id="520" name="円/楕円 519"/>
        <xdr:cNvSpPr/>
      </xdr:nvSpPr>
      <xdr:spPr>
        <a:xfrm>
          <a:off x="162687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77</xdr:row>
      <xdr:rowOff>35577</xdr:rowOff>
    </xdr:from>
    <xdr:ext cx="469744" cy="259045"/>
    <xdr:sp macro="" textlink="">
      <xdr:nvSpPr>
        <xdr:cNvPr id="521" name="【児童館】&#10;有形固定資産減価償却率該当値テキスト"/>
        <xdr:cNvSpPr txBox="1"/>
      </xdr:nvSpPr>
      <xdr:spPr>
        <a:xfrm>
          <a:off x="16408400" y="132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33020</xdr:rowOff>
    </xdr:from>
    <xdr:to>
      <xdr:col>22</xdr:col>
      <xdr:colOff>415925</xdr:colOff>
      <xdr:row>79</xdr:row>
      <xdr:rowOff>134620</xdr:rowOff>
    </xdr:to>
    <xdr:sp macro="" textlink="">
      <xdr:nvSpPr>
        <xdr:cNvPr id="522" name="円/楕円 521"/>
        <xdr:cNvSpPr/>
      </xdr:nvSpPr>
      <xdr:spPr>
        <a:xfrm>
          <a:off x="15430500" y="135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77</xdr:row>
      <xdr:rowOff>133350</xdr:rowOff>
    </xdr:from>
    <xdr:to>
      <xdr:col>23</xdr:col>
      <xdr:colOff>517525</xdr:colOff>
      <xdr:row>79</xdr:row>
      <xdr:rowOff>83820</xdr:rowOff>
    </xdr:to>
    <xdr:cxnSp macro="">
      <xdr:nvCxnSpPr>
        <xdr:cNvPr id="523" name="直線コネクタ 522"/>
        <xdr:cNvCxnSpPr/>
      </xdr:nvCxnSpPr>
      <xdr:spPr>
        <a:xfrm flipV="1">
          <a:off x="15481300" y="13335000"/>
          <a:ext cx="838200" cy="293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84</xdr:row>
      <xdr:rowOff>24782</xdr:rowOff>
    </xdr:from>
    <xdr:ext cx="405111" cy="259045"/>
    <xdr:sp macro="" textlink="">
      <xdr:nvSpPr>
        <xdr:cNvPr id="524" name="n_1aveValue【児童館】&#10;有形固定資産減価償却率"/>
        <xdr:cNvSpPr txBox="1"/>
      </xdr:nvSpPr>
      <xdr:spPr>
        <a:xfrm>
          <a:off x="15266043" y="1442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oneCellAnchor>
    <xdr:from>
      <xdr:col>22</xdr:col>
      <xdr:colOff>149868</xdr:colOff>
      <xdr:row>77</xdr:row>
      <xdr:rowOff>151147</xdr:rowOff>
    </xdr:from>
    <xdr:ext cx="405111" cy="259045"/>
    <xdr:sp macro="" textlink="">
      <xdr:nvSpPr>
        <xdr:cNvPr id="525" name="n_1mainValue【児童館】&#10;有形固定資産減価償却率"/>
        <xdr:cNvSpPr txBox="1"/>
      </xdr:nvSpPr>
      <xdr:spPr>
        <a:xfrm>
          <a:off x="15266043" y="1335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26" name="正方形/長方形 52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27" name="正方形/長方形 52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28" name="正方形/長方形 52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29" name="正方形/長方形 52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30" name="正方形/長方形 52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31" name="正方形/長方形 53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32" name="正方形/長方形 53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33" name="正方形/長方形 53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34" name="テキスト ボックス 53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35" name="直線コネクタ 53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36" name="直線コネクタ 53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37" name="テキスト ボックス 53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38" name="直線コネクタ 53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39" name="テキスト ボックス 53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40" name="直線コネクタ 53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41" name="テキスト ボックス 54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42" name="直線コネクタ 54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43" name="テキスト ボックス 54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44" name="直線コネクタ 54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45" name="テキスト ボックス 54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4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129539</xdr:rowOff>
    </xdr:from>
    <xdr:to>
      <xdr:col>32</xdr:col>
      <xdr:colOff>186689</xdr:colOff>
      <xdr:row>85</xdr:row>
      <xdr:rowOff>26670</xdr:rowOff>
    </xdr:to>
    <xdr:cxnSp macro="">
      <xdr:nvCxnSpPr>
        <xdr:cNvPr id="547" name="直線コネクタ 546"/>
        <xdr:cNvCxnSpPr/>
      </xdr:nvCxnSpPr>
      <xdr:spPr>
        <a:xfrm flipV="1">
          <a:off x="22160864" y="13502639"/>
          <a:ext cx="0" cy="1097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30497</xdr:rowOff>
    </xdr:from>
    <xdr:ext cx="469744" cy="259045"/>
    <xdr:sp macro="" textlink="">
      <xdr:nvSpPr>
        <xdr:cNvPr id="548" name="【児童館】&#10;一人当たり面積最小値テキスト"/>
        <xdr:cNvSpPr txBox="1"/>
      </xdr:nvSpPr>
      <xdr:spPr>
        <a:xfrm>
          <a:off x="22250400"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85</xdr:row>
      <xdr:rowOff>26670</xdr:rowOff>
    </xdr:from>
    <xdr:to>
      <xdr:col>32</xdr:col>
      <xdr:colOff>276225</xdr:colOff>
      <xdr:row>85</xdr:row>
      <xdr:rowOff>26670</xdr:rowOff>
    </xdr:to>
    <xdr:cxnSp macro="">
      <xdr:nvCxnSpPr>
        <xdr:cNvPr id="549" name="直線コネクタ 548"/>
        <xdr:cNvCxnSpPr/>
      </xdr:nvCxnSpPr>
      <xdr:spPr>
        <a:xfrm>
          <a:off x="22072600" y="1459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76216</xdr:rowOff>
    </xdr:from>
    <xdr:ext cx="469744" cy="259045"/>
    <xdr:sp macro="" textlink="">
      <xdr:nvSpPr>
        <xdr:cNvPr id="550" name="【児童館】&#10;一人当たり面積最大値テキスト"/>
        <xdr:cNvSpPr txBox="1"/>
      </xdr:nvSpPr>
      <xdr:spPr>
        <a:xfrm>
          <a:off x="222504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0.028</a:t>
          </a:r>
          <a:endParaRPr kumimoji="1" lang="ja-JP" altLang="en-US" sz="1000" b="1">
            <a:latin typeface="ＭＳ Ｐゴシック"/>
          </a:endParaRPr>
        </a:p>
      </xdr:txBody>
    </xdr:sp>
    <xdr:clientData/>
  </xdr:oneCellAnchor>
  <xdr:twoCellAnchor>
    <xdr:from>
      <xdr:col>32</xdr:col>
      <xdr:colOff>98425</xdr:colOff>
      <xdr:row>78</xdr:row>
      <xdr:rowOff>129539</xdr:rowOff>
    </xdr:from>
    <xdr:to>
      <xdr:col>32</xdr:col>
      <xdr:colOff>276225</xdr:colOff>
      <xdr:row>78</xdr:row>
      <xdr:rowOff>129539</xdr:rowOff>
    </xdr:to>
    <xdr:cxnSp macro="">
      <xdr:nvCxnSpPr>
        <xdr:cNvPr id="551" name="直線コネクタ 550"/>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137177</xdr:rowOff>
    </xdr:from>
    <xdr:ext cx="469744" cy="259045"/>
    <xdr:sp macro="" textlink="">
      <xdr:nvSpPr>
        <xdr:cNvPr id="552" name="【児童館】&#10;一人当たり面積平均値テキスト"/>
        <xdr:cNvSpPr txBox="1"/>
      </xdr:nvSpPr>
      <xdr:spPr>
        <a:xfrm>
          <a:off x="22250400" y="1402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0.015</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158750</xdr:rowOff>
    </xdr:from>
    <xdr:to>
      <xdr:col>32</xdr:col>
      <xdr:colOff>238125</xdr:colOff>
      <xdr:row>82</xdr:row>
      <xdr:rowOff>88900</xdr:rowOff>
    </xdr:to>
    <xdr:sp macro="" textlink="">
      <xdr:nvSpPr>
        <xdr:cNvPr id="553" name="フローチャート : 判断 552"/>
        <xdr:cNvSpPr/>
      </xdr:nvSpPr>
      <xdr:spPr>
        <a:xfrm>
          <a:off x="22110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80</xdr:row>
      <xdr:rowOff>147320</xdr:rowOff>
    </xdr:from>
    <xdr:to>
      <xdr:col>31</xdr:col>
      <xdr:colOff>85725</xdr:colOff>
      <xdr:row>81</xdr:row>
      <xdr:rowOff>77470</xdr:rowOff>
    </xdr:to>
    <xdr:sp macro="" textlink="">
      <xdr:nvSpPr>
        <xdr:cNvPr id="554" name="フローチャート : 判断 553"/>
        <xdr:cNvSpPr/>
      </xdr:nvSpPr>
      <xdr:spPr>
        <a:xfrm>
          <a:off x="21272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55" name="テキスト ボックス 55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56" name="テキスト ボックス 55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57" name="テキスト ボックス 55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58" name="テキスト ボックス 55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59" name="テキスト ボックス 55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79</xdr:row>
      <xdr:rowOff>90170</xdr:rowOff>
    </xdr:from>
    <xdr:to>
      <xdr:col>32</xdr:col>
      <xdr:colOff>238125</xdr:colOff>
      <xdr:row>80</xdr:row>
      <xdr:rowOff>20320</xdr:rowOff>
    </xdr:to>
    <xdr:sp macro="" textlink="">
      <xdr:nvSpPr>
        <xdr:cNvPr id="560" name="円/楕円 559"/>
        <xdr:cNvSpPr/>
      </xdr:nvSpPr>
      <xdr:spPr>
        <a:xfrm>
          <a:off x="22110700" y="1363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78</xdr:row>
      <xdr:rowOff>113047</xdr:rowOff>
    </xdr:from>
    <xdr:ext cx="469744" cy="259045"/>
    <xdr:sp macro="" textlink="">
      <xdr:nvSpPr>
        <xdr:cNvPr id="561" name="【児童館】&#10;一人当たり面積該当値テキスト"/>
        <xdr:cNvSpPr txBox="1"/>
      </xdr:nvSpPr>
      <xdr:spPr>
        <a:xfrm>
          <a:off x="22250400" y="1348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0.024</a:t>
          </a:r>
          <a:endParaRPr kumimoji="1" lang="ja-JP" altLang="en-US" sz="1000" b="1">
            <a:solidFill>
              <a:srgbClr val="FF0000"/>
            </a:solidFill>
            <a:latin typeface="ＭＳ Ｐゴシック"/>
          </a:endParaRPr>
        </a:p>
      </xdr:txBody>
    </xdr:sp>
    <xdr:clientData/>
  </xdr:oneCellAnchor>
  <xdr:twoCellAnchor>
    <xdr:from>
      <xdr:col>30</xdr:col>
      <xdr:colOff>669925</xdr:colOff>
      <xdr:row>79</xdr:row>
      <xdr:rowOff>90170</xdr:rowOff>
    </xdr:from>
    <xdr:to>
      <xdr:col>31</xdr:col>
      <xdr:colOff>85725</xdr:colOff>
      <xdr:row>80</xdr:row>
      <xdr:rowOff>20320</xdr:rowOff>
    </xdr:to>
    <xdr:sp macro="" textlink="">
      <xdr:nvSpPr>
        <xdr:cNvPr id="562" name="円/楕円 561"/>
        <xdr:cNvSpPr/>
      </xdr:nvSpPr>
      <xdr:spPr>
        <a:xfrm>
          <a:off x="21272500" y="1363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79</xdr:row>
      <xdr:rowOff>140970</xdr:rowOff>
    </xdr:from>
    <xdr:to>
      <xdr:col>32</xdr:col>
      <xdr:colOff>187325</xdr:colOff>
      <xdr:row>79</xdr:row>
      <xdr:rowOff>140970</xdr:rowOff>
    </xdr:to>
    <xdr:cxnSp macro="">
      <xdr:nvCxnSpPr>
        <xdr:cNvPr id="563" name="直線コネクタ 562"/>
        <xdr:cNvCxnSpPr/>
      </xdr:nvCxnSpPr>
      <xdr:spPr>
        <a:xfrm>
          <a:off x="21323300" y="136855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81</xdr:row>
      <xdr:rowOff>68597</xdr:rowOff>
    </xdr:from>
    <xdr:ext cx="469744" cy="259045"/>
    <xdr:sp macro="" textlink="">
      <xdr:nvSpPr>
        <xdr:cNvPr id="564" name="n_1aveValue【児童館】&#10;一人当たり面積"/>
        <xdr:cNvSpPr txBox="1"/>
      </xdr:nvSpPr>
      <xdr:spPr>
        <a:xfrm>
          <a:off x="21075727" y="13956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0.019</a:t>
          </a:r>
          <a:endParaRPr kumimoji="1" lang="ja-JP" altLang="en-US" sz="1000" b="1">
            <a:solidFill>
              <a:srgbClr val="000080"/>
            </a:solidFill>
            <a:latin typeface="ＭＳ Ｐゴシック"/>
          </a:endParaRPr>
        </a:p>
      </xdr:txBody>
    </xdr:sp>
    <xdr:clientData/>
  </xdr:oneCellAnchor>
  <xdr:oneCellAnchor>
    <xdr:from>
      <xdr:col>30</xdr:col>
      <xdr:colOff>473152</xdr:colOff>
      <xdr:row>78</xdr:row>
      <xdr:rowOff>36847</xdr:rowOff>
    </xdr:from>
    <xdr:ext cx="469744" cy="259045"/>
    <xdr:sp macro="" textlink="">
      <xdr:nvSpPr>
        <xdr:cNvPr id="565" name="n_1mainValue【児童館】&#10;一人当たり面積"/>
        <xdr:cNvSpPr txBox="1"/>
      </xdr:nvSpPr>
      <xdr:spPr>
        <a:xfrm>
          <a:off x="21075727" y="1340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0.024</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66" name="正方形/長方形 56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67" name="正方形/長方形 56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68" name="正方形/長方形 56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69" name="正方形/長方形 56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70" name="正方形/長方形 56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71" name="正方形/長方形 57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72" name="正方形/長方形 57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73" name="正方形/長方形 57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74" name="テキスト ボックス 57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75" name="直線コネクタ 57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76" name="テキスト ボックス 57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109</xdr:row>
      <xdr:rowOff>76200</xdr:rowOff>
    </xdr:from>
    <xdr:to>
      <xdr:col>24</xdr:col>
      <xdr:colOff>644525</xdr:colOff>
      <xdr:row>109</xdr:row>
      <xdr:rowOff>76200</xdr:rowOff>
    </xdr:to>
    <xdr:cxnSp macro="">
      <xdr:nvCxnSpPr>
        <xdr:cNvPr id="577" name="直線コネクタ 576"/>
        <xdr:cNvCxnSpPr/>
      </xdr:nvCxnSpPr>
      <xdr:spPr>
        <a:xfrm>
          <a:off x="12446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105427</xdr:rowOff>
    </xdr:from>
    <xdr:ext cx="403059" cy="259045"/>
    <xdr:sp macro="" textlink="">
      <xdr:nvSpPr>
        <xdr:cNvPr id="578" name="テキスト ボックス 577"/>
        <xdr:cNvSpPr txBox="1"/>
      </xdr:nvSpPr>
      <xdr:spPr>
        <a:xfrm>
          <a:off x="12042941" y="1862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107</xdr:row>
      <xdr:rowOff>133350</xdr:rowOff>
    </xdr:from>
    <xdr:to>
      <xdr:col>24</xdr:col>
      <xdr:colOff>644525</xdr:colOff>
      <xdr:row>107</xdr:row>
      <xdr:rowOff>133350</xdr:rowOff>
    </xdr:to>
    <xdr:cxnSp macro="">
      <xdr:nvCxnSpPr>
        <xdr:cNvPr id="579" name="直線コネクタ 578"/>
        <xdr:cNvCxnSpPr/>
      </xdr:nvCxnSpPr>
      <xdr:spPr>
        <a:xfrm>
          <a:off x="12446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162577</xdr:rowOff>
    </xdr:from>
    <xdr:ext cx="403059" cy="259045"/>
    <xdr:sp macro="" textlink="">
      <xdr:nvSpPr>
        <xdr:cNvPr id="580" name="テキスト ボックス 579"/>
        <xdr:cNvSpPr txBox="1"/>
      </xdr:nvSpPr>
      <xdr:spPr>
        <a:xfrm>
          <a:off x="1204294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106</xdr:row>
      <xdr:rowOff>19050</xdr:rowOff>
    </xdr:from>
    <xdr:to>
      <xdr:col>24</xdr:col>
      <xdr:colOff>644525</xdr:colOff>
      <xdr:row>106</xdr:row>
      <xdr:rowOff>19050</xdr:rowOff>
    </xdr:to>
    <xdr:cxnSp macro="">
      <xdr:nvCxnSpPr>
        <xdr:cNvPr id="581" name="直線コネクタ 580"/>
        <xdr:cNvCxnSpPr/>
      </xdr:nvCxnSpPr>
      <xdr:spPr>
        <a:xfrm>
          <a:off x="12446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48277</xdr:rowOff>
    </xdr:from>
    <xdr:ext cx="403059" cy="259045"/>
    <xdr:sp macro="" textlink="">
      <xdr:nvSpPr>
        <xdr:cNvPr id="582" name="テキスト ボックス 581"/>
        <xdr:cNvSpPr txBox="1"/>
      </xdr:nvSpPr>
      <xdr:spPr>
        <a:xfrm>
          <a:off x="12042941" y="1805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83" name="直線コネクタ 58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84" name="テキスト ボックス 58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133350</xdr:rowOff>
    </xdr:from>
    <xdr:to>
      <xdr:col>24</xdr:col>
      <xdr:colOff>644525</xdr:colOff>
      <xdr:row>102</xdr:row>
      <xdr:rowOff>133350</xdr:rowOff>
    </xdr:to>
    <xdr:cxnSp macro="">
      <xdr:nvCxnSpPr>
        <xdr:cNvPr id="585" name="直線コネクタ 584"/>
        <xdr:cNvCxnSpPr/>
      </xdr:nvCxnSpPr>
      <xdr:spPr>
        <a:xfrm>
          <a:off x="12446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162577</xdr:rowOff>
    </xdr:from>
    <xdr:ext cx="403059" cy="259045"/>
    <xdr:sp macro="" textlink="">
      <xdr:nvSpPr>
        <xdr:cNvPr id="586" name="テキスト ボックス 585"/>
        <xdr:cNvSpPr txBox="1"/>
      </xdr:nvSpPr>
      <xdr:spPr>
        <a:xfrm>
          <a:off x="1204294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19050</xdr:rowOff>
    </xdr:from>
    <xdr:to>
      <xdr:col>24</xdr:col>
      <xdr:colOff>644525</xdr:colOff>
      <xdr:row>101</xdr:row>
      <xdr:rowOff>19050</xdr:rowOff>
    </xdr:to>
    <xdr:cxnSp macro="">
      <xdr:nvCxnSpPr>
        <xdr:cNvPr id="587" name="直線コネクタ 586"/>
        <xdr:cNvCxnSpPr/>
      </xdr:nvCxnSpPr>
      <xdr:spPr>
        <a:xfrm>
          <a:off x="12446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48277</xdr:rowOff>
    </xdr:from>
    <xdr:ext cx="403059" cy="259045"/>
    <xdr:sp macro="" textlink="">
      <xdr:nvSpPr>
        <xdr:cNvPr id="588" name="テキスト ボックス 587"/>
        <xdr:cNvSpPr txBox="1"/>
      </xdr:nvSpPr>
      <xdr:spPr>
        <a:xfrm>
          <a:off x="1204294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76200</xdr:rowOff>
    </xdr:from>
    <xdr:to>
      <xdr:col>24</xdr:col>
      <xdr:colOff>644525</xdr:colOff>
      <xdr:row>99</xdr:row>
      <xdr:rowOff>76200</xdr:rowOff>
    </xdr:to>
    <xdr:cxnSp macro="">
      <xdr:nvCxnSpPr>
        <xdr:cNvPr id="589" name="直線コネクタ 588"/>
        <xdr:cNvCxnSpPr/>
      </xdr:nvCxnSpPr>
      <xdr:spPr>
        <a:xfrm>
          <a:off x="12446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105427</xdr:rowOff>
    </xdr:from>
    <xdr:ext cx="403059" cy="259045"/>
    <xdr:sp macro="" textlink="">
      <xdr:nvSpPr>
        <xdr:cNvPr id="590" name="テキスト ボックス 589"/>
        <xdr:cNvSpPr txBox="1"/>
      </xdr:nvSpPr>
      <xdr:spPr>
        <a:xfrm>
          <a:off x="12042941" y="1690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91" name="直線コネクタ 59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92" name="テキスト ボックス 59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9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39052</xdr:rowOff>
    </xdr:from>
    <xdr:to>
      <xdr:col>23</xdr:col>
      <xdr:colOff>516889</xdr:colOff>
      <xdr:row>108</xdr:row>
      <xdr:rowOff>93345</xdr:rowOff>
    </xdr:to>
    <xdr:cxnSp macro="">
      <xdr:nvCxnSpPr>
        <xdr:cNvPr id="594" name="直線コネクタ 593"/>
        <xdr:cNvCxnSpPr/>
      </xdr:nvCxnSpPr>
      <xdr:spPr>
        <a:xfrm flipV="1">
          <a:off x="16318864" y="17184052"/>
          <a:ext cx="0" cy="142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97172</xdr:rowOff>
    </xdr:from>
    <xdr:ext cx="405111" cy="259045"/>
    <xdr:sp macro="" textlink="">
      <xdr:nvSpPr>
        <xdr:cNvPr id="595" name="【公民館】&#10;有形固定資産減価償却率最小値テキスト"/>
        <xdr:cNvSpPr txBox="1"/>
      </xdr:nvSpPr>
      <xdr:spPr>
        <a:xfrm>
          <a:off x="16408400" y="186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35.4</a:t>
          </a:r>
          <a:endParaRPr kumimoji="1" lang="ja-JP" altLang="en-US" sz="1000" b="1">
            <a:latin typeface="ＭＳ Ｐゴシック"/>
          </a:endParaRPr>
        </a:p>
      </xdr:txBody>
    </xdr:sp>
    <xdr:clientData/>
  </xdr:oneCellAnchor>
  <xdr:twoCellAnchor>
    <xdr:from>
      <xdr:col>23</xdr:col>
      <xdr:colOff>428625</xdr:colOff>
      <xdr:row>108</xdr:row>
      <xdr:rowOff>93345</xdr:rowOff>
    </xdr:from>
    <xdr:to>
      <xdr:col>23</xdr:col>
      <xdr:colOff>606425</xdr:colOff>
      <xdr:row>108</xdr:row>
      <xdr:rowOff>93345</xdr:rowOff>
    </xdr:to>
    <xdr:cxnSp macro="">
      <xdr:nvCxnSpPr>
        <xdr:cNvPr id="596" name="直線コネクタ 595"/>
        <xdr:cNvCxnSpPr/>
      </xdr:nvCxnSpPr>
      <xdr:spPr>
        <a:xfrm>
          <a:off x="16230600" y="1860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157179</xdr:rowOff>
    </xdr:from>
    <xdr:ext cx="405111" cy="259045"/>
    <xdr:sp macro="" textlink="">
      <xdr:nvSpPr>
        <xdr:cNvPr id="597" name="【公民館】&#10;有形固定資産減価償却率最大値テキスト"/>
        <xdr:cNvSpPr txBox="1"/>
      </xdr:nvSpPr>
      <xdr:spPr>
        <a:xfrm>
          <a:off x="16408400" y="16959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a:t>
          </a:r>
          <a:endParaRPr kumimoji="1" lang="ja-JP" altLang="en-US" sz="1000" b="1">
            <a:latin typeface="ＭＳ Ｐゴシック"/>
          </a:endParaRPr>
        </a:p>
      </xdr:txBody>
    </xdr:sp>
    <xdr:clientData/>
  </xdr:oneCellAnchor>
  <xdr:twoCellAnchor>
    <xdr:from>
      <xdr:col>23</xdr:col>
      <xdr:colOff>428625</xdr:colOff>
      <xdr:row>100</xdr:row>
      <xdr:rowOff>39052</xdr:rowOff>
    </xdr:from>
    <xdr:to>
      <xdr:col>23</xdr:col>
      <xdr:colOff>606425</xdr:colOff>
      <xdr:row>100</xdr:row>
      <xdr:rowOff>39052</xdr:rowOff>
    </xdr:to>
    <xdr:cxnSp macro="">
      <xdr:nvCxnSpPr>
        <xdr:cNvPr id="598" name="直線コネクタ 597"/>
        <xdr:cNvCxnSpPr/>
      </xdr:nvCxnSpPr>
      <xdr:spPr>
        <a:xfrm>
          <a:off x="16230600" y="1718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66691</xdr:rowOff>
    </xdr:from>
    <xdr:ext cx="405111" cy="259045"/>
    <xdr:sp macro="" textlink="">
      <xdr:nvSpPr>
        <xdr:cNvPr id="599" name="【公民館】&#10;有形固定資産減価償却率平均値テキスト"/>
        <xdr:cNvSpPr txBox="1"/>
      </xdr:nvSpPr>
      <xdr:spPr>
        <a:xfrm>
          <a:off x="16408400" y="180689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88264</xdr:rowOff>
    </xdr:from>
    <xdr:to>
      <xdr:col>23</xdr:col>
      <xdr:colOff>568325</xdr:colOff>
      <xdr:row>106</xdr:row>
      <xdr:rowOff>18414</xdr:rowOff>
    </xdr:to>
    <xdr:sp macro="" textlink="">
      <xdr:nvSpPr>
        <xdr:cNvPr id="600" name="フローチャート : 判断 599"/>
        <xdr:cNvSpPr/>
      </xdr:nvSpPr>
      <xdr:spPr>
        <a:xfrm>
          <a:off x="16268700" y="1809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162561</xdr:rowOff>
    </xdr:from>
    <xdr:to>
      <xdr:col>22</xdr:col>
      <xdr:colOff>415925</xdr:colOff>
      <xdr:row>105</xdr:row>
      <xdr:rowOff>92711</xdr:rowOff>
    </xdr:to>
    <xdr:sp macro="" textlink="">
      <xdr:nvSpPr>
        <xdr:cNvPr id="601" name="フローチャート : 判断 600"/>
        <xdr:cNvSpPr/>
      </xdr:nvSpPr>
      <xdr:spPr>
        <a:xfrm>
          <a:off x="15430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02" name="テキスト ボックス 60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03" name="テキスト ボックス 60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04" name="テキスト ボックス 60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05" name="テキスト ボックス 60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06" name="テキスト ボックス 60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104</xdr:row>
      <xdr:rowOff>156845</xdr:rowOff>
    </xdr:from>
    <xdr:to>
      <xdr:col>23</xdr:col>
      <xdr:colOff>568325</xdr:colOff>
      <xdr:row>105</xdr:row>
      <xdr:rowOff>86995</xdr:rowOff>
    </xdr:to>
    <xdr:sp macro="" textlink="">
      <xdr:nvSpPr>
        <xdr:cNvPr id="607" name="円/楕円 606"/>
        <xdr:cNvSpPr/>
      </xdr:nvSpPr>
      <xdr:spPr>
        <a:xfrm>
          <a:off x="16268700" y="1798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104</xdr:row>
      <xdr:rowOff>8272</xdr:rowOff>
    </xdr:from>
    <xdr:ext cx="405111" cy="259045"/>
    <xdr:sp macro="" textlink="">
      <xdr:nvSpPr>
        <xdr:cNvPr id="608" name="【公民館】&#10;有形固定資産減価償却率該当値テキスト"/>
        <xdr:cNvSpPr txBox="1"/>
      </xdr:nvSpPr>
      <xdr:spPr>
        <a:xfrm>
          <a:off x="16408400" y="17839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55.4</a:t>
          </a:r>
          <a:endParaRPr kumimoji="1" lang="ja-JP" altLang="en-US" sz="1000" b="1">
            <a:solidFill>
              <a:srgbClr val="FF0000"/>
            </a:solidFill>
            <a:latin typeface="ＭＳ Ｐゴシック"/>
          </a:endParaRPr>
        </a:p>
      </xdr:txBody>
    </xdr:sp>
    <xdr:clientData/>
  </xdr:oneCellAnchor>
  <xdr:twoCellAnchor>
    <xdr:from>
      <xdr:col>22</xdr:col>
      <xdr:colOff>314325</xdr:colOff>
      <xdr:row>102</xdr:row>
      <xdr:rowOff>136843</xdr:rowOff>
    </xdr:from>
    <xdr:to>
      <xdr:col>22</xdr:col>
      <xdr:colOff>415925</xdr:colOff>
      <xdr:row>103</xdr:row>
      <xdr:rowOff>66993</xdr:rowOff>
    </xdr:to>
    <xdr:sp macro="" textlink="">
      <xdr:nvSpPr>
        <xdr:cNvPr id="609" name="円/楕円 608"/>
        <xdr:cNvSpPr/>
      </xdr:nvSpPr>
      <xdr:spPr>
        <a:xfrm>
          <a:off x="15430500" y="1762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103</xdr:row>
      <xdr:rowOff>16193</xdr:rowOff>
    </xdr:from>
    <xdr:to>
      <xdr:col>23</xdr:col>
      <xdr:colOff>517525</xdr:colOff>
      <xdr:row>105</xdr:row>
      <xdr:rowOff>36195</xdr:rowOff>
    </xdr:to>
    <xdr:cxnSp macro="">
      <xdr:nvCxnSpPr>
        <xdr:cNvPr id="610" name="直線コネクタ 609"/>
        <xdr:cNvCxnSpPr/>
      </xdr:nvCxnSpPr>
      <xdr:spPr>
        <a:xfrm>
          <a:off x="15481300" y="17675543"/>
          <a:ext cx="838200" cy="362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105</xdr:row>
      <xdr:rowOff>83838</xdr:rowOff>
    </xdr:from>
    <xdr:ext cx="405111" cy="259045"/>
    <xdr:sp macro="" textlink="">
      <xdr:nvSpPr>
        <xdr:cNvPr id="611" name="n_1aveValue【公民館】&#10;有形固定資産減価償却率"/>
        <xdr:cNvSpPr txBox="1"/>
      </xdr:nvSpPr>
      <xdr:spPr>
        <a:xfrm>
          <a:off x="15266043"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oneCellAnchor>
    <xdr:from>
      <xdr:col>22</xdr:col>
      <xdr:colOff>149868</xdr:colOff>
      <xdr:row>101</xdr:row>
      <xdr:rowOff>83520</xdr:rowOff>
    </xdr:from>
    <xdr:ext cx="405111" cy="259045"/>
    <xdr:sp macro="" textlink="">
      <xdr:nvSpPr>
        <xdr:cNvPr id="612" name="n_1mainValue【公民館】&#10;有形固定資産減価償却率"/>
        <xdr:cNvSpPr txBox="1"/>
      </xdr:nvSpPr>
      <xdr:spPr>
        <a:xfrm>
          <a:off x="15266043" y="17399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13" name="正方形/長方形 61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14" name="正方形/長方形 61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15" name="正方形/長方形 61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16" name="正方形/長方形 61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17" name="正方形/長方形 61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18" name="正方形/長方形 61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19" name="正方形/長方形 61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20" name="正方形/長方形 61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21" name="テキスト ボックス 62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22" name="直線コネクタ 62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23" name="テキスト ボックス 622"/>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624" name="直線コネクタ 62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25" name="テキスト ボックス 62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26" name="直線コネクタ 62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27" name="テキスト ボックス 62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28" name="直線コネクタ 62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29" name="テキスト ボックス 62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30" name="直線コネクタ 62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31" name="テキスト ボックス 63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32" name="直線コネクタ 63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33" name="テキスト ボックス 63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34" name="直線コネクタ 63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35" name="テキスト ボックス 63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36" name="直線コネクタ 63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37" name="テキスト ボックス 63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3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59871</xdr:rowOff>
    </xdr:from>
    <xdr:to>
      <xdr:col>32</xdr:col>
      <xdr:colOff>186689</xdr:colOff>
      <xdr:row>108</xdr:row>
      <xdr:rowOff>157843</xdr:rowOff>
    </xdr:to>
    <xdr:cxnSp macro="">
      <xdr:nvCxnSpPr>
        <xdr:cNvPr id="639" name="直線コネクタ 638"/>
        <xdr:cNvCxnSpPr/>
      </xdr:nvCxnSpPr>
      <xdr:spPr>
        <a:xfrm flipV="1">
          <a:off x="22160864" y="17204871"/>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161670</xdr:rowOff>
    </xdr:from>
    <xdr:ext cx="469744" cy="259045"/>
    <xdr:sp macro="" textlink="">
      <xdr:nvSpPr>
        <xdr:cNvPr id="640" name="【公民館】&#10;一人当たり面積最小値テキスト"/>
        <xdr:cNvSpPr txBox="1"/>
      </xdr:nvSpPr>
      <xdr:spPr>
        <a:xfrm>
          <a:off x="22250400" y="1867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32</xdr:col>
      <xdr:colOff>98425</xdr:colOff>
      <xdr:row>108</xdr:row>
      <xdr:rowOff>157843</xdr:rowOff>
    </xdr:from>
    <xdr:to>
      <xdr:col>32</xdr:col>
      <xdr:colOff>276225</xdr:colOff>
      <xdr:row>108</xdr:row>
      <xdr:rowOff>157843</xdr:rowOff>
    </xdr:to>
    <xdr:cxnSp macro="">
      <xdr:nvCxnSpPr>
        <xdr:cNvPr id="641" name="直線コネクタ 640"/>
        <xdr:cNvCxnSpPr/>
      </xdr:nvCxnSpPr>
      <xdr:spPr>
        <a:xfrm>
          <a:off x="22072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6548</xdr:rowOff>
    </xdr:from>
    <xdr:ext cx="469744" cy="259045"/>
    <xdr:sp macro="" textlink="">
      <xdr:nvSpPr>
        <xdr:cNvPr id="642" name="【公民館】&#10;一人当たり面積最大値テキスト"/>
        <xdr:cNvSpPr txBox="1"/>
      </xdr:nvSpPr>
      <xdr:spPr>
        <a:xfrm>
          <a:off x="22250400" y="1698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32</xdr:col>
      <xdr:colOff>98425</xdr:colOff>
      <xdr:row>100</xdr:row>
      <xdr:rowOff>59871</xdr:rowOff>
    </xdr:from>
    <xdr:to>
      <xdr:col>32</xdr:col>
      <xdr:colOff>276225</xdr:colOff>
      <xdr:row>100</xdr:row>
      <xdr:rowOff>59871</xdr:rowOff>
    </xdr:to>
    <xdr:cxnSp macro="">
      <xdr:nvCxnSpPr>
        <xdr:cNvPr id="643" name="直線コネクタ 642"/>
        <xdr:cNvCxnSpPr/>
      </xdr:nvCxnSpPr>
      <xdr:spPr>
        <a:xfrm>
          <a:off x="22072600" y="1720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52813</xdr:rowOff>
    </xdr:from>
    <xdr:ext cx="469744" cy="259045"/>
    <xdr:sp macro="" textlink="">
      <xdr:nvSpPr>
        <xdr:cNvPr id="644" name="【公民館】&#10;一人当たり面積平均値テキスト"/>
        <xdr:cNvSpPr txBox="1"/>
      </xdr:nvSpPr>
      <xdr:spPr>
        <a:xfrm>
          <a:off x="22250400" y="17883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74386</xdr:rowOff>
    </xdr:from>
    <xdr:to>
      <xdr:col>32</xdr:col>
      <xdr:colOff>238125</xdr:colOff>
      <xdr:row>105</xdr:row>
      <xdr:rowOff>4536</xdr:rowOff>
    </xdr:to>
    <xdr:sp macro="" textlink="">
      <xdr:nvSpPr>
        <xdr:cNvPr id="645" name="フローチャート : 判断 644"/>
        <xdr:cNvSpPr/>
      </xdr:nvSpPr>
      <xdr:spPr>
        <a:xfrm>
          <a:off x="221107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74386</xdr:rowOff>
    </xdr:from>
    <xdr:to>
      <xdr:col>31</xdr:col>
      <xdr:colOff>85725</xdr:colOff>
      <xdr:row>105</xdr:row>
      <xdr:rowOff>4536</xdr:rowOff>
    </xdr:to>
    <xdr:sp macro="" textlink="">
      <xdr:nvSpPr>
        <xdr:cNvPr id="646" name="フローチャート : 判断 645"/>
        <xdr:cNvSpPr/>
      </xdr:nvSpPr>
      <xdr:spPr>
        <a:xfrm>
          <a:off x="21272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47" name="テキスト ボックス 64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48" name="テキスト ボックス 64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49" name="テキスト ボックス 64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50" name="テキスト ボックス 64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51" name="テキスト ボックス 65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103</xdr:row>
      <xdr:rowOff>147864</xdr:rowOff>
    </xdr:from>
    <xdr:to>
      <xdr:col>32</xdr:col>
      <xdr:colOff>238125</xdr:colOff>
      <xdr:row>104</xdr:row>
      <xdr:rowOff>78014</xdr:rowOff>
    </xdr:to>
    <xdr:sp macro="" textlink="">
      <xdr:nvSpPr>
        <xdr:cNvPr id="652" name="円/楕円 651"/>
        <xdr:cNvSpPr/>
      </xdr:nvSpPr>
      <xdr:spPr>
        <a:xfrm>
          <a:off x="22110700" y="1780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102</xdr:row>
      <xdr:rowOff>170741</xdr:rowOff>
    </xdr:from>
    <xdr:ext cx="469744" cy="259045"/>
    <xdr:sp macro="" textlink="">
      <xdr:nvSpPr>
        <xdr:cNvPr id="653" name="【公民館】&#10;一人当たり面積該当値テキスト"/>
        <xdr:cNvSpPr txBox="1"/>
      </xdr:nvSpPr>
      <xdr:spPr>
        <a:xfrm>
          <a:off x="22250400" y="1765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0.073</a:t>
          </a:r>
          <a:endParaRPr kumimoji="1" lang="ja-JP" altLang="en-US" sz="1000" b="1">
            <a:solidFill>
              <a:srgbClr val="FF0000"/>
            </a:solidFill>
            <a:latin typeface="ＭＳ Ｐゴシック"/>
          </a:endParaRPr>
        </a:p>
      </xdr:txBody>
    </xdr:sp>
    <xdr:clientData/>
  </xdr:oneCellAnchor>
  <xdr:twoCellAnchor>
    <xdr:from>
      <xdr:col>30</xdr:col>
      <xdr:colOff>669925</xdr:colOff>
      <xdr:row>103</xdr:row>
      <xdr:rowOff>147864</xdr:rowOff>
    </xdr:from>
    <xdr:to>
      <xdr:col>31</xdr:col>
      <xdr:colOff>85725</xdr:colOff>
      <xdr:row>104</xdr:row>
      <xdr:rowOff>78014</xdr:rowOff>
    </xdr:to>
    <xdr:sp macro="" textlink="">
      <xdr:nvSpPr>
        <xdr:cNvPr id="654" name="円/楕円 653"/>
        <xdr:cNvSpPr/>
      </xdr:nvSpPr>
      <xdr:spPr>
        <a:xfrm>
          <a:off x="21272500" y="1780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104</xdr:row>
      <xdr:rowOff>27214</xdr:rowOff>
    </xdr:from>
    <xdr:to>
      <xdr:col>32</xdr:col>
      <xdr:colOff>187325</xdr:colOff>
      <xdr:row>104</xdr:row>
      <xdr:rowOff>27214</xdr:rowOff>
    </xdr:to>
    <xdr:cxnSp macro="">
      <xdr:nvCxnSpPr>
        <xdr:cNvPr id="655" name="直線コネクタ 654"/>
        <xdr:cNvCxnSpPr/>
      </xdr:nvCxnSpPr>
      <xdr:spPr>
        <a:xfrm>
          <a:off x="21323300" y="178580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104</xdr:row>
      <xdr:rowOff>167113</xdr:rowOff>
    </xdr:from>
    <xdr:ext cx="469744" cy="259045"/>
    <xdr:sp macro="" textlink="">
      <xdr:nvSpPr>
        <xdr:cNvPr id="656" name="n_1aveValue【公民館】&#10;一人当たり面積"/>
        <xdr:cNvSpPr txBox="1"/>
      </xdr:nvSpPr>
      <xdr:spPr>
        <a:xfrm>
          <a:off x="21075727" y="17997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oneCellAnchor>
    <xdr:from>
      <xdr:col>30</xdr:col>
      <xdr:colOff>473152</xdr:colOff>
      <xdr:row>102</xdr:row>
      <xdr:rowOff>94541</xdr:rowOff>
    </xdr:from>
    <xdr:ext cx="469744" cy="259045"/>
    <xdr:sp macro="" textlink="">
      <xdr:nvSpPr>
        <xdr:cNvPr id="657" name="n_1mainValue【公民館】&#10;一人当たり面積"/>
        <xdr:cNvSpPr txBox="1"/>
      </xdr:nvSpPr>
      <xdr:spPr>
        <a:xfrm>
          <a:off x="21075727" y="1758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58" name="正方形/長方形 6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59" name="正方形/長方形 6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60" name="テキスト ボックス 6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有形固定資産減価償却率は、橋りょう、トンネルや公営住宅については計画的に長寿命化対策を進めているため類似団体平均を下回っているものの、その他の類型は類似団体平均を上回っており、特に高くなっている施設は、道路、学校施設、児童館である</a:t>
          </a:r>
          <a:r>
            <a:rPr kumimoji="1" lang="ja-JP" altLang="ja-JP" sz="110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aseline="0">
              <a:solidFill>
                <a:schemeClr val="dk1"/>
              </a:solidFill>
              <a:effectLst/>
              <a:latin typeface="+mn-lt"/>
              <a:ea typeface="+mn-ea"/>
              <a:cs typeface="+mn-cs"/>
            </a:rPr>
            <a:t>道路については、都市計画道路の見直しや土地利用計画に合わせた既存道路の整理・統合を進めていく。</a:t>
          </a:r>
          <a:endParaRPr lang="ja-JP" altLang="ja-JP" sz="1400">
            <a:effectLst/>
          </a:endParaRPr>
        </a:p>
        <a:p>
          <a:pPr eaLnBrk="1" fontAlgn="auto" latinLnBrk="0" hangingPunct="1"/>
          <a:r>
            <a:rPr kumimoji="1" lang="ja-JP" altLang="ja-JP" sz="1100" baseline="0">
              <a:solidFill>
                <a:schemeClr val="dk1"/>
              </a:solidFill>
              <a:effectLst/>
              <a:latin typeface="+mn-lt"/>
              <a:ea typeface="+mn-ea"/>
              <a:cs typeface="+mn-cs"/>
            </a:rPr>
            <a:t>小中学校については、昭和</a:t>
          </a:r>
          <a:r>
            <a:rPr kumimoji="1" lang="en-US" altLang="ja-JP" sz="1100" baseline="0">
              <a:solidFill>
                <a:schemeClr val="dk1"/>
              </a:solidFill>
              <a:effectLst/>
              <a:latin typeface="+mn-lt"/>
              <a:ea typeface="+mn-ea"/>
              <a:cs typeface="+mn-cs"/>
            </a:rPr>
            <a:t>40</a:t>
          </a:r>
          <a:r>
            <a:rPr kumimoji="1" lang="ja-JP" altLang="ja-JP" sz="1100" baseline="0">
              <a:solidFill>
                <a:schemeClr val="dk1"/>
              </a:solidFill>
              <a:effectLst/>
              <a:latin typeface="+mn-lt"/>
              <a:ea typeface="+mn-ea"/>
              <a:cs typeface="+mn-cs"/>
            </a:rPr>
            <a:t>～</a:t>
          </a:r>
          <a:r>
            <a:rPr kumimoji="1" lang="en-US" altLang="ja-JP" sz="1100" baseline="0">
              <a:solidFill>
                <a:schemeClr val="dk1"/>
              </a:solidFill>
              <a:effectLst/>
              <a:latin typeface="+mn-lt"/>
              <a:ea typeface="+mn-ea"/>
              <a:cs typeface="+mn-cs"/>
            </a:rPr>
            <a:t>50</a:t>
          </a:r>
          <a:r>
            <a:rPr kumimoji="1" lang="ja-JP" altLang="ja-JP" sz="1100" baseline="0">
              <a:solidFill>
                <a:schemeClr val="dk1"/>
              </a:solidFill>
              <a:effectLst/>
              <a:latin typeface="+mn-lt"/>
              <a:ea typeface="+mn-ea"/>
              <a:cs typeface="+mn-cs"/>
            </a:rPr>
            <a:t>年代に建設された校舎が多数あるためであり、今後、義務教育以外の機能の集約や更新時の規模等の適正化を図る。</a:t>
          </a:r>
          <a:endParaRPr lang="ja-JP" altLang="ja-JP" sz="1400">
            <a:effectLst/>
          </a:endParaRPr>
        </a:p>
        <a:p>
          <a:pPr eaLnBrk="1" fontAlgn="auto" latinLnBrk="0" hangingPunct="1"/>
          <a:r>
            <a:rPr kumimoji="1" lang="ja-JP" altLang="ja-JP" sz="1100" baseline="0">
              <a:solidFill>
                <a:schemeClr val="dk1"/>
              </a:solidFill>
              <a:effectLst/>
              <a:latin typeface="+mn-lt"/>
              <a:ea typeface="+mn-ea"/>
              <a:cs typeface="+mn-cs"/>
            </a:rPr>
            <a:t>児童館については、今後、他施設への機能移転などを進めていく。</a:t>
          </a:r>
          <a:endParaRPr lang="ja-JP" altLang="ja-JP" sz="1400">
            <a:effectLst/>
          </a:endParaRPr>
        </a:p>
        <a:p>
          <a:pPr eaLnBrk="1" fontAlgn="auto" latinLnBrk="0" hangingPunct="1"/>
          <a:r>
            <a:rPr kumimoji="1" lang="ja-JP" altLang="ja-JP" sz="1100" baseline="0">
              <a:solidFill>
                <a:schemeClr val="dk1"/>
              </a:solidFill>
              <a:effectLst/>
              <a:latin typeface="+mn-lt"/>
              <a:ea typeface="+mn-ea"/>
              <a:cs typeface="+mn-cs"/>
            </a:rPr>
            <a:t>平成</a:t>
          </a:r>
          <a:r>
            <a:rPr kumimoji="1" lang="en-US" altLang="ja-JP" sz="1100" baseline="0">
              <a:solidFill>
                <a:schemeClr val="dk1"/>
              </a:solidFill>
              <a:effectLst/>
              <a:latin typeface="+mn-lt"/>
              <a:ea typeface="+mn-ea"/>
              <a:cs typeface="+mn-cs"/>
            </a:rPr>
            <a:t>27</a:t>
          </a:r>
          <a:r>
            <a:rPr kumimoji="1" lang="ja-JP" altLang="ja-JP" sz="1100" baseline="0">
              <a:solidFill>
                <a:schemeClr val="dk1"/>
              </a:solidFill>
              <a:effectLst/>
              <a:latin typeface="+mn-lt"/>
              <a:ea typeface="+mn-ea"/>
              <a:cs typeface="+mn-cs"/>
            </a:rPr>
            <a:t>年度に策定した公共施設等総合管理計画において、公共施設の長寿命化や延べ床面積の削減を目標に掲げて取り組みを進めていく。</a:t>
          </a:r>
          <a:endParaRPr lang="ja-JP" altLang="ja-JP" sz="1400">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神奈川県伊勢原市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100,187
98,373
55.56
31,414,212
30,499,281
877,391
19,032,250
25,881,187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87.4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9253</xdr:rowOff>
    </xdr:from>
    <xdr:to>
      <xdr:col>6</xdr:col>
      <xdr:colOff>510540</xdr:colOff>
      <xdr:row>42</xdr:row>
      <xdr:rowOff>30480</xdr:rowOff>
    </xdr:to>
    <xdr:cxnSp macro="">
      <xdr:nvCxnSpPr>
        <xdr:cNvPr id="59" name="直線コネクタ 58"/>
        <xdr:cNvCxnSpPr/>
      </xdr:nvCxnSpPr>
      <xdr:spPr>
        <a:xfrm flipV="1">
          <a:off x="4634865" y="5667103"/>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34307</xdr:rowOff>
    </xdr:from>
    <xdr:ext cx="405111" cy="259045"/>
    <xdr:sp macro="" textlink="">
      <xdr:nvSpPr>
        <xdr:cNvPr id="60" name="【図書館】&#10;有形固定資産減価償却率最小値テキスト"/>
        <xdr:cNvSpPr txBox="1"/>
      </xdr:nvSpPr>
      <xdr:spPr>
        <a:xfrm>
          <a:off x="47244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a:t>
          </a:r>
          <a:endParaRPr kumimoji="1" lang="ja-JP" altLang="en-US" sz="1000" b="1">
            <a:latin typeface="ＭＳ Ｐゴシック"/>
          </a:endParaRPr>
        </a:p>
      </xdr:txBody>
    </xdr:sp>
    <xdr:clientData/>
  </xdr:oneCellAnchor>
  <xdr:twoCellAnchor>
    <xdr:from>
      <xdr:col>6</xdr:col>
      <xdr:colOff>422275</xdr:colOff>
      <xdr:row>42</xdr:row>
      <xdr:rowOff>30480</xdr:rowOff>
    </xdr:from>
    <xdr:to>
      <xdr:col>6</xdr:col>
      <xdr:colOff>600075</xdr:colOff>
      <xdr:row>42</xdr:row>
      <xdr:rowOff>30480</xdr:rowOff>
    </xdr:to>
    <xdr:cxnSp macro="">
      <xdr:nvCxnSpPr>
        <xdr:cNvPr id="61" name="直線コネクタ 60"/>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127380</xdr:rowOff>
    </xdr:from>
    <xdr:ext cx="405111" cy="259045"/>
    <xdr:sp macro="" textlink="">
      <xdr:nvSpPr>
        <xdr:cNvPr id="62" name="【図書館】&#10;有形固定資産減価償却率最大値テキスト"/>
        <xdr:cNvSpPr txBox="1"/>
      </xdr:nvSpPr>
      <xdr:spPr>
        <a:xfrm>
          <a:off x="4724400" y="5442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6</xdr:col>
      <xdr:colOff>422275</xdr:colOff>
      <xdr:row>33</xdr:row>
      <xdr:rowOff>9253</xdr:rowOff>
    </xdr:from>
    <xdr:to>
      <xdr:col>6</xdr:col>
      <xdr:colOff>600075</xdr:colOff>
      <xdr:row>33</xdr:row>
      <xdr:rowOff>9253</xdr:rowOff>
    </xdr:to>
    <xdr:cxnSp macro="">
      <xdr:nvCxnSpPr>
        <xdr:cNvPr id="63" name="直線コネクタ 62"/>
        <xdr:cNvCxnSpPr/>
      </xdr:nvCxnSpPr>
      <xdr:spPr>
        <a:xfrm>
          <a:off x="4546600" y="566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132823</xdr:rowOff>
    </xdr:from>
    <xdr:ext cx="405111" cy="259045"/>
    <xdr:sp macro="" textlink="">
      <xdr:nvSpPr>
        <xdr:cNvPr id="64" name="【図書館】&#10;有形固定資産減価償却率平均値テキスト"/>
        <xdr:cNvSpPr txBox="1"/>
      </xdr:nvSpPr>
      <xdr:spPr>
        <a:xfrm>
          <a:off x="4724400" y="68193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42.3</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154396</xdr:rowOff>
    </xdr:from>
    <xdr:to>
      <xdr:col>6</xdr:col>
      <xdr:colOff>561975</xdr:colOff>
      <xdr:row>40</xdr:row>
      <xdr:rowOff>84546</xdr:rowOff>
    </xdr:to>
    <xdr:sp macro="" textlink="">
      <xdr:nvSpPr>
        <xdr:cNvPr id="65" name="フローチャート : 判断 64"/>
        <xdr:cNvSpPr/>
      </xdr:nvSpPr>
      <xdr:spPr>
        <a:xfrm>
          <a:off x="4584700" y="6840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89081</xdr:rowOff>
    </xdr:from>
    <xdr:to>
      <xdr:col>5</xdr:col>
      <xdr:colOff>409575</xdr:colOff>
      <xdr:row>40</xdr:row>
      <xdr:rowOff>19231</xdr:rowOff>
    </xdr:to>
    <xdr:sp macro="" textlink="">
      <xdr:nvSpPr>
        <xdr:cNvPr id="66" name="フローチャート : 判断 65"/>
        <xdr:cNvSpPr/>
      </xdr:nvSpPr>
      <xdr:spPr>
        <a:xfrm>
          <a:off x="3746500" y="677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85816</xdr:rowOff>
    </xdr:from>
    <xdr:to>
      <xdr:col>6</xdr:col>
      <xdr:colOff>561975</xdr:colOff>
      <xdr:row>38</xdr:row>
      <xdr:rowOff>15966</xdr:rowOff>
    </xdr:to>
    <xdr:sp macro="" textlink="">
      <xdr:nvSpPr>
        <xdr:cNvPr id="72" name="円/楕円 71"/>
        <xdr:cNvSpPr/>
      </xdr:nvSpPr>
      <xdr:spPr>
        <a:xfrm>
          <a:off x="4584700" y="642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36</xdr:row>
      <xdr:rowOff>108693</xdr:rowOff>
    </xdr:from>
    <xdr:ext cx="405111" cy="259045"/>
    <xdr:sp macro="" textlink="">
      <xdr:nvSpPr>
        <xdr:cNvPr id="73" name="【図書館】&#10;有形固定資産減価償却率該当値テキスト"/>
        <xdr:cNvSpPr txBox="1"/>
      </xdr:nvSpPr>
      <xdr:spPr>
        <a:xfrm>
          <a:off x="4724400" y="6280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17236</xdr:rowOff>
    </xdr:from>
    <xdr:to>
      <xdr:col>5</xdr:col>
      <xdr:colOff>409575</xdr:colOff>
      <xdr:row>35</xdr:row>
      <xdr:rowOff>118836</xdr:rowOff>
    </xdr:to>
    <xdr:sp macro="" textlink="">
      <xdr:nvSpPr>
        <xdr:cNvPr id="74" name="円/楕円 73"/>
        <xdr:cNvSpPr/>
      </xdr:nvSpPr>
      <xdr:spPr>
        <a:xfrm>
          <a:off x="3746500" y="601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35</xdr:row>
      <xdr:rowOff>68036</xdr:rowOff>
    </xdr:from>
    <xdr:to>
      <xdr:col>6</xdr:col>
      <xdr:colOff>511175</xdr:colOff>
      <xdr:row>37</xdr:row>
      <xdr:rowOff>136616</xdr:rowOff>
    </xdr:to>
    <xdr:cxnSp macro="">
      <xdr:nvCxnSpPr>
        <xdr:cNvPr id="75" name="直線コネクタ 74"/>
        <xdr:cNvCxnSpPr/>
      </xdr:nvCxnSpPr>
      <xdr:spPr>
        <a:xfrm>
          <a:off x="3797300" y="6068786"/>
          <a:ext cx="8382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40</xdr:row>
      <xdr:rowOff>10358</xdr:rowOff>
    </xdr:from>
    <xdr:ext cx="405111" cy="259045"/>
    <xdr:sp macro="" textlink="">
      <xdr:nvSpPr>
        <xdr:cNvPr id="76" name="n_1aveValue【図書館】&#10;有形固定資産減価償却率"/>
        <xdr:cNvSpPr txBox="1"/>
      </xdr:nvSpPr>
      <xdr:spPr>
        <a:xfrm>
          <a:off x="3582043" y="686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a:t>
          </a:r>
          <a:endParaRPr kumimoji="1" lang="ja-JP" altLang="en-US" sz="1000" b="1">
            <a:solidFill>
              <a:srgbClr val="000080"/>
            </a:solidFill>
            <a:latin typeface="ＭＳ Ｐゴシック"/>
          </a:endParaRPr>
        </a:p>
      </xdr:txBody>
    </xdr:sp>
    <xdr:clientData/>
  </xdr:oneCellAnchor>
  <xdr:oneCellAnchor>
    <xdr:from>
      <xdr:col>5</xdr:col>
      <xdr:colOff>143518</xdr:colOff>
      <xdr:row>33</xdr:row>
      <xdr:rowOff>135363</xdr:rowOff>
    </xdr:from>
    <xdr:ext cx="405111" cy="259045"/>
    <xdr:sp macro="" textlink="">
      <xdr:nvSpPr>
        <xdr:cNvPr id="77" name="n_1mainValue【図書館】&#10;有形固定資産減価償却率"/>
        <xdr:cNvSpPr txBox="1"/>
      </xdr:nvSpPr>
      <xdr:spPr>
        <a:xfrm>
          <a:off x="3582043" y="579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8" name="直線コネクタ 8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9" name="テキスト ボックス 88"/>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90" name="直線コネクタ 8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91" name="テキスト ボックス 90"/>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92" name="直線コネクタ 9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93" name="テキスト ボックス 92"/>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4" name="直線コネクタ 9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5" name="テキスト ボックス 94"/>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6" name="直線コネクタ 9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7" name="テキスト ボックス 96"/>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8" name="直線コネクタ 9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9" name="テキスト ボックス 98"/>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101" name="テキスト ボックス 10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27214</xdr:rowOff>
    </xdr:from>
    <xdr:to>
      <xdr:col>15</xdr:col>
      <xdr:colOff>180340</xdr:colOff>
      <xdr:row>41</xdr:row>
      <xdr:rowOff>89807</xdr:rowOff>
    </xdr:to>
    <xdr:cxnSp macro="">
      <xdr:nvCxnSpPr>
        <xdr:cNvPr id="103" name="直線コネクタ 102"/>
        <xdr:cNvCxnSpPr/>
      </xdr:nvCxnSpPr>
      <xdr:spPr>
        <a:xfrm flipV="1">
          <a:off x="10476865" y="5856514"/>
          <a:ext cx="0" cy="1262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93634</xdr:rowOff>
    </xdr:from>
    <xdr:ext cx="469744" cy="259045"/>
    <xdr:sp macro="" textlink="">
      <xdr:nvSpPr>
        <xdr:cNvPr id="104" name="【図書館】&#10;一人当たり面積最小値テキスト"/>
        <xdr:cNvSpPr txBox="1"/>
      </xdr:nvSpPr>
      <xdr:spPr>
        <a:xfrm>
          <a:off x="10566400" y="712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41</xdr:row>
      <xdr:rowOff>89807</xdr:rowOff>
    </xdr:from>
    <xdr:to>
      <xdr:col>15</xdr:col>
      <xdr:colOff>269875</xdr:colOff>
      <xdr:row>41</xdr:row>
      <xdr:rowOff>89807</xdr:rowOff>
    </xdr:to>
    <xdr:cxnSp macro="">
      <xdr:nvCxnSpPr>
        <xdr:cNvPr id="105" name="直線コネクタ 104"/>
        <xdr:cNvCxnSpPr/>
      </xdr:nvCxnSpPr>
      <xdr:spPr>
        <a:xfrm>
          <a:off x="10388600" y="7119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145341</xdr:rowOff>
    </xdr:from>
    <xdr:ext cx="469744" cy="259045"/>
    <xdr:sp macro="" textlink="">
      <xdr:nvSpPr>
        <xdr:cNvPr id="106" name="【図書館】&#10;一人当たり面積最大値テキスト"/>
        <xdr:cNvSpPr txBox="1"/>
      </xdr:nvSpPr>
      <xdr:spPr>
        <a:xfrm>
          <a:off x="10566400" y="563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0.132</a:t>
          </a:r>
          <a:endParaRPr kumimoji="1" lang="ja-JP" altLang="en-US" sz="1000" b="1">
            <a:latin typeface="ＭＳ Ｐゴシック"/>
          </a:endParaRPr>
        </a:p>
      </xdr:txBody>
    </xdr:sp>
    <xdr:clientData/>
  </xdr:oneCellAnchor>
  <xdr:twoCellAnchor>
    <xdr:from>
      <xdr:col>15</xdr:col>
      <xdr:colOff>92075</xdr:colOff>
      <xdr:row>34</xdr:row>
      <xdr:rowOff>27214</xdr:rowOff>
    </xdr:from>
    <xdr:to>
      <xdr:col>15</xdr:col>
      <xdr:colOff>269875</xdr:colOff>
      <xdr:row>34</xdr:row>
      <xdr:rowOff>27214</xdr:rowOff>
    </xdr:to>
    <xdr:cxnSp macro="">
      <xdr:nvCxnSpPr>
        <xdr:cNvPr id="107" name="直線コネクタ 106"/>
        <xdr:cNvCxnSpPr/>
      </xdr:nvCxnSpPr>
      <xdr:spPr>
        <a:xfrm>
          <a:off x="10388600" y="585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161670</xdr:rowOff>
    </xdr:from>
    <xdr:ext cx="469744" cy="259045"/>
    <xdr:sp macro="" textlink="">
      <xdr:nvSpPr>
        <xdr:cNvPr id="108" name="【図書館】&#10;一人当たり面積平均値テキスト"/>
        <xdr:cNvSpPr txBox="1"/>
      </xdr:nvSpPr>
      <xdr:spPr>
        <a:xfrm>
          <a:off x="10566400" y="6676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0.050</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11793</xdr:rowOff>
    </xdr:from>
    <xdr:to>
      <xdr:col>15</xdr:col>
      <xdr:colOff>231775</xdr:colOff>
      <xdr:row>39</xdr:row>
      <xdr:rowOff>113393</xdr:rowOff>
    </xdr:to>
    <xdr:sp macro="" textlink="">
      <xdr:nvSpPr>
        <xdr:cNvPr id="109" name="フローチャート : 判断 108"/>
        <xdr:cNvSpPr/>
      </xdr:nvSpPr>
      <xdr:spPr>
        <a:xfrm>
          <a:off x="10426700" y="669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47172</xdr:rowOff>
    </xdr:from>
    <xdr:to>
      <xdr:col>14</xdr:col>
      <xdr:colOff>79375</xdr:colOff>
      <xdr:row>40</xdr:row>
      <xdr:rowOff>148772</xdr:rowOff>
    </xdr:to>
    <xdr:sp macro="" textlink="">
      <xdr:nvSpPr>
        <xdr:cNvPr id="110" name="フローチャート : 判断 109"/>
        <xdr:cNvSpPr/>
      </xdr:nvSpPr>
      <xdr:spPr>
        <a:xfrm>
          <a:off x="9588500" y="690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28122</xdr:rowOff>
    </xdr:from>
    <xdr:to>
      <xdr:col>15</xdr:col>
      <xdr:colOff>231775</xdr:colOff>
      <xdr:row>37</xdr:row>
      <xdr:rowOff>129722</xdr:rowOff>
    </xdr:to>
    <xdr:sp macro="" textlink="">
      <xdr:nvSpPr>
        <xdr:cNvPr id="116" name="円/楕円 115"/>
        <xdr:cNvSpPr/>
      </xdr:nvSpPr>
      <xdr:spPr>
        <a:xfrm>
          <a:off x="10426700" y="637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36</xdr:row>
      <xdr:rowOff>50999</xdr:rowOff>
    </xdr:from>
    <xdr:ext cx="469744" cy="259045"/>
    <xdr:sp macro="" textlink="">
      <xdr:nvSpPr>
        <xdr:cNvPr id="117" name="【図書館】&#10;一人当たり面積該当値テキスト"/>
        <xdr:cNvSpPr txBox="1"/>
      </xdr:nvSpPr>
      <xdr:spPr>
        <a:xfrm>
          <a:off x="10566400" y="622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0.080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87993</xdr:rowOff>
    </xdr:from>
    <xdr:to>
      <xdr:col>14</xdr:col>
      <xdr:colOff>79375</xdr:colOff>
      <xdr:row>40</xdr:row>
      <xdr:rowOff>18143</xdr:rowOff>
    </xdr:to>
    <xdr:sp macro="" textlink="">
      <xdr:nvSpPr>
        <xdr:cNvPr id="118" name="円/楕円 117"/>
        <xdr:cNvSpPr/>
      </xdr:nvSpPr>
      <xdr:spPr>
        <a:xfrm>
          <a:off x="9588500" y="677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37</xdr:row>
      <xdr:rowOff>78922</xdr:rowOff>
    </xdr:from>
    <xdr:to>
      <xdr:col>15</xdr:col>
      <xdr:colOff>180975</xdr:colOff>
      <xdr:row>39</xdr:row>
      <xdr:rowOff>138793</xdr:rowOff>
    </xdr:to>
    <xdr:cxnSp macro="">
      <xdr:nvCxnSpPr>
        <xdr:cNvPr id="119" name="直線コネクタ 118"/>
        <xdr:cNvCxnSpPr/>
      </xdr:nvCxnSpPr>
      <xdr:spPr>
        <a:xfrm flipV="1">
          <a:off x="9639300" y="6422572"/>
          <a:ext cx="838200" cy="40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40</xdr:row>
      <xdr:rowOff>139899</xdr:rowOff>
    </xdr:from>
    <xdr:ext cx="469744" cy="259045"/>
    <xdr:sp macro="" textlink="">
      <xdr:nvSpPr>
        <xdr:cNvPr id="120" name="n_1aveValue【図書館】&#10;一人当たり面積"/>
        <xdr:cNvSpPr txBox="1"/>
      </xdr:nvSpPr>
      <xdr:spPr>
        <a:xfrm>
          <a:off x="9391727" y="699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0.031</a:t>
          </a:r>
          <a:endParaRPr kumimoji="1" lang="ja-JP" altLang="en-US" sz="1000" b="1">
            <a:solidFill>
              <a:srgbClr val="000080"/>
            </a:solidFill>
            <a:latin typeface="ＭＳ Ｐゴシック"/>
          </a:endParaRPr>
        </a:p>
      </xdr:txBody>
    </xdr:sp>
    <xdr:clientData/>
  </xdr:oneCellAnchor>
  <xdr:oneCellAnchor>
    <xdr:from>
      <xdr:col>13</xdr:col>
      <xdr:colOff>466802</xdr:colOff>
      <xdr:row>38</xdr:row>
      <xdr:rowOff>34670</xdr:rowOff>
    </xdr:from>
    <xdr:ext cx="469744" cy="259045"/>
    <xdr:sp macro="" textlink="">
      <xdr:nvSpPr>
        <xdr:cNvPr id="121" name="n_1mainValue【図書館】&#10;一人当たり面積"/>
        <xdr:cNvSpPr txBox="1"/>
      </xdr:nvSpPr>
      <xdr:spPr>
        <a:xfrm>
          <a:off x="9391727" y="654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130628</xdr:rowOff>
    </xdr:from>
    <xdr:to>
      <xdr:col>7</xdr:col>
      <xdr:colOff>638175</xdr:colOff>
      <xdr:row>64</xdr:row>
      <xdr:rowOff>130628</xdr:rowOff>
    </xdr:to>
    <xdr:cxnSp macro="">
      <xdr:nvCxnSpPr>
        <xdr:cNvPr id="132" name="直線コネクタ 13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159855</xdr:rowOff>
    </xdr:from>
    <xdr:ext cx="338939" cy="259045"/>
    <xdr:sp macro="" textlink="">
      <xdr:nvSpPr>
        <xdr:cNvPr id="133" name="テキスト ボックス 132"/>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34" name="直線コネクタ 13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35" name="テキスト ボックス 13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36" name="直線コネクタ 13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7" name="テキスト ボックス 13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8" name="直線コネクタ 13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9" name="テキスト ボックス 13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40" name="直線コネクタ 13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41" name="テキスト ボックス 14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42" name="直線コネクタ 14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70049</xdr:rowOff>
    </xdr:from>
    <xdr:ext cx="467179" cy="259045"/>
    <xdr:sp macro="" textlink="">
      <xdr:nvSpPr>
        <xdr:cNvPr id="143" name="テキスト ボックス 14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5" name="テキスト ボックス 14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57150</xdr:rowOff>
    </xdr:from>
    <xdr:to>
      <xdr:col>6</xdr:col>
      <xdr:colOff>510540</xdr:colOff>
      <xdr:row>63</xdr:row>
      <xdr:rowOff>150223</xdr:rowOff>
    </xdr:to>
    <xdr:cxnSp macro="">
      <xdr:nvCxnSpPr>
        <xdr:cNvPr id="147" name="直線コネクタ 146"/>
        <xdr:cNvCxnSpPr/>
      </xdr:nvCxnSpPr>
      <xdr:spPr>
        <a:xfrm flipV="1">
          <a:off x="4634865" y="9658350"/>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154050</xdr:rowOff>
    </xdr:from>
    <xdr:ext cx="340478" cy="259045"/>
    <xdr:sp macro="" textlink="">
      <xdr:nvSpPr>
        <xdr:cNvPr id="148" name="【体育館・プール】&#10;有形固定資産減価償却率最小値テキスト"/>
        <xdr:cNvSpPr txBox="1"/>
      </xdr:nvSpPr>
      <xdr:spPr>
        <a:xfrm>
          <a:off x="47244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422275</xdr:colOff>
      <xdr:row>63</xdr:row>
      <xdr:rowOff>150223</xdr:rowOff>
    </xdr:from>
    <xdr:to>
      <xdr:col>6</xdr:col>
      <xdr:colOff>600075</xdr:colOff>
      <xdr:row>63</xdr:row>
      <xdr:rowOff>150223</xdr:rowOff>
    </xdr:to>
    <xdr:cxnSp macro="">
      <xdr:nvCxnSpPr>
        <xdr:cNvPr id="149" name="直線コネクタ 148"/>
        <xdr:cNvCxnSpPr/>
      </xdr:nvCxnSpPr>
      <xdr:spPr>
        <a:xfrm>
          <a:off x="4546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3827</xdr:rowOff>
    </xdr:from>
    <xdr:ext cx="405111" cy="259045"/>
    <xdr:sp macro="" textlink="">
      <xdr:nvSpPr>
        <xdr:cNvPr id="150" name="【体育館・プール】&#10;有形固定資産減価償却率最大値テキスト"/>
        <xdr:cNvSpPr txBox="1"/>
      </xdr:nvSpPr>
      <xdr:spPr>
        <a:xfrm>
          <a:off x="47244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a:t>
          </a:r>
          <a:endParaRPr kumimoji="1" lang="ja-JP" altLang="en-US" sz="1000" b="1">
            <a:latin typeface="ＭＳ Ｐゴシック"/>
          </a:endParaRPr>
        </a:p>
      </xdr:txBody>
    </xdr:sp>
    <xdr:clientData/>
  </xdr:oneCellAnchor>
  <xdr:twoCellAnchor>
    <xdr:from>
      <xdr:col>6</xdr:col>
      <xdr:colOff>422275</xdr:colOff>
      <xdr:row>56</xdr:row>
      <xdr:rowOff>57150</xdr:rowOff>
    </xdr:from>
    <xdr:to>
      <xdr:col>6</xdr:col>
      <xdr:colOff>600075</xdr:colOff>
      <xdr:row>56</xdr:row>
      <xdr:rowOff>57150</xdr:rowOff>
    </xdr:to>
    <xdr:cxnSp macro="">
      <xdr:nvCxnSpPr>
        <xdr:cNvPr id="151" name="直線コネクタ 150"/>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97444</xdr:rowOff>
    </xdr:from>
    <xdr:ext cx="405111" cy="259045"/>
    <xdr:sp macro="" textlink="">
      <xdr:nvSpPr>
        <xdr:cNvPr id="152" name="【体育館・プール】&#10;有形固定資産減価償却率平均値テキスト"/>
        <xdr:cNvSpPr txBox="1"/>
      </xdr:nvSpPr>
      <xdr:spPr>
        <a:xfrm>
          <a:off x="4724400" y="102129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50.1</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119017</xdr:rowOff>
    </xdr:from>
    <xdr:to>
      <xdr:col>6</xdr:col>
      <xdr:colOff>561975</xdr:colOff>
      <xdr:row>60</xdr:row>
      <xdr:rowOff>49167</xdr:rowOff>
    </xdr:to>
    <xdr:sp macro="" textlink="">
      <xdr:nvSpPr>
        <xdr:cNvPr id="153" name="フローチャート : 判断 152"/>
        <xdr:cNvSpPr/>
      </xdr:nvSpPr>
      <xdr:spPr>
        <a:xfrm>
          <a:off x="4584700" y="1023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125549</xdr:rowOff>
    </xdr:from>
    <xdr:to>
      <xdr:col>5</xdr:col>
      <xdr:colOff>409575</xdr:colOff>
      <xdr:row>60</xdr:row>
      <xdr:rowOff>55699</xdr:rowOff>
    </xdr:to>
    <xdr:sp macro="" textlink="">
      <xdr:nvSpPr>
        <xdr:cNvPr id="154" name="フローチャート : 判断 153"/>
        <xdr:cNvSpPr/>
      </xdr:nvSpPr>
      <xdr:spPr>
        <a:xfrm>
          <a:off x="3746500" y="1024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146776</xdr:rowOff>
    </xdr:from>
    <xdr:to>
      <xdr:col>6</xdr:col>
      <xdr:colOff>561975</xdr:colOff>
      <xdr:row>59</xdr:row>
      <xdr:rowOff>76926</xdr:rowOff>
    </xdr:to>
    <xdr:sp macro="" textlink="">
      <xdr:nvSpPr>
        <xdr:cNvPr id="160" name="円/楕円 159"/>
        <xdr:cNvSpPr/>
      </xdr:nvSpPr>
      <xdr:spPr>
        <a:xfrm>
          <a:off x="4584700" y="1009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57</xdr:row>
      <xdr:rowOff>169653</xdr:rowOff>
    </xdr:from>
    <xdr:ext cx="405111" cy="259045"/>
    <xdr:sp macro="" textlink="">
      <xdr:nvSpPr>
        <xdr:cNvPr id="161" name="【体育館・プール】&#10;有形固定資産減価償却率該当値テキスト"/>
        <xdr:cNvSpPr txBox="1"/>
      </xdr:nvSpPr>
      <xdr:spPr>
        <a:xfrm>
          <a:off x="4724400" y="9942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16147</xdr:rowOff>
    </xdr:from>
    <xdr:to>
      <xdr:col>5</xdr:col>
      <xdr:colOff>409575</xdr:colOff>
      <xdr:row>58</xdr:row>
      <xdr:rowOff>117747</xdr:rowOff>
    </xdr:to>
    <xdr:sp macro="" textlink="">
      <xdr:nvSpPr>
        <xdr:cNvPr id="162" name="円/楕円 161"/>
        <xdr:cNvSpPr/>
      </xdr:nvSpPr>
      <xdr:spPr>
        <a:xfrm>
          <a:off x="3746500" y="996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58</xdr:row>
      <xdr:rowOff>66947</xdr:rowOff>
    </xdr:from>
    <xdr:to>
      <xdr:col>6</xdr:col>
      <xdr:colOff>511175</xdr:colOff>
      <xdr:row>59</xdr:row>
      <xdr:rowOff>26126</xdr:rowOff>
    </xdr:to>
    <xdr:cxnSp macro="">
      <xdr:nvCxnSpPr>
        <xdr:cNvPr id="163" name="直線コネクタ 162"/>
        <xdr:cNvCxnSpPr/>
      </xdr:nvCxnSpPr>
      <xdr:spPr>
        <a:xfrm>
          <a:off x="3797300" y="10011047"/>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60</xdr:row>
      <xdr:rowOff>46826</xdr:rowOff>
    </xdr:from>
    <xdr:ext cx="405111" cy="259045"/>
    <xdr:sp macro="" textlink="">
      <xdr:nvSpPr>
        <xdr:cNvPr id="164" name="n_1aveValue【体育館・プール】&#10;有形固定資産減価償却率"/>
        <xdr:cNvSpPr txBox="1"/>
      </xdr:nvSpPr>
      <xdr:spPr>
        <a:xfrm>
          <a:off x="3582043" y="1033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oneCellAnchor>
    <xdr:from>
      <xdr:col>5</xdr:col>
      <xdr:colOff>143518</xdr:colOff>
      <xdr:row>56</xdr:row>
      <xdr:rowOff>134274</xdr:rowOff>
    </xdr:from>
    <xdr:ext cx="405111" cy="259045"/>
    <xdr:sp macro="" textlink="">
      <xdr:nvSpPr>
        <xdr:cNvPr id="165" name="n_1mainValue【体育館・プール】&#10;有形固定資産減価償却率"/>
        <xdr:cNvSpPr txBox="1"/>
      </xdr:nvSpPr>
      <xdr:spPr>
        <a:xfrm>
          <a:off x="3582043" y="9735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76" name="直線コネクタ 17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77" name="テキスト ボックス 17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78" name="直線コネクタ 17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79" name="テキスト ボックス 17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80" name="直線コネクタ 17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81" name="テキスト ボックス 180"/>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82" name="直線コネクタ 18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83" name="テキスト ボックス 182"/>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4" name="直線コネクタ 18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5" name="テキスト ボックス 18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66294</xdr:rowOff>
    </xdr:from>
    <xdr:to>
      <xdr:col>15</xdr:col>
      <xdr:colOff>180340</xdr:colOff>
      <xdr:row>63</xdr:row>
      <xdr:rowOff>57150</xdr:rowOff>
    </xdr:to>
    <xdr:cxnSp macro="">
      <xdr:nvCxnSpPr>
        <xdr:cNvPr id="187" name="直線コネクタ 186"/>
        <xdr:cNvCxnSpPr/>
      </xdr:nvCxnSpPr>
      <xdr:spPr>
        <a:xfrm flipV="1">
          <a:off x="10476865" y="983894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60977</xdr:rowOff>
    </xdr:from>
    <xdr:ext cx="469744" cy="259045"/>
    <xdr:sp macro="" textlink="">
      <xdr:nvSpPr>
        <xdr:cNvPr id="188" name="【体育館・プール】&#10;一人当たり面積最小値テキスト"/>
        <xdr:cNvSpPr txBox="1"/>
      </xdr:nvSpPr>
      <xdr:spPr>
        <a:xfrm>
          <a:off x="105664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15</xdr:col>
      <xdr:colOff>92075</xdr:colOff>
      <xdr:row>63</xdr:row>
      <xdr:rowOff>57150</xdr:rowOff>
    </xdr:from>
    <xdr:to>
      <xdr:col>15</xdr:col>
      <xdr:colOff>269875</xdr:colOff>
      <xdr:row>63</xdr:row>
      <xdr:rowOff>57150</xdr:rowOff>
    </xdr:to>
    <xdr:cxnSp macro="">
      <xdr:nvCxnSpPr>
        <xdr:cNvPr id="189" name="直線コネクタ 188"/>
        <xdr:cNvCxnSpPr/>
      </xdr:nvCxnSpPr>
      <xdr:spPr>
        <a:xfrm>
          <a:off x="10388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12971</xdr:rowOff>
    </xdr:from>
    <xdr:ext cx="469744" cy="259045"/>
    <xdr:sp macro="" textlink="">
      <xdr:nvSpPr>
        <xdr:cNvPr id="190" name="【体育館・プール】&#10;一人当たり面積最大値テキスト"/>
        <xdr:cNvSpPr txBox="1"/>
      </xdr:nvSpPr>
      <xdr:spPr>
        <a:xfrm>
          <a:off x="10566400" y="961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0.248</a:t>
          </a:r>
          <a:endParaRPr kumimoji="1" lang="ja-JP" altLang="en-US" sz="1000" b="1">
            <a:latin typeface="ＭＳ Ｐゴシック"/>
          </a:endParaRPr>
        </a:p>
      </xdr:txBody>
    </xdr:sp>
    <xdr:clientData/>
  </xdr:oneCellAnchor>
  <xdr:twoCellAnchor>
    <xdr:from>
      <xdr:col>15</xdr:col>
      <xdr:colOff>92075</xdr:colOff>
      <xdr:row>57</xdr:row>
      <xdr:rowOff>66294</xdr:rowOff>
    </xdr:from>
    <xdr:to>
      <xdr:col>15</xdr:col>
      <xdr:colOff>269875</xdr:colOff>
      <xdr:row>57</xdr:row>
      <xdr:rowOff>66294</xdr:rowOff>
    </xdr:to>
    <xdr:cxnSp macro="">
      <xdr:nvCxnSpPr>
        <xdr:cNvPr id="191" name="直線コネクタ 190"/>
        <xdr:cNvCxnSpPr/>
      </xdr:nvCxnSpPr>
      <xdr:spPr>
        <a:xfrm>
          <a:off x="10388600" y="983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10939</xdr:rowOff>
    </xdr:from>
    <xdr:ext cx="469744" cy="259045"/>
    <xdr:sp macro="" textlink="">
      <xdr:nvSpPr>
        <xdr:cNvPr id="192" name="【体育館・プール】&#10;一人当たり面積平均値テキスト"/>
        <xdr:cNvSpPr txBox="1"/>
      </xdr:nvSpPr>
      <xdr:spPr>
        <a:xfrm>
          <a:off x="10566400" y="10297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0.104</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159512</xdr:rowOff>
    </xdr:from>
    <xdr:to>
      <xdr:col>15</xdr:col>
      <xdr:colOff>231775</xdr:colOff>
      <xdr:row>61</xdr:row>
      <xdr:rowOff>89662</xdr:rowOff>
    </xdr:to>
    <xdr:sp macro="" textlink="">
      <xdr:nvSpPr>
        <xdr:cNvPr id="193" name="フローチャート : 判断 192"/>
        <xdr:cNvSpPr/>
      </xdr:nvSpPr>
      <xdr:spPr>
        <a:xfrm>
          <a:off x="10426700" y="1044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104648</xdr:rowOff>
    </xdr:from>
    <xdr:to>
      <xdr:col>14</xdr:col>
      <xdr:colOff>79375</xdr:colOff>
      <xdr:row>61</xdr:row>
      <xdr:rowOff>34798</xdr:rowOff>
    </xdr:to>
    <xdr:sp macro="" textlink="">
      <xdr:nvSpPr>
        <xdr:cNvPr id="194" name="フローチャート : 判断 193"/>
        <xdr:cNvSpPr/>
      </xdr:nvSpPr>
      <xdr:spPr>
        <a:xfrm>
          <a:off x="9588500" y="10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60</xdr:row>
      <xdr:rowOff>159512</xdr:rowOff>
    </xdr:from>
    <xdr:to>
      <xdr:col>15</xdr:col>
      <xdr:colOff>231775</xdr:colOff>
      <xdr:row>61</xdr:row>
      <xdr:rowOff>89662</xdr:rowOff>
    </xdr:to>
    <xdr:sp macro="" textlink="">
      <xdr:nvSpPr>
        <xdr:cNvPr id="200" name="円/楕円 199"/>
        <xdr:cNvSpPr/>
      </xdr:nvSpPr>
      <xdr:spPr>
        <a:xfrm>
          <a:off x="10426700" y="1044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60</xdr:row>
      <xdr:rowOff>137939</xdr:rowOff>
    </xdr:from>
    <xdr:ext cx="469744" cy="259045"/>
    <xdr:sp macro="" textlink="">
      <xdr:nvSpPr>
        <xdr:cNvPr id="201" name="【体育館・プール】&#10;一人当たり面積該当値テキスト"/>
        <xdr:cNvSpPr txBox="1"/>
      </xdr:nvSpPr>
      <xdr:spPr>
        <a:xfrm>
          <a:off x="10566400" y="10424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0.104</a:t>
          </a:r>
          <a:endParaRPr kumimoji="1" lang="ja-JP" altLang="en-US" sz="1000" b="1">
            <a:solidFill>
              <a:srgbClr val="FF0000"/>
            </a:solidFill>
            <a:latin typeface="ＭＳ Ｐゴシック"/>
          </a:endParaRPr>
        </a:p>
      </xdr:txBody>
    </xdr:sp>
    <xdr:clientData/>
  </xdr:oneCellAnchor>
  <xdr:twoCellAnchor>
    <xdr:from>
      <xdr:col>13</xdr:col>
      <xdr:colOff>663575</xdr:colOff>
      <xdr:row>60</xdr:row>
      <xdr:rowOff>122936</xdr:rowOff>
    </xdr:from>
    <xdr:to>
      <xdr:col>14</xdr:col>
      <xdr:colOff>79375</xdr:colOff>
      <xdr:row>61</xdr:row>
      <xdr:rowOff>53086</xdr:rowOff>
    </xdr:to>
    <xdr:sp macro="" textlink="">
      <xdr:nvSpPr>
        <xdr:cNvPr id="202" name="円/楕円 201"/>
        <xdr:cNvSpPr/>
      </xdr:nvSpPr>
      <xdr:spPr>
        <a:xfrm>
          <a:off x="9588500" y="1040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61</xdr:row>
      <xdr:rowOff>2286</xdr:rowOff>
    </xdr:from>
    <xdr:to>
      <xdr:col>15</xdr:col>
      <xdr:colOff>180975</xdr:colOff>
      <xdr:row>61</xdr:row>
      <xdr:rowOff>38862</xdr:rowOff>
    </xdr:to>
    <xdr:cxnSp macro="">
      <xdr:nvCxnSpPr>
        <xdr:cNvPr id="203" name="直線コネクタ 202"/>
        <xdr:cNvCxnSpPr/>
      </xdr:nvCxnSpPr>
      <xdr:spPr>
        <a:xfrm>
          <a:off x="9639300" y="1046073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59</xdr:row>
      <xdr:rowOff>51325</xdr:rowOff>
    </xdr:from>
    <xdr:ext cx="469744" cy="259045"/>
    <xdr:sp macro="" textlink="">
      <xdr:nvSpPr>
        <xdr:cNvPr id="204" name="n_1aveValue【体育館・プール】&#10;一人当たり面積"/>
        <xdr:cNvSpPr txBox="1"/>
      </xdr:nvSpPr>
      <xdr:spPr>
        <a:xfrm>
          <a:off x="9391727" y="1016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0.116</a:t>
          </a:r>
          <a:endParaRPr kumimoji="1" lang="ja-JP" altLang="en-US" sz="1000" b="1">
            <a:solidFill>
              <a:srgbClr val="000080"/>
            </a:solidFill>
            <a:latin typeface="ＭＳ Ｐゴシック"/>
          </a:endParaRPr>
        </a:p>
      </xdr:txBody>
    </xdr:sp>
    <xdr:clientData/>
  </xdr:oneCellAnchor>
  <xdr:oneCellAnchor>
    <xdr:from>
      <xdr:col>13</xdr:col>
      <xdr:colOff>466802</xdr:colOff>
      <xdr:row>61</xdr:row>
      <xdr:rowOff>44213</xdr:rowOff>
    </xdr:from>
    <xdr:ext cx="469744" cy="259045"/>
    <xdr:sp macro="" textlink="">
      <xdr:nvSpPr>
        <xdr:cNvPr id="205" name="n_1mainValue【体育館・プール】&#10;一人当たり面積"/>
        <xdr:cNvSpPr txBox="1"/>
      </xdr:nvSpPr>
      <xdr:spPr>
        <a:xfrm>
          <a:off x="9391727" y="1050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6" name="正方形/長方形 20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7" name="正方形/長方形 20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8" name="正方形/長方形 20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9" name="正方形/長方形 20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10" name="正方形/長方形 20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11" name="正方形/長方形 21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2" name="正方形/長方形 21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3" name="正方形/長方形 21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4" name="テキスト ボックス 21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5" name="直線コネクタ 21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6" name="テキスト ボックス 21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17" name="直線コネクタ 216"/>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18" name="テキスト ボックス 217"/>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9" name="直線コネクタ 218"/>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20" name="テキスト ボックス 219"/>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21" name="直線コネクタ 220"/>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22" name="テキスト ボックス 221"/>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23" name="直線コネクタ 222"/>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24" name="テキスト ボックス 223"/>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5" name="直線コネクタ 22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26" name="テキスト ボックス 22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40387</xdr:rowOff>
    </xdr:from>
    <xdr:to>
      <xdr:col>6</xdr:col>
      <xdr:colOff>510540</xdr:colOff>
      <xdr:row>86</xdr:row>
      <xdr:rowOff>97537</xdr:rowOff>
    </xdr:to>
    <xdr:cxnSp macro="">
      <xdr:nvCxnSpPr>
        <xdr:cNvPr id="228" name="直線コネクタ 227"/>
        <xdr:cNvCxnSpPr/>
      </xdr:nvCxnSpPr>
      <xdr:spPr>
        <a:xfrm flipV="1">
          <a:off x="4634865" y="13584937"/>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101364</xdr:rowOff>
    </xdr:from>
    <xdr:ext cx="405111" cy="259045"/>
    <xdr:sp macro="" textlink="">
      <xdr:nvSpPr>
        <xdr:cNvPr id="229" name="【福祉施設】&#10;有形固定資産減価償却率最小値テキスト"/>
        <xdr:cNvSpPr txBox="1"/>
      </xdr:nvSpPr>
      <xdr:spPr>
        <a:xfrm>
          <a:off x="4724400" y="14846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48.7</a:t>
          </a:r>
          <a:endParaRPr kumimoji="1" lang="ja-JP" altLang="en-US" sz="1000" b="1">
            <a:latin typeface="ＭＳ Ｐゴシック"/>
          </a:endParaRPr>
        </a:p>
      </xdr:txBody>
    </xdr:sp>
    <xdr:clientData/>
  </xdr:oneCellAnchor>
  <xdr:twoCellAnchor>
    <xdr:from>
      <xdr:col>6</xdr:col>
      <xdr:colOff>422275</xdr:colOff>
      <xdr:row>86</xdr:row>
      <xdr:rowOff>97537</xdr:rowOff>
    </xdr:from>
    <xdr:to>
      <xdr:col>6</xdr:col>
      <xdr:colOff>600075</xdr:colOff>
      <xdr:row>86</xdr:row>
      <xdr:rowOff>97537</xdr:rowOff>
    </xdr:to>
    <xdr:cxnSp macro="">
      <xdr:nvCxnSpPr>
        <xdr:cNvPr id="230" name="直線コネクタ 229"/>
        <xdr:cNvCxnSpPr/>
      </xdr:nvCxnSpPr>
      <xdr:spPr>
        <a:xfrm>
          <a:off x="4546600" y="148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158514</xdr:rowOff>
    </xdr:from>
    <xdr:ext cx="405111" cy="259045"/>
    <xdr:sp macro="" textlink="">
      <xdr:nvSpPr>
        <xdr:cNvPr id="231" name="【福祉施設】&#10;有形固定資産減価償却率最大値テキスト"/>
        <xdr:cNvSpPr txBox="1"/>
      </xdr:nvSpPr>
      <xdr:spPr>
        <a:xfrm>
          <a:off x="4724400" y="1336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76.2</a:t>
          </a:r>
          <a:endParaRPr kumimoji="1" lang="ja-JP" altLang="en-US" sz="1000" b="1">
            <a:latin typeface="ＭＳ Ｐゴシック"/>
          </a:endParaRPr>
        </a:p>
      </xdr:txBody>
    </xdr:sp>
    <xdr:clientData/>
  </xdr:oneCellAnchor>
  <xdr:twoCellAnchor>
    <xdr:from>
      <xdr:col>6</xdr:col>
      <xdr:colOff>422275</xdr:colOff>
      <xdr:row>79</xdr:row>
      <xdr:rowOff>40387</xdr:rowOff>
    </xdr:from>
    <xdr:to>
      <xdr:col>6</xdr:col>
      <xdr:colOff>600075</xdr:colOff>
      <xdr:row>79</xdr:row>
      <xdr:rowOff>40387</xdr:rowOff>
    </xdr:to>
    <xdr:cxnSp macro="">
      <xdr:nvCxnSpPr>
        <xdr:cNvPr id="232" name="直線コネクタ 231"/>
        <xdr:cNvCxnSpPr/>
      </xdr:nvCxnSpPr>
      <xdr:spPr>
        <a:xfrm>
          <a:off x="4546600" y="1358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82314</xdr:rowOff>
    </xdr:from>
    <xdr:ext cx="405111" cy="259045"/>
    <xdr:sp macro="" textlink="">
      <xdr:nvSpPr>
        <xdr:cNvPr id="233" name="【福祉施設】&#10;有形固定資産減価償却率平均値テキスト"/>
        <xdr:cNvSpPr txBox="1"/>
      </xdr:nvSpPr>
      <xdr:spPr>
        <a:xfrm>
          <a:off x="4724400" y="14655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twoCellAnchor>
    <xdr:from>
      <xdr:col>6</xdr:col>
      <xdr:colOff>460375</xdr:colOff>
      <xdr:row>85</xdr:row>
      <xdr:rowOff>103887</xdr:rowOff>
    </xdr:from>
    <xdr:to>
      <xdr:col>6</xdr:col>
      <xdr:colOff>561975</xdr:colOff>
      <xdr:row>86</xdr:row>
      <xdr:rowOff>34037</xdr:rowOff>
    </xdr:to>
    <xdr:sp macro="" textlink="">
      <xdr:nvSpPr>
        <xdr:cNvPr id="234" name="フローチャート : 判断 233"/>
        <xdr:cNvSpPr/>
      </xdr:nvSpPr>
      <xdr:spPr>
        <a:xfrm>
          <a:off x="4584700" y="14677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86</xdr:row>
      <xdr:rowOff>10161</xdr:rowOff>
    </xdr:from>
    <xdr:to>
      <xdr:col>5</xdr:col>
      <xdr:colOff>409575</xdr:colOff>
      <xdr:row>86</xdr:row>
      <xdr:rowOff>111761</xdr:rowOff>
    </xdr:to>
    <xdr:sp macro="" textlink="">
      <xdr:nvSpPr>
        <xdr:cNvPr id="235" name="フローチャート : 判断 234"/>
        <xdr:cNvSpPr/>
      </xdr:nvSpPr>
      <xdr:spPr>
        <a:xfrm>
          <a:off x="3746500" y="14754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6" name="テキスト ボックス 23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7" name="テキスト ボックス 23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8" name="テキスト ボックス 23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9" name="テキスト ボックス 23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40" name="テキスト ボックス 23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82</xdr:row>
      <xdr:rowOff>37592</xdr:rowOff>
    </xdr:from>
    <xdr:to>
      <xdr:col>6</xdr:col>
      <xdr:colOff>561975</xdr:colOff>
      <xdr:row>82</xdr:row>
      <xdr:rowOff>139192</xdr:rowOff>
    </xdr:to>
    <xdr:sp macro="" textlink="">
      <xdr:nvSpPr>
        <xdr:cNvPr id="241" name="円/楕円 240"/>
        <xdr:cNvSpPr/>
      </xdr:nvSpPr>
      <xdr:spPr>
        <a:xfrm>
          <a:off x="4584700" y="1409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81</xdr:row>
      <xdr:rowOff>60469</xdr:rowOff>
    </xdr:from>
    <xdr:ext cx="405111" cy="259045"/>
    <xdr:sp macro="" textlink="">
      <xdr:nvSpPr>
        <xdr:cNvPr id="242" name="【福祉施設】&#10;有形固定資産減価償却率該当値テキスト"/>
        <xdr:cNvSpPr txBox="1"/>
      </xdr:nvSpPr>
      <xdr:spPr>
        <a:xfrm>
          <a:off x="4724400" y="13947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5</xdr:col>
      <xdr:colOff>307975</xdr:colOff>
      <xdr:row>82</xdr:row>
      <xdr:rowOff>51308</xdr:rowOff>
    </xdr:from>
    <xdr:to>
      <xdr:col>5</xdr:col>
      <xdr:colOff>409575</xdr:colOff>
      <xdr:row>82</xdr:row>
      <xdr:rowOff>152908</xdr:rowOff>
    </xdr:to>
    <xdr:sp macro="" textlink="">
      <xdr:nvSpPr>
        <xdr:cNvPr id="243" name="円/楕円 242"/>
        <xdr:cNvSpPr/>
      </xdr:nvSpPr>
      <xdr:spPr>
        <a:xfrm>
          <a:off x="3746500" y="1411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82</xdr:row>
      <xdr:rowOff>88392</xdr:rowOff>
    </xdr:from>
    <xdr:to>
      <xdr:col>6</xdr:col>
      <xdr:colOff>511175</xdr:colOff>
      <xdr:row>82</xdr:row>
      <xdr:rowOff>102108</xdr:rowOff>
    </xdr:to>
    <xdr:cxnSp macro="">
      <xdr:nvCxnSpPr>
        <xdr:cNvPr id="244" name="直線コネクタ 243"/>
        <xdr:cNvCxnSpPr/>
      </xdr:nvCxnSpPr>
      <xdr:spPr>
        <a:xfrm flipV="1">
          <a:off x="3797300" y="1414729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86</xdr:row>
      <xdr:rowOff>102888</xdr:rowOff>
    </xdr:from>
    <xdr:ext cx="405111" cy="259045"/>
    <xdr:sp macro="" textlink="">
      <xdr:nvSpPr>
        <xdr:cNvPr id="245" name="n_1aveValue【福祉施設】&#10;有形固定資産減価償却率"/>
        <xdr:cNvSpPr txBox="1"/>
      </xdr:nvSpPr>
      <xdr:spPr>
        <a:xfrm>
          <a:off x="3582043" y="1484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a:t>
          </a:r>
          <a:endParaRPr kumimoji="1" lang="ja-JP" altLang="en-US" sz="1000" b="1">
            <a:solidFill>
              <a:srgbClr val="000080"/>
            </a:solidFill>
            <a:latin typeface="ＭＳ Ｐゴシック"/>
          </a:endParaRPr>
        </a:p>
      </xdr:txBody>
    </xdr:sp>
    <xdr:clientData/>
  </xdr:oneCellAnchor>
  <xdr:oneCellAnchor>
    <xdr:from>
      <xdr:col>5</xdr:col>
      <xdr:colOff>143518</xdr:colOff>
      <xdr:row>80</xdr:row>
      <xdr:rowOff>169435</xdr:rowOff>
    </xdr:from>
    <xdr:ext cx="405111" cy="259045"/>
    <xdr:sp macro="" textlink="">
      <xdr:nvSpPr>
        <xdr:cNvPr id="246" name="n_1mainValue【福祉施設】&#10;有形固定資産減価償却率"/>
        <xdr:cNvSpPr txBox="1"/>
      </xdr:nvSpPr>
      <xdr:spPr>
        <a:xfrm>
          <a:off x="3582043" y="13885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7" name="正方形/長方形 24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8" name="正方形/長方形 24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9" name="正方形/長方形 24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50" name="正方形/長方形 24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1" name="正方形/長方形 25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2" name="正方形/長方形 25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3" name="正方形/長方形 25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4" name="正方形/長方形 25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5" name="テキスト ボックス 25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6" name="直線コネクタ 25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87</xdr:row>
      <xdr:rowOff>38100</xdr:rowOff>
    </xdr:from>
    <xdr:to>
      <xdr:col>16</xdr:col>
      <xdr:colOff>307975</xdr:colOff>
      <xdr:row>87</xdr:row>
      <xdr:rowOff>38100</xdr:rowOff>
    </xdr:to>
    <xdr:cxnSp macro="">
      <xdr:nvCxnSpPr>
        <xdr:cNvPr id="257" name="直線コネクタ 256"/>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67327</xdr:rowOff>
    </xdr:from>
    <xdr:ext cx="467179" cy="259045"/>
    <xdr:sp macro="" textlink="">
      <xdr:nvSpPr>
        <xdr:cNvPr id="258" name="テキスト ボックス 257"/>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95250</xdr:rowOff>
    </xdr:from>
    <xdr:to>
      <xdr:col>16</xdr:col>
      <xdr:colOff>307975</xdr:colOff>
      <xdr:row>85</xdr:row>
      <xdr:rowOff>95250</xdr:rowOff>
    </xdr:to>
    <xdr:cxnSp macro="">
      <xdr:nvCxnSpPr>
        <xdr:cNvPr id="259" name="直線コネクタ 258"/>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60" name="テキスト ボックス 259"/>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83</xdr:row>
      <xdr:rowOff>152400</xdr:rowOff>
    </xdr:from>
    <xdr:to>
      <xdr:col>16</xdr:col>
      <xdr:colOff>307975</xdr:colOff>
      <xdr:row>83</xdr:row>
      <xdr:rowOff>152400</xdr:rowOff>
    </xdr:to>
    <xdr:cxnSp macro="">
      <xdr:nvCxnSpPr>
        <xdr:cNvPr id="261" name="直線コネクタ 260"/>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10177</xdr:rowOff>
    </xdr:from>
    <xdr:ext cx="467179" cy="259045"/>
    <xdr:sp macro="" textlink="">
      <xdr:nvSpPr>
        <xdr:cNvPr id="262" name="テキスト ボックス 261"/>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63" name="直線コネクタ 26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64" name="テキスト ボックス 26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80</xdr:row>
      <xdr:rowOff>95250</xdr:rowOff>
    </xdr:from>
    <xdr:to>
      <xdr:col>16</xdr:col>
      <xdr:colOff>307975</xdr:colOff>
      <xdr:row>80</xdr:row>
      <xdr:rowOff>95250</xdr:rowOff>
    </xdr:to>
    <xdr:cxnSp macro="">
      <xdr:nvCxnSpPr>
        <xdr:cNvPr id="265" name="直線コネクタ 264"/>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124477</xdr:rowOff>
    </xdr:from>
    <xdr:ext cx="467179" cy="259045"/>
    <xdr:sp macro="" textlink="">
      <xdr:nvSpPr>
        <xdr:cNvPr id="266" name="テキスト ボックス 265"/>
        <xdr:cNvSpPr txBox="1"/>
      </xdr:nvSpPr>
      <xdr:spPr>
        <a:xfrm>
          <a:off x="6136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67" name="直線コネクタ 266"/>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10177</xdr:rowOff>
    </xdr:from>
    <xdr:ext cx="467179" cy="259045"/>
    <xdr:sp macro="" textlink="">
      <xdr:nvSpPr>
        <xdr:cNvPr id="268" name="テキスト ボックス 267"/>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77</xdr:row>
      <xdr:rowOff>38100</xdr:rowOff>
    </xdr:from>
    <xdr:to>
      <xdr:col>16</xdr:col>
      <xdr:colOff>307975</xdr:colOff>
      <xdr:row>77</xdr:row>
      <xdr:rowOff>38100</xdr:rowOff>
    </xdr:to>
    <xdr:cxnSp macro="">
      <xdr:nvCxnSpPr>
        <xdr:cNvPr id="269" name="直線コネクタ 268"/>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67327</xdr:rowOff>
    </xdr:from>
    <xdr:ext cx="467179" cy="259045"/>
    <xdr:sp macro="" textlink="">
      <xdr:nvSpPr>
        <xdr:cNvPr id="270" name="テキスト ボックス 269"/>
        <xdr:cNvSpPr txBox="1"/>
      </xdr:nvSpPr>
      <xdr:spPr>
        <a:xfrm>
          <a:off x="6136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71" name="直線コネクタ 27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72" name="テキスト ボックス 27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7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166688</xdr:rowOff>
    </xdr:from>
    <xdr:to>
      <xdr:col>15</xdr:col>
      <xdr:colOff>180340</xdr:colOff>
      <xdr:row>86</xdr:row>
      <xdr:rowOff>38100</xdr:rowOff>
    </xdr:to>
    <xdr:cxnSp macro="">
      <xdr:nvCxnSpPr>
        <xdr:cNvPr id="274" name="直線コネクタ 273"/>
        <xdr:cNvCxnSpPr/>
      </xdr:nvCxnSpPr>
      <xdr:spPr>
        <a:xfrm flipV="1">
          <a:off x="10476865" y="13368338"/>
          <a:ext cx="0" cy="1414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41927</xdr:rowOff>
    </xdr:from>
    <xdr:ext cx="469744" cy="259045"/>
    <xdr:sp macro="" textlink="">
      <xdr:nvSpPr>
        <xdr:cNvPr id="275" name="【福祉施設】&#10;一人当たり面積最小値テキスト"/>
        <xdr:cNvSpPr txBox="1"/>
      </xdr:nvSpPr>
      <xdr:spPr>
        <a:xfrm>
          <a:off x="105664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15</xdr:col>
      <xdr:colOff>92075</xdr:colOff>
      <xdr:row>86</xdr:row>
      <xdr:rowOff>38100</xdr:rowOff>
    </xdr:from>
    <xdr:to>
      <xdr:col>15</xdr:col>
      <xdr:colOff>269875</xdr:colOff>
      <xdr:row>86</xdr:row>
      <xdr:rowOff>38100</xdr:rowOff>
    </xdr:to>
    <xdr:cxnSp macro="">
      <xdr:nvCxnSpPr>
        <xdr:cNvPr id="276" name="直線コネクタ 275"/>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113365</xdr:rowOff>
    </xdr:from>
    <xdr:ext cx="469744" cy="259045"/>
    <xdr:sp macro="" textlink="">
      <xdr:nvSpPr>
        <xdr:cNvPr id="277" name="【福祉施設】&#10;一人当たり面積最大値テキスト"/>
        <xdr:cNvSpPr txBox="1"/>
      </xdr:nvSpPr>
      <xdr:spPr>
        <a:xfrm>
          <a:off x="10566400" y="13143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0.111</a:t>
          </a:r>
          <a:endParaRPr kumimoji="1" lang="ja-JP" altLang="en-US" sz="1000" b="1">
            <a:latin typeface="ＭＳ Ｐゴシック"/>
          </a:endParaRPr>
        </a:p>
      </xdr:txBody>
    </xdr:sp>
    <xdr:clientData/>
  </xdr:oneCellAnchor>
  <xdr:twoCellAnchor>
    <xdr:from>
      <xdr:col>15</xdr:col>
      <xdr:colOff>92075</xdr:colOff>
      <xdr:row>77</xdr:row>
      <xdr:rowOff>166688</xdr:rowOff>
    </xdr:from>
    <xdr:to>
      <xdr:col>15</xdr:col>
      <xdr:colOff>269875</xdr:colOff>
      <xdr:row>77</xdr:row>
      <xdr:rowOff>166688</xdr:rowOff>
    </xdr:to>
    <xdr:cxnSp macro="">
      <xdr:nvCxnSpPr>
        <xdr:cNvPr id="278" name="直線コネクタ 277"/>
        <xdr:cNvCxnSpPr/>
      </xdr:nvCxnSpPr>
      <xdr:spPr>
        <a:xfrm>
          <a:off x="10388600" y="1336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81615</xdr:rowOff>
    </xdr:from>
    <xdr:ext cx="469744" cy="259045"/>
    <xdr:sp macro="" textlink="">
      <xdr:nvSpPr>
        <xdr:cNvPr id="279" name="【福祉施設】&#10;一人当たり面積平均値テキスト"/>
        <xdr:cNvSpPr txBox="1"/>
      </xdr:nvSpPr>
      <xdr:spPr>
        <a:xfrm>
          <a:off x="10566400" y="13969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58738</xdr:rowOff>
    </xdr:from>
    <xdr:to>
      <xdr:col>15</xdr:col>
      <xdr:colOff>231775</xdr:colOff>
      <xdr:row>82</xdr:row>
      <xdr:rowOff>160338</xdr:rowOff>
    </xdr:to>
    <xdr:sp macro="" textlink="">
      <xdr:nvSpPr>
        <xdr:cNvPr id="280" name="フローチャート : 判断 279"/>
        <xdr:cNvSpPr/>
      </xdr:nvSpPr>
      <xdr:spPr>
        <a:xfrm>
          <a:off x="10426700" y="1411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58738</xdr:rowOff>
    </xdr:from>
    <xdr:to>
      <xdr:col>14</xdr:col>
      <xdr:colOff>79375</xdr:colOff>
      <xdr:row>82</xdr:row>
      <xdr:rowOff>160338</xdr:rowOff>
    </xdr:to>
    <xdr:sp macro="" textlink="">
      <xdr:nvSpPr>
        <xdr:cNvPr id="281" name="フローチャート : 判断 280"/>
        <xdr:cNvSpPr/>
      </xdr:nvSpPr>
      <xdr:spPr>
        <a:xfrm>
          <a:off x="9588500" y="1411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82" name="テキスト ボックス 28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83" name="テキスト ボックス 28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84" name="テキスト ボックス 28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5" name="テキスト ボックス 28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6" name="テキスト ボックス 28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85</xdr:row>
      <xdr:rowOff>115888</xdr:rowOff>
    </xdr:from>
    <xdr:to>
      <xdr:col>15</xdr:col>
      <xdr:colOff>231775</xdr:colOff>
      <xdr:row>86</xdr:row>
      <xdr:rowOff>46038</xdr:rowOff>
    </xdr:to>
    <xdr:sp macro="" textlink="">
      <xdr:nvSpPr>
        <xdr:cNvPr id="287" name="円/楕円 286"/>
        <xdr:cNvSpPr/>
      </xdr:nvSpPr>
      <xdr:spPr>
        <a:xfrm>
          <a:off x="10426700" y="1468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30815</xdr:rowOff>
    </xdr:from>
    <xdr:ext cx="469744" cy="259045"/>
    <xdr:sp macro="" textlink="">
      <xdr:nvSpPr>
        <xdr:cNvPr id="288" name="【福祉施設】&#10;一人当たり面積該当値テキスト"/>
        <xdr:cNvSpPr txBox="1"/>
      </xdr:nvSpPr>
      <xdr:spPr>
        <a:xfrm>
          <a:off x="10566400" y="14604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0.015</a:t>
          </a:r>
          <a:endParaRPr kumimoji="1" lang="ja-JP" altLang="en-US" sz="1000" b="1">
            <a:solidFill>
              <a:srgbClr val="FF0000"/>
            </a:solidFill>
            <a:latin typeface="ＭＳ Ｐゴシック"/>
          </a:endParaRPr>
        </a:p>
      </xdr:txBody>
    </xdr:sp>
    <xdr:clientData/>
  </xdr:oneCellAnchor>
  <xdr:twoCellAnchor>
    <xdr:from>
      <xdr:col>13</xdr:col>
      <xdr:colOff>663575</xdr:colOff>
      <xdr:row>84</xdr:row>
      <xdr:rowOff>144463</xdr:rowOff>
    </xdr:from>
    <xdr:to>
      <xdr:col>14</xdr:col>
      <xdr:colOff>79375</xdr:colOff>
      <xdr:row>85</xdr:row>
      <xdr:rowOff>74613</xdr:rowOff>
    </xdr:to>
    <xdr:sp macro="" textlink="">
      <xdr:nvSpPr>
        <xdr:cNvPr id="289" name="円/楕円 288"/>
        <xdr:cNvSpPr/>
      </xdr:nvSpPr>
      <xdr:spPr>
        <a:xfrm>
          <a:off x="9588500" y="1454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85</xdr:row>
      <xdr:rowOff>23813</xdr:rowOff>
    </xdr:from>
    <xdr:to>
      <xdr:col>15</xdr:col>
      <xdr:colOff>180975</xdr:colOff>
      <xdr:row>85</xdr:row>
      <xdr:rowOff>166688</xdr:rowOff>
    </xdr:to>
    <xdr:cxnSp macro="">
      <xdr:nvCxnSpPr>
        <xdr:cNvPr id="290" name="直線コネクタ 289"/>
        <xdr:cNvCxnSpPr/>
      </xdr:nvCxnSpPr>
      <xdr:spPr>
        <a:xfrm>
          <a:off x="9639300" y="14597063"/>
          <a:ext cx="8382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81</xdr:row>
      <xdr:rowOff>5415</xdr:rowOff>
    </xdr:from>
    <xdr:ext cx="469744" cy="259045"/>
    <xdr:sp macro="" textlink="">
      <xdr:nvSpPr>
        <xdr:cNvPr id="291" name="n_1aveValue【福祉施設】&#10;一人当たり面積"/>
        <xdr:cNvSpPr txBox="1"/>
      </xdr:nvSpPr>
      <xdr:spPr>
        <a:xfrm>
          <a:off x="9391727" y="13892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65740</xdr:rowOff>
    </xdr:from>
    <xdr:ext cx="469744" cy="259045"/>
    <xdr:sp macro="" textlink="">
      <xdr:nvSpPr>
        <xdr:cNvPr id="292" name="n_1mainValue【福祉施設】&#10;一人当たり面積"/>
        <xdr:cNvSpPr txBox="1"/>
      </xdr:nvSpPr>
      <xdr:spPr>
        <a:xfrm>
          <a:off x="9391727" y="14638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93" name="正方形/長方形 29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94" name="正方形/長方形 29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5" name="正方形/長方形 29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6" name="正方形/長方形 29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7" name="正方形/長方形 29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8" name="正方形/長方形 29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9" name="正方形/長方形 29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300" name="正方形/長方形 29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301" name="テキスト ボックス 30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302" name="直線コネクタ 30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303" name="テキスト ボックス 302"/>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109</xdr:row>
      <xdr:rowOff>35379</xdr:rowOff>
    </xdr:from>
    <xdr:to>
      <xdr:col>7</xdr:col>
      <xdr:colOff>638175</xdr:colOff>
      <xdr:row>109</xdr:row>
      <xdr:rowOff>35379</xdr:rowOff>
    </xdr:to>
    <xdr:cxnSp macro="">
      <xdr:nvCxnSpPr>
        <xdr:cNvPr id="304" name="直線コネクタ 30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64606</xdr:rowOff>
    </xdr:from>
    <xdr:ext cx="403059" cy="259045"/>
    <xdr:sp macro="" textlink="">
      <xdr:nvSpPr>
        <xdr:cNvPr id="305" name="テキスト ボックス 304"/>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306" name="直線コネクタ 30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307" name="テキスト ボックス 30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308" name="直線コネクタ 30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309" name="テキスト ボックス 30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310" name="直線コネクタ 30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311" name="テキスト ボックス 31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312" name="直線コネクタ 31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313" name="テキスト ボックス 31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314" name="直線コネクタ 31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98</xdr:row>
      <xdr:rowOff>146248</xdr:rowOff>
    </xdr:from>
    <xdr:ext cx="403059" cy="259045"/>
    <xdr:sp macro="" textlink="">
      <xdr:nvSpPr>
        <xdr:cNvPr id="315" name="テキスト ボックス 314"/>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16" name="直線コネクタ 31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317" name="テキスト ボックス 316"/>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1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19050</xdr:rowOff>
    </xdr:from>
    <xdr:to>
      <xdr:col>6</xdr:col>
      <xdr:colOff>510540</xdr:colOff>
      <xdr:row>108</xdr:row>
      <xdr:rowOff>89263</xdr:rowOff>
    </xdr:to>
    <xdr:cxnSp macro="">
      <xdr:nvCxnSpPr>
        <xdr:cNvPr id="319" name="直線コネクタ 318"/>
        <xdr:cNvCxnSpPr/>
      </xdr:nvCxnSpPr>
      <xdr:spPr>
        <a:xfrm flipV="1">
          <a:off x="4634865" y="16992600"/>
          <a:ext cx="0" cy="1613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93090</xdr:rowOff>
    </xdr:from>
    <xdr:ext cx="405111" cy="259045"/>
    <xdr:sp macro="" textlink="">
      <xdr:nvSpPr>
        <xdr:cNvPr id="320" name="【市民会館】&#10;有形固定資産減価償却率最小値テキスト"/>
        <xdr:cNvSpPr txBox="1"/>
      </xdr:nvSpPr>
      <xdr:spPr>
        <a:xfrm>
          <a:off x="4724400" y="1860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6</xdr:col>
      <xdr:colOff>422275</xdr:colOff>
      <xdr:row>108</xdr:row>
      <xdr:rowOff>89263</xdr:rowOff>
    </xdr:from>
    <xdr:to>
      <xdr:col>6</xdr:col>
      <xdr:colOff>600075</xdr:colOff>
      <xdr:row>108</xdr:row>
      <xdr:rowOff>89263</xdr:rowOff>
    </xdr:to>
    <xdr:cxnSp macro="">
      <xdr:nvCxnSpPr>
        <xdr:cNvPr id="321" name="直線コネクタ 320"/>
        <xdr:cNvCxnSpPr/>
      </xdr:nvCxnSpPr>
      <xdr:spPr>
        <a:xfrm>
          <a:off x="4546600" y="1860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97</xdr:row>
      <xdr:rowOff>137177</xdr:rowOff>
    </xdr:from>
    <xdr:ext cx="405111" cy="259045"/>
    <xdr:sp macro="" textlink="">
      <xdr:nvSpPr>
        <xdr:cNvPr id="322" name="【市民会館】&#10;有形固定資産減価償却率最大値テキスト"/>
        <xdr:cNvSpPr txBox="1"/>
      </xdr:nvSpPr>
      <xdr:spPr>
        <a:xfrm>
          <a:off x="4724400" y="16767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6</xdr:col>
      <xdr:colOff>422275</xdr:colOff>
      <xdr:row>99</xdr:row>
      <xdr:rowOff>19050</xdr:rowOff>
    </xdr:from>
    <xdr:to>
      <xdr:col>6</xdr:col>
      <xdr:colOff>600075</xdr:colOff>
      <xdr:row>99</xdr:row>
      <xdr:rowOff>19050</xdr:rowOff>
    </xdr:to>
    <xdr:cxnSp macro="">
      <xdr:nvCxnSpPr>
        <xdr:cNvPr id="323" name="直線コネクタ 322"/>
        <xdr:cNvCxnSpPr/>
      </xdr:nvCxnSpPr>
      <xdr:spPr>
        <a:xfrm>
          <a:off x="4546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131190</xdr:rowOff>
    </xdr:from>
    <xdr:ext cx="405111" cy="259045"/>
    <xdr:sp macro="" textlink="">
      <xdr:nvSpPr>
        <xdr:cNvPr id="324" name="【市民会館】&#10;有形固定資産減価償却率平均値テキスト"/>
        <xdr:cNvSpPr txBox="1"/>
      </xdr:nvSpPr>
      <xdr:spPr>
        <a:xfrm>
          <a:off x="4724400" y="1796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152763</xdr:rowOff>
    </xdr:from>
    <xdr:to>
      <xdr:col>6</xdr:col>
      <xdr:colOff>561975</xdr:colOff>
      <xdr:row>105</xdr:row>
      <xdr:rowOff>82913</xdr:rowOff>
    </xdr:to>
    <xdr:sp macro="" textlink="">
      <xdr:nvSpPr>
        <xdr:cNvPr id="325" name="フローチャート : 判断 324"/>
        <xdr:cNvSpPr/>
      </xdr:nvSpPr>
      <xdr:spPr>
        <a:xfrm>
          <a:off x="45847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92348</xdr:rowOff>
    </xdr:from>
    <xdr:to>
      <xdr:col>5</xdr:col>
      <xdr:colOff>409575</xdr:colOff>
      <xdr:row>106</xdr:row>
      <xdr:rowOff>22498</xdr:rowOff>
    </xdr:to>
    <xdr:sp macro="" textlink="">
      <xdr:nvSpPr>
        <xdr:cNvPr id="326" name="フローチャート : 判断 325"/>
        <xdr:cNvSpPr/>
      </xdr:nvSpPr>
      <xdr:spPr>
        <a:xfrm>
          <a:off x="3746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27" name="テキスト ボックス 32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28" name="テキスト ボックス 32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29" name="テキスト ボックス 32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30" name="テキスト ボックス 32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31" name="テキスト ボックス 33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99</xdr:row>
      <xdr:rowOff>95613</xdr:rowOff>
    </xdr:from>
    <xdr:to>
      <xdr:col>6</xdr:col>
      <xdr:colOff>561975</xdr:colOff>
      <xdr:row>100</xdr:row>
      <xdr:rowOff>25763</xdr:rowOff>
    </xdr:to>
    <xdr:sp macro="" textlink="">
      <xdr:nvSpPr>
        <xdr:cNvPr id="332" name="円/楕円 331"/>
        <xdr:cNvSpPr/>
      </xdr:nvSpPr>
      <xdr:spPr>
        <a:xfrm>
          <a:off x="4584700" y="1706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98</xdr:row>
      <xdr:rowOff>118490</xdr:rowOff>
    </xdr:from>
    <xdr:ext cx="405111" cy="259045"/>
    <xdr:sp macro="" textlink="">
      <xdr:nvSpPr>
        <xdr:cNvPr id="333" name="【市民会館】&#10;有形固定資産減価償却率該当値テキスト"/>
        <xdr:cNvSpPr txBox="1"/>
      </xdr:nvSpPr>
      <xdr:spPr>
        <a:xfrm>
          <a:off x="4724400" y="1692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5</xdr:col>
      <xdr:colOff>307975</xdr:colOff>
      <xdr:row>100</xdr:row>
      <xdr:rowOff>156029</xdr:rowOff>
    </xdr:from>
    <xdr:to>
      <xdr:col>5</xdr:col>
      <xdr:colOff>409575</xdr:colOff>
      <xdr:row>101</xdr:row>
      <xdr:rowOff>86179</xdr:rowOff>
    </xdr:to>
    <xdr:sp macro="" textlink="">
      <xdr:nvSpPr>
        <xdr:cNvPr id="334" name="円/楕円 333"/>
        <xdr:cNvSpPr/>
      </xdr:nvSpPr>
      <xdr:spPr>
        <a:xfrm>
          <a:off x="3746500" y="1730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99</xdr:row>
      <xdr:rowOff>146413</xdr:rowOff>
    </xdr:from>
    <xdr:to>
      <xdr:col>6</xdr:col>
      <xdr:colOff>511175</xdr:colOff>
      <xdr:row>101</xdr:row>
      <xdr:rowOff>35379</xdr:rowOff>
    </xdr:to>
    <xdr:cxnSp macro="">
      <xdr:nvCxnSpPr>
        <xdr:cNvPr id="335" name="直線コネクタ 334"/>
        <xdr:cNvCxnSpPr/>
      </xdr:nvCxnSpPr>
      <xdr:spPr>
        <a:xfrm flipV="1">
          <a:off x="3797300" y="17119963"/>
          <a:ext cx="838200" cy="23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106</xdr:row>
      <xdr:rowOff>13625</xdr:rowOff>
    </xdr:from>
    <xdr:ext cx="405111" cy="259045"/>
    <xdr:sp macro="" textlink="">
      <xdr:nvSpPr>
        <xdr:cNvPr id="336" name="n_1aveValue【市民会館】&#10;有形固定資産減価償却率"/>
        <xdr:cNvSpPr txBox="1"/>
      </xdr:nvSpPr>
      <xdr:spPr>
        <a:xfrm>
          <a:off x="3582043" y="1818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oneCellAnchor>
    <xdr:from>
      <xdr:col>5</xdr:col>
      <xdr:colOff>143518</xdr:colOff>
      <xdr:row>99</xdr:row>
      <xdr:rowOff>102706</xdr:rowOff>
    </xdr:from>
    <xdr:ext cx="405111" cy="259045"/>
    <xdr:sp macro="" textlink="">
      <xdr:nvSpPr>
        <xdr:cNvPr id="337" name="n_1mainValue【市民会館】&#10;有形固定資産減価償却率"/>
        <xdr:cNvSpPr txBox="1"/>
      </xdr:nvSpPr>
      <xdr:spPr>
        <a:xfrm>
          <a:off x="3582043" y="17076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38" name="正方形/長方形 3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39" name="正方形/長方形 3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40" name="正方形/長方形 3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41" name="正方形/長方形 3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42" name="正方形/長方形 3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43" name="正方形/長方形 3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44" name="正方形/長方形 3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45" name="正方形/長方形 3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46" name="テキスト ボックス 3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47" name="直線コネクタ 3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48" name="テキスト ボックス 347"/>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349" name="直線コネクタ 34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50" name="テキスト ボックス 34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51" name="直線コネクタ 35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52" name="テキスト ボックス 35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53" name="直線コネクタ 35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54" name="テキスト ボックス 35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55" name="直線コネクタ 35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56" name="テキスト ボックス 35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57" name="直線コネクタ 35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58" name="テキスト ボックス 35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59" name="直線コネクタ 3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60" name="テキスト ボックス 3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137161</xdr:rowOff>
    </xdr:from>
    <xdr:to>
      <xdr:col>15</xdr:col>
      <xdr:colOff>180340</xdr:colOff>
      <xdr:row>109</xdr:row>
      <xdr:rowOff>64770</xdr:rowOff>
    </xdr:to>
    <xdr:cxnSp macro="">
      <xdr:nvCxnSpPr>
        <xdr:cNvPr id="362" name="直線コネクタ 361"/>
        <xdr:cNvCxnSpPr/>
      </xdr:nvCxnSpPr>
      <xdr:spPr>
        <a:xfrm flipV="1">
          <a:off x="10476865" y="17282161"/>
          <a:ext cx="0" cy="1470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109</xdr:row>
      <xdr:rowOff>68597</xdr:rowOff>
    </xdr:from>
    <xdr:ext cx="469744" cy="259045"/>
    <xdr:sp macro="" textlink="">
      <xdr:nvSpPr>
        <xdr:cNvPr id="363" name="【市民会館】&#10;一人当たり面積最小値テキスト"/>
        <xdr:cNvSpPr txBox="1"/>
      </xdr:nvSpPr>
      <xdr:spPr>
        <a:xfrm>
          <a:off x="10566400" y="1875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0.039</a:t>
          </a:r>
          <a:endParaRPr kumimoji="1" lang="ja-JP" altLang="en-US" sz="1000" b="1">
            <a:latin typeface="ＭＳ Ｐゴシック"/>
          </a:endParaRPr>
        </a:p>
      </xdr:txBody>
    </xdr:sp>
    <xdr:clientData/>
  </xdr:oneCellAnchor>
  <xdr:twoCellAnchor>
    <xdr:from>
      <xdr:col>15</xdr:col>
      <xdr:colOff>92075</xdr:colOff>
      <xdr:row>109</xdr:row>
      <xdr:rowOff>64770</xdr:rowOff>
    </xdr:from>
    <xdr:to>
      <xdr:col>15</xdr:col>
      <xdr:colOff>269875</xdr:colOff>
      <xdr:row>109</xdr:row>
      <xdr:rowOff>64770</xdr:rowOff>
    </xdr:to>
    <xdr:cxnSp macro="">
      <xdr:nvCxnSpPr>
        <xdr:cNvPr id="364" name="直線コネクタ 363"/>
        <xdr:cNvCxnSpPr/>
      </xdr:nvCxnSpPr>
      <xdr:spPr>
        <a:xfrm>
          <a:off x="10388600" y="1875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83838</xdr:rowOff>
    </xdr:from>
    <xdr:ext cx="469744" cy="259045"/>
    <xdr:sp macro="" textlink="">
      <xdr:nvSpPr>
        <xdr:cNvPr id="365" name="【市民会館】&#10;一人当たり面積最大値テキスト"/>
        <xdr:cNvSpPr txBox="1"/>
      </xdr:nvSpPr>
      <xdr:spPr>
        <a:xfrm>
          <a:off x="10566400" y="1705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0.232</a:t>
          </a:r>
          <a:endParaRPr kumimoji="1" lang="ja-JP" altLang="en-US" sz="1000" b="1">
            <a:latin typeface="ＭＳ Ｐゴシック"/>
          </a:endParaRPr>
        </a:p>
      </xdr:txBody>
    </xdr:sp>
    <xdr:clientData/>
  </xdr:oneCellAnchor>
  <xdr:twoCellAnchor>
    <xdr:from>
      <xdr:col>15</xdr:col>
      <xdr:colOff>92075</xdr:colOff>
      <xdr:row>100</xdr:row>
      <xdr:rowOff>137161</xdr:rowOff>
    </xdr:from>
    <xdr:to>
      <xdr:col>15</xdr:col>
      <xdr:colOff>269875</xdr:colOff>
      <xdr:row>100</xdr:row>
      <xdr:rowOff>137161</xdr:rowOff>
    </xdr:to>
    <xdr:cxnSp macro="">
      <xdr:nvCxnSpPr>
        <xdr:cNvPr id="366" name="直線コネクタ 365"/>
        <xdr:cNvCxnSpPr/>
      </xdr:nvCxnSpPr>
      <xdr:spPr>
        <a:xfrm>
          <a:off x="10388600" y="17282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6366</xdr:rowOff>
    </xdr:from>
    <xdr:ext cx="469744" cy="259045"/>
    <xdr:sp macro="" textlink="">
      <xdr:nvSpPr>
        <xdr:cNvPr id="367" name="【市民会館】&#10;一人当たり面積平均値テキスト"/>
        <xdr:cNvSpPr txBox="1"/>
      </xdr:nvSpPr>
      <xdr:spPr>
        <a:xfrm>
          <a:off x="10566400" y="17837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0.133</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154939</xdr:rowOff>
    </xdr:from>
    <xdr:to>
      <xdr:col>15</xdr:col>
      <xdr:colOff>231775</xdr:colOff>
      <xdr:row>105</xdr:row>
      <xdr:rowOff>85089</xdr:rowOff>
    </xdr:to>
    <xdr:sp macro="" textlink="">
      <xdr:nvSpPr>
        <xdr:cNvPr id="368" name="フローチャート : 判断 367"/>
        <xdr:cNvSpPr/>
      </xdr:nvSpPr>
      <xdr:spPr>
        <a:xfrm>
          <a:off x="104267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166370</xdr:rowOff>
    </xdr:from>
    <xdr:to>
      <xdr:col>14</xdr:col>
      <xdr:colOff>79375</xdr:colOff>
      <xdr:row>106</xdr:row>
      <xdr:rowOff>96520</xdr:rowOff>
    </xdr:to>
    <xdr:sp macro="" textlink="">
      <xdr:nvSpPr>
        <xdr:cNvPr id="369" name="フローチャート : 判断 368"/>
        <xdr:cNvSpPr/>
      </xdr:nvSpPr>
      <xdr:spPr>
        <a:xfrm>
          <a:off x="95885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70" name="テキスト ボックス 36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71" name="テキスト ボックス 37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72" name="テキスト ボックス 37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73" name="テキスト ボックス 37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74" name="テキスト ボックス 37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107</xdr:row>
      <xdr:rowOff>113030</xdr:rowOff>
    </xdr:from>
    <xdr:to>
      <xdr:col>15</xdr:col>
      <xdr:colOff>231775</xdr:colOff>
      <xdr:row>108</xdr:row>
      <xdr:rowOff>43180</xdr:rowOff>
    </xdr:to>
    <xdr:sp macro="" textlink="">
      <xdr:nvSpPr>
        <xdr:cNvPr id="375" name="円/楕円 374"/>
        <xdr:cNvSpPr/>
      </xdr:nvSpPr>
      <xdr:spPr>
        <a:xfrm>
          <a:off x="10426700" y="184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107</xdr:row>
      <xdr:rowOff>91457</xdr:rowOff>
    </xdr:from>
    <xdr:ext cx="469744" cy="259045"/>
    <xdr:sp macro="" textlink="">
      <xdr:nvSpPr>
        <xdr:cNvPr id="376" name="【市民会館】&#10;一人当たり面積該当値テキスト"/>
        <xdr:cNvSpPr txBox="1"/>
      </xdr:nvSpPr>
      <xdr:spPr>
        <a:xfrm>
          <a:off x="10566400" y="1843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0.071</a:t>
          </a:r>
          <a:endParaRPr kumimoji="1" lang="ja-JP" altLang="en-US" sz="1000" b="1">
            <a:solidFill>
              <a:srgbClr val="FF0000"/>
            </a:solidFill>
            <a:latin typeface="ＭＳ Ｐゴシック"/>
          </a:endParaRPr>
        </a:p>
      </xdr:txBody>
    </xdr:sp>
    <xdr:clientData/>
  </xdr:oneCellAnchor>
  <xdr:twoCellAnchor>
    <xdr:from>
      <xdr:col>13</xdr:col>
      <xdr:colOff>663575</xdr:colOff>
      <xdr:row>107</xdr:row>
      <xdr:rowOff>113030</xdr:rowOff>
    </xdr:from>
    <xdr:to>
      <xdr:col>14</xdr:col>
      <xdr:colOff>79375</xdr:colOff>
      <xdr:row>108</xdr:row>
      <xdr:rowOff>43180</xdr:rowOff>
    </xdr:to>
    <xdr:sp macro="" textlink="">
      <xdr:nvSpPr>
        <xdr:cNvPr id="377" name="円/楕円 376"/>
        <xdr:cNvSpPr/>
      </xdr:nvSpPr>
      <xdr:spPr>
        <a:xfrm>
          <a:off x="9588500" y="184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107</xdr:row>
      <xdr:rowOff>163830</xdr:rowOff>
    </xdr:from>
    <xdr:to>
      <xdr:col>15</xdr:col>
      <xdr:colOff>180975</xdr:colOff>
      <xdr:row>107</xdr:row>
      <xdr:rowOff>163830</xdr:rowOff>
    </xdr:to>
    <xdr:cxnSp macro="">
      <xdr:nvCxnSpPr>
        <xdr:cNvPr id="378" name="直線コネクタ 377"/>
        <xdr:cNvCxnSpPr/>
      </xdr:nvCxnSpPr>
      <xdr:spPr>
        <a:xfrm>
          <a:off x="9639300" y="185089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104</xdr:row>
      <xdr:rowOff>113047</xdr:rowOff>
    </xdr:from>
    <xdr:ext cx="469744" cy="259045"/>
    <xdr:sp macro="" textlink="">
      <xdr:nvSpPr>
        <xdr:cNvPr id="379" name="n_1aveValue【市民会館】&#10;一人当たり面積"/>
        <xdr:cNvSpPr txBox="1"/>
      </xdr:nvSpPr>
      <xdr:spPr>
        <a:xfrm>
          <a:off x="9391727" y="1794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0.109</a:t>
          </a:r>
          <a:endParaRPr kumimoji="1" lang="ja-JP" altLang="en-US" sz="1000" b="1">
            <a:solidFill>
              <a:srgbClr val="000080"/>
            </a:solidFill>
            <a:latin typeface="ＭＳ Ｐゴシック"/>
          </a:endParaRPr>
        </a:p>
      </xdr:txBody>
    </xdr:sp>
    <xdr:clientData/>
  </xdr:oneCellAnchor>
  <xdr:oneCellAnchor>
    <xdr:from>
      <xdr:col>13</xdr:col>
      <xdr:colOff>466802</xdr:colOff>
      <xdr:row>108</xdr:row>
      <xdr:rowOff>34307</xdr:rowOff>
    </xdr:from>
    <xdr:ext cx="469744" cy="259045"/>
    <xdr:sp macro="" textlink="">
      <xdr:nvSpPr>
        <xdr:cNvPr id="380" name="n_1mainValue【市民会館】&#10;一人当たり面積"/>
        <xdr:cNvSpPr txBox="1"/>
      </xdr:nvSpPr>
      <xdr:spPr>
        <a:xfrm>
          <a:off x="9391727"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0.071</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81" name="正方形/長方形 38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82" name="正方形/長方形 38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83" name="正方形/長方形 38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84" name="正方形/長方形 38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85" name="正方形/長方形 38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86" name="正方形/長方形 38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87" name="正方形/長方形 38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88" name="正方形/長方形 38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89" name="テキスト ボックス 38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90" name="直線コネクタ 38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91" name="テキスト ボックス 390"/>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392" name="直線コネクタ 39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393" name="テキスト ボックス 392"/>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94" name="直線コネクタ 39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95" name="テキスト ボックス 39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96" name="直線コネクタ 39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97" name="テキスト ボックス 39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98" name="直線コネクタ 39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99" name="テキスト ボックス 39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400" name="直線コネクタ 39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401" name="テキスト ボックス 40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402" name="直線コネクタ 40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403" name="テキスト ボックス 40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404" name="直線コネクタ 40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405" name="テキスト ボックス 40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40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14151</xdr:rowOff>
    </xdr:from>
    <xdr:to>
      <xdr:col>23</xdr:col>
      <xdr:colOff>516889</xdr:colOff>
      <xdr:row>42</xdr:row>
      <xdr:rowOff>131717</xdr:rowOff>
    </xdr:to>
    <xdr:cxnSp macro="">
      <xdr:nvCxnSpPr>
        <xdr:cNvPr id="407" name="直線コネクタ 406"/>
        <xdr:cNvCxnSpPr/>
      </xdr:nvCxnSpPr>
      <xdr:spPr>
        <a:xfrm flipV="1">
          <a:off x="16318864" y="5843451"/>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135544</xdr:rowOff>
    </xdr:from>
    <xdr:ext cx="405111" cy="259045"/>
    <xdr:sp macro="" textlink="">
      <xdr:nvSpPr>
        <xdr:cNvPr id="408" name="【一般廃棄物処理施設】&#10;有形固定資産減価償却率最小値テキスト"/>
        <xdr:cNvSpPr txBox="1"/>
      </xdr:nvSpPr>
      <xdr:spPr>
        <a:xfrm>
          <a:off x="16408400" y="7336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a:t>
          </a:r>
          <a:endParaRPr kumimoji="1" lang="ja-JP" altLang="en-US" sz="1000" b="1">
            <a:latin typeface="ＭＳ Ｐゴシック"/>
          </a:endParaRPr>
        </a:p>
      </xdr:txBody>
    </xdr:sp>
    <xdr:clientData/>
  </xdr:oneCellAnchor>
  <xdr:twoCellAnchor>
    <xdr:from>
      <xdr:col>23</xdr:col>
      <xdr:colOff>428625</xdr:colOff>
      <xdr:row>42</xdr:row>
      <xdr:rowOff>131717</xdr:rowOff>
    </xdr:from>
    <xdr:to>
      <xdr:col>23</xdr:col>
      <xdr:colOff>606425</xdr:colOff>
      <xdr:row>42</xdr:row>
      <xdr:rowOff>131717</xdr:rowOff>
    </xdr:to>
    <xdr:cxnSp macro="">
      <xdr:nvCxnSpPr>
        <xdr:cNvPr id="409" name="直線コネクタ 408"/>
        <xdr:cNvCxnSpPr/>
      </xdr:nvCxnSpPr>
      <xdr:spPr>
        <a:xfrm>
          <a:off x="16230600" y="733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132278</xdr:rowOff>
    </xdr:from>
    <xdr:ext cx="405111" cy="259045"/>
    <xdr:sp macro="" textlink="">
      <xdr:nvSpPr>
        <xdr:cNvPr id="410" name="【一般廃棄物処理施設】&#10;有形固定資産減価償却率最大値テキスト"/>
        <xdr:cNvSpPr txBox="1"/>
      </xdr:nvSpPr>
      <xdr:spPr>
        <a:xfrm>
          <a:off x="16408400" y="561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94.4</a:t>
          </a:r>
          <a:endParaRPr kumimoji="1" lang="ja-JP" altLang="en-US" sz="1000" b="1">
            <a:latin typeface="ＭＳ Ｐゴシック"/>
          </a:endParaRPr>
        </a:p>
      </xdr:txBody>
    </xdr:sp>
    <xdr:clientData/>
  </xdr:oneCellAnchor>
  <xdr:twoCellAnchor>
    <xdr:from>
      <xdr:col>23</xdr:col>
      <xdr:colOff>428625</xdr:colOff>
      <xdr:row>34</xdr:row>
      <xdr:rowOff>14151</xdr:rowOff>
    </xdr:from>
    <xdr:to>
      <xdr:col>23</xdr:col>
      <xdr:colOff>606425</xdr:colOff>
      <xdr:row>34</xdr:row>
      <xdr:rowOff>14151</xdr:rowOff>
    </xdr:to>
    <xdr:cxnSp macro="">
      <xdr:nvCxnSpPr>
        <xdr:cNvPr id="411" name="直線コネクタ 410"/>
        <xdr:cNvCxnSpPr/>
      </xdr:nvCxnSpPr>
      <xdr:spPr>
        <a:xfrm>
          <a:off x="16230600" y="584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90731</xdr:rowOff>
    </xdr:from>
    <xdr:ext cx="405111" cy="259045"/>
    <xdr:sp macro="" textlink="">
      <xdr:nvSpPr>
        <xdr:cNvPr id="412" name="【一般廃棄物処理施設】&#10;有形固定資産減価償却率平均値テキスト"/>
        <xdr:cNvSpPr txBox="1"/>
      </xdr:nvSpPr>
      <xdr:spPr>
        <a:xfrm>
          <a:off x="16408400" y="64343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67854</xdr:rowOff>
    </xdr:from>
    <xdr:to>
      <xdr:col>23</xdr:col>
      <xdr:colOff>568325</xdr:colOff>
      <xdr:row>38</xdr:row>
      <xdr:rowOff>169454</xdr:rowOff>
    </xdr:to>
    <xdr:sp macro="" textlink="">
      <xdr:nvSpPr>
        <xdr:cNvPr id="413" name="フローチャート : 判断 412"/>
        <xdr:cNvSpPr/>
      </xdr:nvSpPr>
      <xdr:spPr>
        <a:xfrm>
          <a:off x="162687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164193</xdr:rowOff>
    </xdr:from>
    <xdr:to>
      <xdr:col>22</xdr:col>
      <xdr:colOff>415925</xdr:colOff>
      <xdr:row>40</xdr:row>
      <xdr:rowOff>94343</xdr:rowOff>
    </xdr:to>
    <xdr:sp macro="" textlink="">
      <xdr:nvSpPr>
        <xdr:cNvPr id="414" name="フローチャート : 判断 413"/>
        <xdr:cNvSpPr/>
      </xdr:nvSpPr>
      <xdr:spPr>
        <a:xfrm>
          <a:off x="154305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415" name="テキスト ボックス 41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416" name="テキスト ボックス 41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417" name="テキスト ボックス 41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418" name="テキスト ボックス 41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419" name="テキスト ボックス 41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147865</xdr:rowOff>
    </xdr:from>
    <xdr:to>
      <xdr:col>23</xdr:col>
      <xdr:colOff>568325</xdr:colOff>
      <xdr:row>40</xdr:row>
      <xdr:rowOff>78015</xdr:rowOff>
    </xdr:to>
    <xdr:sp macro="" textlink="">
      <xdr:nvSpPr>
        <xdr:cNvPr id="420" name="円/楕円 419"/>
        <xdr:cNvSpPr/>
      </xdr:nvSpPr>
      <xdr:spPr>
        <a:xfrm>
          <a:off x="16268700" y="68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39</xdr:row>
      <xdr:rowOff>126292</xdr:rowOff>
    </xdr:from>
    <xdr:ext cx="405111" cy="259045"/>
    <xdr:sp macro="" textlink="">
      <xdr:nvSpPr>
        <xdr:cNvPr id="421" name="【一般廃棄物処理施設】&#10;有形固定資産減価償却率該当値テキスト"/>
        <xdr:cNvSpPr txBox="1"/>
      </xdr:nvSpPr>
      <xdr:spPr>
        <a:xfrm>
          <a:off x="16408400" y="681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oneCellAnchor>
    <xdr:from>
      <xdr:col>22</xdr:col>
      <xdr:colOff>149868</xdr:colOff>
      <xdr:row>38</xdr:row>
      <xdr:rowOff>110870</xdr:rowOff>
    </xdr:from>
    <xdr:ext cx="405111" cy="259045"/>
    <xdr:sp macro="" textlink="">
      <xdr:nvSpPr>
        <xdr:cNvPr id="422" name="n_1aveValue【一般廃棄物処理施設】&#10;有形固定資産減価償却率"/>
        <xdr:cNvSpPr txBox="1"/>
      </xdr:nvSpPr>
      <xdr:spPr>
        <a:xfrm>
          <a:off x="15266043" y="6625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23" name="正方形/長方形 42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24" name="正方形/長方形 42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25" name="正方形/長方形 42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26" name="正方形/長方形 42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27" name="正方形/長方形 42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28" name="正方形/長方形 42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29" name="正方形/長方形 42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61,859</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30" name="正方形/長方形 42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31" name="テキスト ボックス 43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32" name="直線コネクタ 43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433" name="直線コネクタ 43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434" name="テキスト ボックス 433"/>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435" name="直線コネクタ 43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436" name="テキスト ボックス 435"/>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37" name="直線コネクタ 43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438" name="テキスト ボックス 43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39" name="直線コネクタ 43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440" name="テキスト ボックス 439"/>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41" name="直線コネクタ 44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442" name="テキスト ボックス 441"/>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43" name="直線コネクタ 44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44" name="テキスト ボックス 44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4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132824</xdr:rowOff>
    </xdr:from>
    <xdr:to>
      <xdr:col>32</xdr:col>
      <xdr:colOff>186689</xdr:colOff>
      <xdr:row>41</xdr:row>
      <xdr:rowOff>21740</xdr:rowOff>
    </xdr:to>
    <xdr:cxnSp macro="">
      <xdr:nvCxnSpPr>
        <xdr:cNvPr id="446" name="直線コネクタ 445"/>
        <xdr:cNvCxnSpPr/>
      </xdr:nvCxnSpPr>
      <xdr:spPr>
        <a:xfrm flipV="1">
          <a:off x="22160864" y="5790674"/>
          <a:ext cx="0" cy="1260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25567</xdr:rowOff>
    </xdr:from>
    <xdr:ext cx="534377" cy="259045"/>
    <xdr:sp macro="" textlink="">
      <xdr:nvSpPr>
        <xdr:cNvPr id="447" name="【一般廃棄物処理施設】&#10;一人当たり有形固定資産（償却資産）額最小値テキスト"/>
        <xdr:cNvSpPr txBox="1"/>
      </xdr:nvSpPr>
      <xdr:spPr>
        <a:xfrm>
          <a:off x="22250400" y="705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24,647</a:t>
          </a:r>
          <a:endParaRPr kumimoji="1" lang="ja-JP" altLang="en-US" sz="1000" b="1">
            <a:latin typeface="ＭＳ Ｐゴシック"/>
          </a:endParaRPr>
        </a:p>
      </xdr:txBody>
    </xdr:sp>
    <xdr:clientData/>
  </xdr:oneCellAnchor>
  <xdr:twoCellAnchor>
    <xdr:from>
      <xdr:col>32</xdr:col>
      <xdr:colOff>98425</xdr:colOff>
      <xdr:row>41</xdr:row>
      <xdr:rowOff>21740</xdr:rowOff>
    </xdr:from>
    <xdr:to>
      <xdr:col>32</xdr:col>
      <xdr:colOff>276225</xdr:colOff>
      <xdr:row>41</xdr:row>
      <xdr:rowOff>21740</xdr:rowOff>
    </xdr:to>
    <xdr:cxnSp macro="">
      <xdr:nvCxnSpPr>
        <xdr:cNvPr id="448" name="直線コネクタ 447"/>
        <xdr:cNvCxnSpPr/>
      </xdr:nvCxnSpPr>
      <xdr:spPr>
        <a:xfrm>
          <a:off x="22072600" y="705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79501</xdr:rowOff>
    </xdr:from>
    <xdr:ext cx="599010" cy="259045"/>
    <xdr:sp macro="" textlink="">
      <xdr:nvSpPr>
        <xdr:cNvPr id="449" name="【一般廃棄物処理施設】&#10;一人当たり有形固定資産（償却資産）額最大値テキスト"/>
        <xdr:cNvSpPr txBox="1"/>
      </xdr:nvSpPr>
      <xdr:spPr>
        <a:xfrm>
          <a:off x="22250400" y="556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190,069</a:t>
          </a:r>
          <a:endParaRPr kumimoji="1" lang="ja-JP" altLang="en-US" sz="1000" b="1">
            <a:latin typeface="ＭＳ Ｐゴシック"/>
          </a:endParaRPr>
        </a:p>
      </xdr:txBody>
    </xdr:sp>
    <xdr:clientData/>
  </xdr:oneCellAnchor>
  <xdr:twoCellAnchor>
    <xdr:from>
      <xdr:col>32</xdr:col>
      <xdr:colOff>98425</xdr:colOff>
      <xdr:row>33</xdr:row>
      <xdr:rowOff>132824</xdr:rowOff>
    </xdr:from>
    <xdr:to>
      <xdr:col>32</xdr:col>
      <xdr:colOff>276225</xdr:colOff>
      <xdr:row>33</xdr:row>
      <xdr:rowOff>132824</xdr:rowOff>
    </xdr:to>
    <xdr:cxnSp macro="">
      <xdr:nvCxnSpPr>
        <xdr:cNvPr id="450" name="直線コネクタ 449"/>
        <xdr:cNvCxnSpPr/>
      </xdr:nvCxnSpPr>
      <xdr:spPr>
        <a:xfrm>
          <a:off x="22072600" y="579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84632</xdr:rowOff>
    </xdr:from>
    <xdr:ext cx="599010" cy="259045"/>
    <xdr:sp macro="" textlink="">
      <xdr:nvSpPr>
        <xdr:cNvPr id="451" name="【一般廃棄物処理施設】&#10;一人当たり有形固定資産（償却資産）額平均値テキスト"/>
        <xdr:cNvSpPr txBox="1"/>
      </xdr:nvSpPr>
      <xdr:spPr>
        <a:xfrm>
          <a:off x="22250400" y="6256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102,729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61755</xdr:rowOff>
    </xdr:from>
    <xdr:to>
      <xdr:col>32</xdr:col>
      <xdr:colOff>238125</xdr:colOff>
      <xdr:row>37</xdr:row>
      <xdr:rowOff>163355</xdr:rowOff>
    </xdr:to>
    <xdr:sp macro="" textlink="">
      <xdr:nvSpPr>
        <xdr:cNvPr id="452" name="フローチャート : 判断 451"/>
        <xdr:cNvSpPr/>
      </xdr:nvSpPr>
      <xdr:spPr>
        <a:xfrm>
          <a:off x="22110700" y="640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121420</xdr:rowOff>
    </xdr:from>
    <xdr:to>
      <xdr:col>31</xdr:col>
      <xdr:colOff>85725</xdr:colOff>
      <xdr:row>39</xdr:row>
      <xdr:rowOff>51570</xdr:rowOff>
    </xdr:to>
    <xdr:sp macro="" textlink="">
      <xdr:nvSpPr>
        <xdr:cNvPr id="453" name="フローチャート : 判断 452"/>
        <xdr:cNvSpPr/>
      </xdr:nvSpPr>
      <xdr:spPr>
        <a:xfrm>
          <a:off x="21272500" y="6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54" name="テキスト ボックス 45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55" name="テキスト ボックス 45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56" name="テキスト ボックス 45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57" name="テキスト ボックス 45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58" name="テキスト ボックス 45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154422</xdr:rowOff>
    </xdr:from>
    <xdr:to>
      <xdr:col>32</xdr:col>
      <xdr:colOff>238125</xdr:colOff>
      <xdr:row>38</xdr:row>
      <xdr:rowOff>84572</xdr:rowOff>
    </xdr:to>
    <xdr:sp macro="" textlink="">
      <xdr:nvSpPr>
        <xdr:cNvPr id="459" name="円/楕円 458"/>
        <xdr:cNvSpPr/>
      </xdr:nvSpPr>
      <xdr:spPr>
        <a:xfrm>
          <a:off x="22110700" y="649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37</xdr:row>
      <xdr:rowOff>132849</xdr:rowOff>
    </xdr:from>
    <xdr:ext cx="534377" cy="259045"/>
    <xdr:sp macro="" textlink="">
      <xdr:nvSpPr>
        <xdr:cNvPr id="460" name="【一般廃棄物処理施設】&#10;一人当たり有形固定資産（償却資産）額該当値テキスト"/>
        <xdr:cNvSpPr txBox="1"/>
      </xdr:nvSpPr>
      <xdr:spPr>
        <a:xfrm>
          <a:off x="22250400" y="647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90,568</a:t>
          </a:r>
          <a:endParaRPr kumimoji="1" lang="ja-JP" altLang="en-US" sz="1000" b="1">
            <a:solidFill>
              <a:srgbClr val="FF0000"/>
            </a:solidFill>
            <a:latin typeface="ＭＳ Ｐゴシック"/>
          </a:endParaRPr>
        </a:p>
      </xdr:txBody>
    </xdr:sp>
    <xdr:clientData/>
  </xdr:oneCellAnchor>
  <xdr:oneCellAnchor>
    <xdr:from>
      <xdr:col>30</xdr:col>
      <xdr:colOff>440836</xdr:colOff>
      <xdr:row>37</xdr:row>
      <xdr:rowOff>68097</xdr:rowOff>
    </xdr:from>
    <xdr:ext cx="534377" cy="259045"/>
    <xdr:sp macro="" textlink="">
      <xdr:nvSpPr>
        <xdr:cNvPr id="461" name="n_1aveValue【一般廃棄物処理施設】&#10;一人当たり有形固定資産（償却資産）額"/>
        <xdr:cNvSpPr txBox="1"/>
      </xdr:nvSpPr>
      <xdr:spPr>
        <a:xfrm>
          <a:off x="21043411" y="641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72,399</a:t>
          </a:r>
          <a:endParaRPr kumimoji="1" lang="ja-JP" altLang="en-US" sz="1000" b="1">
            <a:solidFill>
              <a:srgbClr val="00008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62" name="正方形/長方形 46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63" name="正方形/長方形 46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64" name="正方形/長方形 46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65" name="正方形/長方形 46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66" name="正方形/長方形 46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67" name="正方形/長方形 46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68" name="正方形/長方形 46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69" name="正方形/長方形 468"/>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470" name="正方形/長方形 4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71" name="正方形/長方形 4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72" name="正方形/長方形 4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73" name="正方形/長方形 4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74" name="正方形/長方形 4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75" name="正方形/長方形 4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6" name="正方形/長方形 4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0.012</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7" name="正方形/長方形 476"/>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478" name="正方形/長方形 47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79" name="正方形/長方形 47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80" name="正方形/長方形 47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81" name="正方形/長方形 48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82" name="正方形/長方形 48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83" name="正方形/長方形 48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84" name="正方形/長方形 48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85" name="正方形/長方形 48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86" name="テキスト ボックス 48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87" name="直線コネクタ 48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88" name="直線コネクタ 48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89" name="テキスト ボックス 48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90" name="直線コネクタ 48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91" name="テキスト ボックス 49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92" name="直線コネクタ 49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93" name="テキスト ボックス 49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94" name="直線コネクタ 49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95" name="テキスト ボックス 49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96" name="直線コネクタ 49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97" name="テキスト ボックス 49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98" name="直線コネクタ 49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99" name="テキスト ボックス 49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00" name="直線コネクタ 49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01" name="テキスト ボックス 50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0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64226</xdr:rowOff>
    </xdr:from>
    <xdr:to>
      <xdr:col>23</xdr:col>
      <xdr:colOff>516889</xdr:colOff>
      <xdr:row>85</xdr:row>
      <xdr:rowOff>129539</xdr:rowOff>
    </xdr:to>
    <xdr:cxnSp macro="">
      <xdr:nvCxnSpPr>
        <xdr:cNvPr id="503" name="直線コネクタ 502"/>
        <xdr:cNvCxnSpPr/>
      </xdr:nvCxnSpPr>
      <xdr:spPr>
        <a:xfrm flipV="1">
          <a:off x="16318864" y="13437326"/>
          <a:ext cx="0" cy="1265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133366</xdr:rowOff>
    </xdr:from>
    <xdr:ext cx="405111" cy="259045"/>
    <xdr:sp macro="" textlink="">
      <xdr:nvSpPr>
        <xdr:cNvPr id="504" name="【消防施設】&#10;有形固定資産減価償却率最小値テキスト"/>
        <xdr:cNvSpPr txBox="1"/>
      </xdr:nvSpPr>
      <xdr:spPr>
        <a:xfrm>
          <a:off x="164084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a:t>
          </a:r>
          <a:endParaRPr kumimoji="1" lang="ja-JP" altLang="en-US" sz="1000" b="1">
            <a:latin typeface="ＭＳ Ｐゴシック"/>
          </a:endParaRPr>
        </a:p>
      </xdr:txBody>
    </xdr:sp>
    <xdr:clientData/>
  </xdr:oneCellAnchor>
  <xdr:twoCellAnchor>
    <xdr:from>
      <xdr:col>23</xdr:col>
      <xdr:colOff>428625</xdr:colOff>
      <xdr:row>85</xdr:row>
      <xdr:rowOff>129539</xdr:rowOff>
    </xdr:from>
    <xdr:to>
      <xdr:col>23</xdr:col>
      <xdr:colOff>606425</xdr:colOff>
      <xdr:row>85</xdr:row>
      <xdr:rowOff>129539</xdr:rowOff>
    </xdr:to>
    <xdr:cxnSp macro="">
      <xdr:nvCxnSpPr>
        <xdr:cNvPr id="505" name="直線コネクタ 504"/>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10903</xdr:rowOff>
    </xdr:from>
    <xdr:ext cx="405111" cy="259045"/>
    <xdr:sp macro="" textlink="">
      <xdr:nvSpPr>
        <xdr:cNvPr id="506" name="【消防施設】&#10;有形固定資産減価償却率最大値テキスト"/>
        <xdr:cNvSpPr txBox="1"/>
      </xdr:nvSpPr>
      <xdr:spPr>
        <a:xfrm>
          <a:off x="16408400" y="1321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90.4</a:t>
          </a:r>
          <a:endParaRPr kumimoji="1" lang="ja-JP" altLang="en-US" sz="1000" b="1">
            <a:latin typeface="ＭＳ Ｐゴシック"/>
          </a:endParaRPr>
        </a:p>
      </xdr:txBody>
    </xdr:sp>
    <xdr:clientData/>
  </xdr:oneCellAnchor>
  <xdr:twoCellAnchor>
    <xdr:from>
      <xdr:col>23</xdr:col>
      <xdr:colOff>428625</xdr:colOff>
      <xdr:row>78</xdr:row>
      <xdr:rowOff>64226</xdr:rowOff>
    </xdr:from>
    <xdr:to>
      <xdr:col>23</xdr:col>
      <xdr:colOff>606425</xdr:colOff>
      <xdr:row>78</xdr:row>
      <xdr:rowOff>64226</xdr:rowOff>
    </xdr:to>
    <xdr:cxnSp macro="">
      <xdr:nvCxnSpPr>
        <xdr:cNvPr id="507" name="直線コネクタ 506"/>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88191</xdr:rowOff>
    </xdr:from>
    <xdr:ext cx="405111" cy="259045"/>
    <xdr:sp macro="" textlink="">
      <xdr:nvSpPr>
        <xdr:cNvPr id="508" name="【消防施設】&#10;有形固定資産減価償却率平均値テキスト"/>
        <xdr:cNvSpPr txBox="1"/>
      </xdr:nvSpPr>
      <xdr:spPr>
        <a:xfrm>
          <a:off x="16408400" y="14147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109764</xdr:rowOff>
    </xdr:from>
    <xdr:to>
      <xdr:col>23</xdr:col>
      <xdr:colOff>568325</xdr:colOff>
      <xdr:row>83</xdr:row>
      <xdr:rowOff>39914</xdr:rowOff>
    </xdr:to>
    <xdr:sp macro="" textlink="">
      <xdr:nvSpPr>
        <xdr:cNvPr id="509" name="フローチャート : 判断 508"/>
        <xdr:cNvSpPr/>
      </xdr:nvSpPr>
      <xdr:spPr>
        <a:xfrm>
          <a:off x="162687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77107</xdr:rowOff>
    </xdr:from>
    <xdr:to>
      <xdr:col>22</xdr:col>
      <xdr:colOff>415925</xdr:colOff>
      <xdr:row>83</xdr:row>
      <xdr:rowOff>7257</xdr:rowOff>
    </xdr:to>
    <xdr:sp macro="" textlink="">
      <xdr:nvSpPr>
        <xdr:cNvPr id="510" name="フローチャート : 判断 509"/>
        <xdr:cNvSpPr/>
      </xdr:nvSpPr>
      <xdr:spPr>
        <a:xfrm>
          <a:off x="15430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11" name="テキスト ボックス 51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12" name="テキスト ボックス 51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13" name="テキスト ボックス 51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14" name="テキスト ボックス 51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15" name="テキスト ボックス 51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80</xdr:row>
      <xdr:rowOff>10161</xdr:rowOff>
    </xdr:from>
    <xdr:to>
      <xdr:col>23</xdr:col>
      <xdr:colOff>568325</xdr:colOff>
      <xdr:row>80</xdr:row>
      <xdr:rowOff>111761</xdr:rowOff>
    </xdr:to>
    <xdr:sp macro="" textlink="">
      <xdr:nvSpPr>
        <xdr:cNvPr id="516" name="円/楕円 515"/>
        <xdr:cNvSpPr/>
      </xdr:nvSpPr>
      <xdr:spPr>
        <a:xfrm>
          <a:off x="162687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79</xdr:row>
      <xdr:rowOff>33038</xdr:rowOff>
    </xdr:from>
    <xdr:ext cx="405111" cy="259045"/>
    <xdr:sp macro="" textlink="">
      <xdr:nvSpPr>
        <xdr:cNvPr id="517" name="【消防施設】&#10;有形固定資産減価償却率該当値テキスト"/>
        <xdr:cNvSpPr txBox="1"/>
      </xdr:nvSpPr>
      <xdr:spPr>
        <a:xfrm>
          <a:off x="16408400" y="1357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22</xdr:col>
      <xdr:colOff>314325</xdr:colOff>
      <xdr:row>80</xdr:row>
      <xdr:rowOff>23223</xdr:rowOff>
    </xdr:from>
    <xdr:to>
      <xdr:col>22</xdr:col>
      <xdr:colOff>415925</xdr:colOff>
      <xdr:row>80</xdr:row>
      <xdr:rowOff>124823</xdr:rowOff>
    </xdr:to>
    <xdr:sp macro="" textlink="">
      <xdr:nvSpPr>
        <xdr:cNvPr id="518" name="円/楕円 517"/>
        <xdr:cNvSpPr/>
      </xdr:nvSpPr>
      <xdr:spPr>
        <a:xfrm>
          <a:off x="15430500" y="1373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80</xdr:row>
      <xdr:rowOff>60961</xdr:rowOff>
    </xdr:from>
    <xdr:to>
      <xdr:col>23</xdr:col>
      <xdr:colOff>517525</xdr:colOff>
      <xdr:row>80</xdr:row>
      <xdr:rowOff>74023</xdr:rowOff>
    </xdr:to>
    <xdr:cxnSp macro="">
      <xdr:nvCxnSpPr>
        <xdr:cNvPr id="519" name="直線コネクタ 518"/>
        <xdr:cNvCxnSpPr/>
      </xdr:nvCxnSpPr>
      <xdr:spPr>
        <a:xfrm flipV="1">
          <a:off x="15481300" y="13776961"/>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82</xdr:row>
      <xdr:rowOff>169834</xdr:rowOff>
    </xdr:from>
    <xdr:ext cx="405111" cy="259045"/>
    <xdr:sp macro="" textlink="">
      <xdr:nvSpPr>
        <xdr:cNvPr id="520" name="n_1aveValue【消防施設】&#10;有形固定資産減価償却率"/>
        <xdr:cNvSpPr txBox="1"/>
      </xdr:nvSpPr>
      <xdr:spPr>
        <a:xfrm>
          <a:off x="15266043" y="1422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oneCellAnchor>
    <xdr:from>
      <xdr:col>22</xdr:col>
      <xdr:colOff>149868</xdr:colOff>
      <xdr:row>78</xdr:row>
      <xdr:rowOff>141350</xdr:rowOff>
    </xdr:from>
    <xdr:ext cx="405111" cy="259045"/>
    <xdr:sp macro="" textlink="">
      <xdr:nvSpPr>
        <xdr:cNvPr id="521" name="n_1mainValue【消防施設】&#10;有形固定資産減価償却率"/>
        <xdr:cNvSpPr txBox="1"/>
      </xdr:nvSpPr>
      <xdr:spPr>
        <a:xfrm>
          <a:off x="15266043" y="1351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22" name="正方形/長方形 52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23" name="正方形/長方形 52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24" name="正方形/長方形 52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25" name="正方形/長方形 52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26" name="正方形/長方形 52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27" name="正方形/長方形 52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28" name="正方形/長方形 52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29" name="正方形/長方形 52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30" name="テキスト ボックス 52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31" name="直線コネクタ 53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32" name="直線コネクタ 53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33" name="テキスト ボックス 53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34" name="直線コネクタ 53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35" name="テキスト ボックス 53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36" name="直線コネクタ 53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37" name="テキスト ボックス 53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38" name="直線コネクタ 53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39" name="テキスト ボックス 53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40" name="直線コネクタ 53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41" name="テキスト ボックス 54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42" name="直線コネクタ 54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43" name="テキスト ボックス 54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4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76200</xdr:rowOff>
    </xdr:from>
    <xdr:to>
      <xdr:col>32</xdr:col>
      <xdr:colOff>186689</xdr:colOff>
      <xdr:row>86</xdr:row>
      <xdr:rowOff>57150</xdr:rowOff>
    </xdr:to>
    <xdr:cxnSp macro="">
      <xdr:nvCxnSpPr>
        <xdr:cNvPr id="545" name="直線コネクタ 544"/>
        <xdr:cNvCxnSpPr/>
      </xdr:nvCxnSpPr>
      <xdr:spPr>
        <a:xfrm flipV="1">
          <a:off x="22160864" y="134493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60977</xdr:rowOff>
    </xdr:from>
    <xdr:ext cx="469744" cy="259045"/>
    <xdr:sp macro="" textlink="">
      <xdr:nvSpPr>
        <xdr:cNvPr id="546" name="【消防施設】&#10;一人当たり面積最小値テキスト"/>
        <xdr:cNvSpPr txBox="1"/>
      </xdr:nvSpPr>
      <xdr:spPr>
        <a:xfrm>
          <a:off x="222504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32</xdr:col>
      <xdr:colOff>98425</xdr:colOff>
      <xdr:row>86</xdr:row>
      <xdr:rowOff>57150</xdr:rowOff>
    </xdr:from>
    <xdr:to>
      <xdr:col>32</xdr:col>
      <xdr:colOff>276225</xdr:colOff>
      <xdr:row>86</xdr:row>
      <xdr:rowOff>57150</xdr:rowOff>
    </xdr:to>
    <xdr:cxnSp macro="">
      <xdr:nvCxnSpPr>
        <xdr:cNvPr id="547" name="直線コネクタ 546"/>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22877</xdr:rowOff>
    </xdr:from>
    <xdr:ext cx="469744" cy="259045"/>
    <xdr:sp macro="" textlink="">
      <xdr:nvSpPr>
        <xdr:cNvPr id="548" name="【消防施設】&#10;一人当たり面積最大値テキスト"/>
        <xdr:cNvSpPr txBox="1"/>
      </xdr:nvSpPr>
      <xdr:spPr>
        <a:xfrm>
          <a:off x="222504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0.074</a:t>
          </a:r>
          <a:endParaRPr kumimoji="1" lang="ja-JP" altLang="en-US" sz="1000" b="1">
            <a:latin typeface="ＭＳ Ｐゴシック"/>
          </a:endParaRPr>
        </a:p>
      </xdr:txBody>
    </xdr:sp>
    <xdr:clientData/>
  </xdr:oneCellAnchor>
  <xdr:twoCellAnchor>
    <xdr:from>
      <xdr:col>32</xdr:col>
      <xdr:colOff>98425</xdr:colOff>
      <xdr:row>78</xdr:row>
      <xdr:rowOff>76200</xdr:rowOff>
    </xdr:from>
    <xdr:to>
      <xdr:col>32</xdr:col>
      <xdr:colOff>276225</xdr:colOff>
      <xdr:row>78</xdr:row>
      <xdr:rowOff>76200</xdr:rowOff>
    </xdr:to>
    <xdr:cxnSp macro="">
      <xdr:nvCxnSpPr>
        <xdr:cNvPr id="549" name="直線コネクタ 548"/>
        <xdr:cNvCxnSpPr/>
      </xdr:nvCxnSpPr>
      <xdr:spPr>
        <a:xfrm>
          <a:off x="22072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3827</xdr:rowOff>
    </xdr:from>
    <xdr:ext cx="469744" cy="259045"/>
    <xdr:sp macro="" textlink="">
      <xdr:nvSpPr>
        <xdr:cNvPr id="550" name="【消防施設】&#10;一人当たり面積平均値テキスト"/>
        <xdr:cNvSpPr txBox="1"/>
      </xdr:nvSpPr>
      <xdr:spPr>
        <a:xfrm>
          <a:off x="22250400" y="1406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0.038</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25400</xdr:rowOff>
    </xdr:from>
    <xdr:to>
      <xdr:col>32</xdr:col>
      <xdr:colOff>238125</xdr:colOff>
      <xdr:row>82</xdr:row>
      <xdr:rowOff>127000</xdr:rowOff>
    </xdr:to>
    <xdr:sp macro="" textlink="">
      <xdr:nvSpPr>
        <xdr:cNvPr id="551" name="フローチャート : 判断 550"/>
        <xdr:cNvSpPr/>
      </xdr:nvSpPr>
      <xdr:spPr>
        <a:xfrm>
          <a:off x="221107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6350</xdr:rowOff>
    </xdr:from>
    <xdr:to>
      <xdr:col>31</xdr:col>
      <xdr:colOff>85725</xdr:colOff>
      <xdr:row>81</xdr:row>
      <xdr:rowOff>107950</xdr:rowOff>
    </xdr:to>
    <xdr:sp macro="" textlink="">
      <xdr:nvSpPr>
        <xdr:cNvPr id="552" name="フローチャート : 判断 551"/>
        <xdr:cNvSpPr/>
      </xdr:nvSpPr>
      <xdr:spPr>
        <a:xfrm>
          <a:off x="21272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53" name="テキスト ボックス 55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54" name="テキスト ボックス 55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55" name="テキスト ボックス 55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56" name="テキスト ボックス 55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57" name="テキスト ボックス 55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81</xdr:row>
      <xdr:rowOff>44450</xdr:rowOff>
    </xdr:from>
    <xdr:to>
      <xdr:col>32</xdr:col>
      <xdr:colOff>238125</xdr:colOff>
      <xdr:row>81</xdr:row>
      <xdr:rowOff>146050</xdr:rowOff>
    </xdr:to>
    <xdr:sp macro="" textlink="">
      <xdr:nvSpPr>
        <xdr:cNvPr id="558" name="円/楕円 557"/>
        <xdr:cNvSpPr/>
      </xdr:nvSpPr>
      <xdr:spPr>
        <a:xfrm>
          <a:off x="221107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80</xdr:row>
      <xdr:rowOff>67327</xdr:rowOff>
    </xdr:from>
    <xdr:ext cx="469744" cy="259045"/>
    <xdr:sp macro="" textlink="">
      <xdr:nvSpPr>
        <xdr:cNvPr id="559" name="【消防施設】&#10;一人当たり面積該当値テキスト"/>
        <xdr:cNvSpPr txBox="1"/>
      </xdr:nvSpPr>
      <xdr:spPr>
        <a:xfrm>
          <a:off x="22250400"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0.046</a:t>
          </a:r>
          <a:endParaRPr kumimoji="1" lang="ja-JP" altLang="en-US" sz="1000" b="1">
            <a:solidFill>
              <a:srgbClr val="FF0000"/>
            </a:solidFill>
            <a:latin typeface="ＭＳ Ｐゴシック"/>
          </a:endParaRPr>
        </a:p>
      </xdr:txBody>
    </xdr:sp>
    <xdr:clientData/>
  </xdr:oneCellAnchor>
  <xdr:twoCellAnchor>
    <xdr:from>
      <xdr:col>30</xdr:col>
      <xdr:colOff>669925</xdr:colOff>
      <xdr:row>81</xdr:row>
      <xdr:rowOff>44450</xdr:rowOff>
    </xdr:from>
    <xdr:to>
      <xdr:col>31</xdr:col>
      <xdr:colOff>85725</xdr:colOff>
      <xdr:row>81</xdr:row>
      <xdr:rowOff>146050</xdr:rowOff>
    </xdr:to>
    <xdr:sp macro="" textlink="">
      <xdr:nvSpPr>
        <xdr:cNvPr id="560" name="円/楕円 559"/>
        <xdr:cNvSpPr/>
      </xdr:nvSpPr>
      <xdr:spPr>
        <a:xfrm>
          <a:off x="21272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81</xdr:row>
      <xdr:rowOff>95250</xdr:rowOff>
    </xdr:from>
    <xdr:to>
      <xdr:col>32</xdr:col>
      <xdr:colOff>187325</xdr:colOff>
      <xdr:row>81</xdr:row>
      <xdr:rowOff>95250</xdr:rowOff>
    </xdr:to>
    <xdr:cxnSp macro="">
      <xdr:nvCxnSpPr>
        <xdr:cNvPr id="561" name="直線コネクタ 560"/>
        <xdr:cNvCxnSpPr/>
      </xdr:nvCxnSpPr>
      <xdr:spPr>
        <a:xfrm>
          <a:off x="21323300" y="13982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79</xdr:row>
      <xdr:rowOff>124477</xdr:rowOff>
    </xdr:from>
    <xdr:ext cx="469744" cy="259045"/>
    <xdr:sp macro="" textlink="">
      <xdr:nvSpPr>
        <xdr:cNvPr id="562" name="n_1aveValue【消防施設】&#10;一人当たり面積"/>
        <xdr:cNvSpPr txBox="1"/>
      </xdr:nvSpPr>
      <xdr:spPr>
        <a:xfrm>
          <a:off x="21075727"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oneCellAnchor>
    <xdr:from>
      <xdr:col>30</xdr:col>
      <xdr:colOff>473152</xdr:colOff>
      <xdr:row>81</xdr:row>
      <xdr:rowOff>137177</xdr:rowOff>
    </xdr:from>
    <xdr:ext cx="469744" cy="259045"/>
    <xdr:sp macro="" textlink="">
      <xdr:nvSpPr>
        <xdr:cNvPr id="563" name="n_1mainValue【消防施設】&#10;一人当たり面積"/>
        <xdr:cNvSpPr txBox="1"/>
      </xdr:nvSpPr>
      <xdr:spPr>
        <a:xfrm>
          <a:off x="21075727" y="140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0.046</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64" name="正方形/長方形 56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65" name="正方形/長方形 56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66" name="正方形/長方形 56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67" name="正方形/長方形 56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68" name="正方形/長方形 56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69" name="正方形/長方形 56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70" name="正方形/長方形 56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71" name="正方形/長方形 57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72" name="テキスト ボックス 57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73" name="直線コネクタ 57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74" name="テキスト ボックス 57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75" name="直線コネクタ 57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76" name="テキスト ボックス 57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77" name="直線コネクタ 57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78" name="テキスト ボックス 57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79" name="直線コネクタ 57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80" name="テキスト ボックス 57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81" name="直線コネクタ 58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82" name="テキスト ボックス 58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83" name="直線コネクタ 58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84" name="テキスト ボックス 58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85" name="直線コネクタ 58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86" name="テキスト ボックス 58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8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131445</xdr:rowOff>
    </xdr:from>
    <xdr:to>
      <xdr:col>23</xdr:col>
      <xdr:colOff>516889</xdr:colOff>
      <xdr:row>107</xdr:row>
      <xdr:rowOff>87630</xdr:rowOff>
    </xdr:to>
    <xdr:cxnSp macro="">
      <xdr:nvCxnSpPr>
        <xdr:cNvPr id="588" name="直線コネクタ 587"/>
        <xdr:cNvCxnSpPr/>
      </xdr:nvCxnSpPr>
      <xdr:spPr>
        <a:xfrm flipV="1">
          <a:off x="16318864" y="17276445"/>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91457</xdr:rowOff>
    </xdr:from>
    <xdr:ext cx="405111" cy="259045"/>
    <xdr:sp macro="" textlink="">
      <xdr:nvSpPr>
        <xdr:cNvPr id="589" name="【庁舎】&#10;有形固定資産減価償却率最小値テキスト"/>
        <xdr:cNvSpPr txBox="1"/>
      </xdr:nvSpPr>
      <xdr:spPr>
        <a:xfrm>
          <a:off x="16408400" y="184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428625</xdr:colOff>
      <xdr:row>107</xdr:row>
      <xdr:rowOff>87630</xdr:rowOff>
    </xdr:from>
    <xdr:to>
      <xdr:col>23</xdr:col>
      <xdr:colOff>606425</xdr:colOff>
      <xdr:row>107</xdr:row>
      <xdr:rowOff>87630</xdr:rowOff>
    </xdr:to>
    <xdr:cxnSp macro="">
      <xdr:nvCxnSpPr>
        <xdr:cNvPr id="590" name="直線コネクタ 589"/>
        <xdr:cNvCxnSpPr/>
      </xdr:nvCxnSpPr>
      <xdr:spPr>
        <a:xfrm>
          <a:off x="16230600" y="1843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78122</xdr:rowOff>
    </xdr:from>
    <xdr:ext cx="405111" cy="259045"/>
    <xdr:sp macro="" textlink="">
      <xdr:nvSpPr>
        <xdr:cNvPr id="591" name="【庁舎】&#10;有形固定資産減価償却率最大値テキスト"/>
        <xdr:cNvSpPr txBox="1"/>
      </xdr:nvSpPr>
      <xdr:spPr>
        <a:xfrm>
          <a:off x="16408400" y="17051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23</xdr:col>
      <xdr:colOff>428625</xdr:colOff>
      <xdr:row>100</xdr:row>
      <xdr:rowOff>131445</xdr:rowOff>
    </xdr:from>
    <xdr:to>
      <xdr:col>23</xdr:col>
      <xdr:colOff>606425</xdr:colOff>
      <xdr:row>100</xdr:row>
      <xdr:rowOff>131445</xdr:rowOff>
    </xdr:to>
    <xdr:cxnSp macro="">
      <xdr:nvCxnSpPr>
        <xdr:cNvPr id="592" name="直線コネクタ 591"/>
        <xdr:cNvCxnSpPr/>
      </xdr:nvCxnSpPr>
      <xdr:spPr>
        <a:xfrm>
          <a:off x="16230600" y="1727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114316</xdr:rowOff>
    </xdr:from>
    <xdr:ext cx="405111" cy="259045"/>
    <xdr:sp macro="" textlink="">
      <xdr:nvSpPr>
        <xdr:cNvPr id="593" name="【庁舎】&#10;有形固定資産減価償却率平均値テキスト"/>
        <xdr:cNvSpPr txBox="1"/>
      </xdr:nvSpPr>
      <xdr:spPr>
        <a:xfrm>
          <a:off x="16408400" y="17945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135889</xdr:rowOff>
    </xdr:from>
    <xdr:to>
      <xdr:col>23</xdr:col>
      <xdr:colOff>568325</xdr:colOff>
      <xdr:row>105</xdr:row>
      <xdr:rowOff>66039</xdr:rowOff>
    </xdr:to>
    <xdr:sp macro="" textlink="">
      <xdr:nvSpPr>
        <xdr:cNvPr id="594" name="フローチャート : 判断 593"/>
        <xdr:cNvSpPr/>
      </xdr:nvSpPr>
      <xdr:spPr>
        <a:xfrm>
          <a:off x="162687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55880</xdr:rowOff>
    </xdr:from>
    <xdr:to>
      <xdr:col>22</xdr:col>
      <xdr:colOff>415925</xdr:colOff>
      <xdr:row>105</xdr:row>
      <xdr:rowOff>157480</xdr:rowOff>
    </xdr:to>
    <xdr:sp macro="" textlink="">
      <xdr:nvSpPr>
        <xdr:cNvPr id="595" name="フローチャート : 判断 594"/>
        <xdr:cNvSpPr/>
      </xdr:nvSpPr>
      <xdr:spPr>
        <a:xfrm>
          <a:off x="154305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96" name="テキスト ボックス 59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97" name="テキスト ボックス 59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98" name="テキスト ボックス 59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99" name="テキスト ボックス 59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00" name="テキスト ボックス 59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102</xdr:row>
      <xdr:rowOff>114936</xdr:rowOff>
    </xdr:from>
    <xdr:to>
      <xdr:col>23</xdr:col>
      <xdr:colOff>568325</xdr:colOff>
      <xdr:row>103</xdr:row>
      <xdr:rowOff>45086</xdr:rowOff>
    </xdr:to>
    <xdr:sp macro="" textlink="">
      <xdr:nvSpPr>
        <xdr:cNvPr id="601" name="円/楕円 600"/>
        <xdr:cNvSpPr/>
      </xdr:nvSpPr>
      <xdr:spPr>
        <a:xfrm>
          <a:off x="16268700" y="1760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101</xdr:row>
      <xdr:rowOff>137813</xdr:rowOff>
    </xdr:from>
    <xdr:ext cx="405111" cy="259045"/>
    <xdr:sp macro="" textlink="">
      <xdr:nvSpPr>
        <xdr:cNvPr id="602" name="【庁舎】&#10;有形固定資産減価償却率該当値テキスト"/>
        <xdr:cNvSpPr txBox="1"/>
      </xdr:nvSpPr>
      <xdr:spPr>
        <a:xfrm>
          <a:off x="16408400" y="1745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22</xdr:col>
      <xdr:colOff>314325</xdr:colOff>
      <xdr:row>102</xdr:row>
      <xdr:rowOff>128270</xdr:rowOff>
    </xdr:from>
    <xdr:to>
      <xdr:col>22</xdr:col>
      <xdr:colOff>415925</xdr:colOff>
      <xdr:row>103</xdr:row>
      <xdr:rowOff>58420</xdr:rowOff>
    </xdr:to>
    <xdr:sp macro="" textlink="">
      <xdr:nvSpPr>
        <xdr:cNvPr id="603" name="円/楕円 602"/>
        <xdr:cNvSpPr/>
      </xdr:nvSpPr>
      <xdr:spPr>
        <a:xfrm>
          <a:off x="15430500"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102</xdr:row>
      <xdr:rowOff>165736</xdr:rowOff>
    </xdr:from>
    <xdr:to>
      <xdr:col>23</xdr:col>
      <xdr:colOff>517525</xdr:colOff>
      <xdr:row>103</xdr:row>
      <xdr:rowOff>7620</xdr:rowOff>
    </xdr:to>
    <xdr:cxnSp macro="">
      <xdr:nvCxnSpPr>
        <xdr:cNvPr id="604" name="直線コネクタ 603"/>
        <xdr:cNvCxnSpPr/>
      </xdr:nvCxnSpPr>
      <xdr:spPr>
        <a:xfrm flipV="1">
          <a:off x="15481300" y="17653636"/>
          <a:ext cx="8382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105</xdr:row>
      <xdr:rowOff>148607</xdr:rowOff>
    </xdr:from>
    <xdr:ext cx="405111" cy="259045"/>
    <xdr:sp macro="" textlink="">
      <xdr:nvSpPr>
        <xdr:cNvPr id="605" name="n_1aveValue【庁舎】&#10;有形固定資産減価償却率"/>
        <xdr:cNvSpPr txBox="1"/>
      </xdr:nvSpPr>
      <xdr:spPr>
        <a:xfrm>
          <a:off x="15266043" y="1815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a:t>
          </a:r>
          <a:endParaRPr kumimoji="1" lang="ja-JP" altLang="en-US" sz="1000" b="1">
            <a:solidFill>
              <a:srgbClr val="000080"/>
            </a:solidFill>
            <a:latin typeface="ＭＳ Ｐゴシック"/>
          </a:endParaRPr>
        </a:p>
      </xdr:txBody>
    </xdr:sp>
    <xdr:clientData/>
  </xdr:oneCellAnchor>
  <xdr:oneCellAnchor>
    <xdr:from>
      <xdr:col>22</xdr:col>
      <xdr:colOff>149868</xdr:colOff>
      <xdr:row>101</xdr:row>
      <xdr:rowOff>74947</xdr:rowOff>
    </xdr:from>
    <xdr:ext cx="405111" cy="259045"/>
    <xdr:sp macro="" textlink="">
      <xdr:nvSpPr>
        <xdr:cNvPr id="606" name="n_1mainValue【庁舎】&#10;有形固定資産減価償却率"/>
        <xdr:cNvSpPr txBox="1"/>
      </xdr:nvSpPr>
      <xdr:spPr>
        <a:xfrm>
          <a:off x="15266043"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07" name="正方形/長方形 60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08" name="正方形/長方形 60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09" name="正方形/長方形 60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10" name="正方形/長方形 60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11" name="正方形/長方形 61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12" name="正方形/長方形 61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13" name="正方形/長方形 61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14" name="正方形/長方形 61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15" name="テキスト ボックス 61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16" name="直線コネクタ 61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17" name="テキスト ボックス 61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618" name="直線コネクタ 61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19" name="テキスト ボックス 61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20" name="直線コネクタ 61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21" name="テキスト ボックス 62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22" name="直線コネクタ 62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23" name="テキスト ボックス 62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24" name="直線コネクタ 62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25" name="テキスト ボックス 62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26" name="直線コネクタ 62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27" name="テキスト ボックス 62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28" name="直線コネクタ 62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29" name="テキスト ボックス 62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3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0</xdr:rowOff>
    </xdr:from>
    <xdr:to>
      <xdr:col>32</xdr:col>
      <xdr:colOff>186689</xdr:colOff>
      <xdr:row>108</xdr:row>
      <xdr:rowOff>91439</xdr:rowOff>
    </xdr:to>
    <xdr:cxnSp macro="">
      <xdr:nvCxnSpPr>
        <xdr:cNvPr id="631" name="直線コネクタ 630"/>
        <xdr:cNvCxnSpPr/>
      </xdr:nvCxnSpPr>
      <xdr:spPr>
        <a:xfrm flipV="1">
          <a:off x="22160864" y="171450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95266</xdr:rowOff>
    </xdr:from>
    <xdr:ext cx="469744" cy="259045"/>
    <xdr:sp macro="" textlink="">
      <xdr:nvSpPr>
        <xdr:cNvPr id="632" name="【庁舎】&#10;一人当たり面積最小値テキスト"/>
        <xdr:cNvSpPr txBox="1"/>
      </xdr:nvSpPr>
      <xdr:spPr>
        <a:xfrm>
          <a:off x="222504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0.058</a:t>
          </a:r>
          <a:endParaRPr kumimoji="1" lang="ja-JP" altLang="en-US" sz="1000" b="1">
            <a:latin typeface="ＭＳ Ｐゴシック"/>
          </a:endParaRPr>
        </a:p>
      </xdr:txBody>
    </xdr:sp>
    <xdr:clientData/>
  </xdr:oneCellAnchor>
  <xdr:twoCellAnchor>
    <xdr:from>
      <xdr:col>32</xdr:col>
      <xdr:colOff>98425</xdr:colOff>
      <xdr:row>108</xdr:row>
      <xdr:rowOff>91439</xdr:rowOff>
    </xdr:from>
    <xdr:to>
      <xdr:col>32</xdr:col>
      <xdr:colOff>276225</xdr:colOff>
      <xdr:row>108</xdr:row>
      <xdr:rowOff>91439</xdr:rowOff>
    </xdr:to>
    <xdr:cxnSp macro="">
      <xdr:nvCxnSpPr>
        <xdr:cNvPr id="633" name="直線コネクタ 632"/>
        <xdr:cNvCxnSpPr/>
      </xdr:nvCxnSpPr>
      <xdr:spPr>
        <a:xfrm>
          <a:off x="22072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118127</xdr:rowOff>
    </xdr:from>
    <xdr:ext cx="469744" cy="259045"/>
    <xdr:sp macro="" textlink="">
      <xdr:nvSpPr>
        <xdr:cNvPr id="634" name="【庁舎】&#10;一人当たり面積最大値テキスト"/>
        <xdr:cNvSpPr txBox="1"/>
      </xdr:nvSpPr>
      <xdr:spPr>
        <a:xfrm>
          <a:off x="222504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0.250</a:t>
          </a:r>
          <a:endParaRPr kumimoji="1" lang="ja-JP" altLang="en-US" sz="1000" b="1">
            <a:latin typeface="ＭＳ Ｐゴシック"/>
          </a:endParaRPr>
        </a:p>
      </xdr:txBody>
    </xdr:sp>
    <xdr:clientData/>
  </xdr:oneCellAnchor>
  <xdr:twoCellAnchor>
    <xdr:from>
      <xdr:col>32</xdr:col>
      <xdr:colOff>98425</xdr:colOff>
      <xdr:row>100</xdr:row>
      <xdr:rowOff>0</xdr:rowOff>
    </xdr:from>
    <xdr:to>
      <xdr:col>32</xdr:col>
      <xdr:colOff>276225</xdr:colOff>
      <xdr:row>100</xdr:row>
      <xdr:rowOff>0</xdr:rowOff>
    </xdr:to>
    <xdr:cxnSp macro="">
      <xdr:nvCxnSpPr>
        <xdr:cNvPr id="635" name="直線コネクタ 634"/>
        <xdr:cNvCxnSpPr/>
      </xdr:nvCxnSpPr>
      <xdr:spPr>
        <a:xfrm>
          <a:off x="22072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6366</xdr:rowOff>
    </xdr:from>
    <xdr:ext cx="469744" cy="259045"/>
    <xdr:sp macro="" textlink="">
      <xdr:nvSpPr>
        <xdr:cNvPr id="636" name="【庁舎】&#10;一人当たり面積平均値テキスト"/>
        <xdr:cNvSpPr txBox="1"/>
      </xdr:nvSpPr>
      <xdr:spPr>
        <a:xfrm>
          <a:off x="22250400" y="17837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0.133</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154939</xdr:rowOff>
    </xdr:from>
    <xdr:to>
      <xdr:col>32</xdr:col>
      <xdr:colOff>238125</xdr:colOff>
      <xdr:row>105</xdr:row>
      <xdr:rowOff>85089</xdr:rowOff>
    </xdr:to>
    <xdr:sp macro="" textlink="">
      <xdr:nvSpPr>
        <xdr:cNvPr id="637" name="フローチャート : 判断 636"/>
        <xdr:cNvSpPr/>
      </xdr:nvSpPr>
      <xdr:spPr>
        <a:xfrm>
          <a:off x="221107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55880</xdr:rowOff>
    </xdr:from>
    <xdr:to>
      <xdr:col>31</xdr:col>
      <xdr:colOff>85725</xdr:colOff>
      <xdr:row>104</xdr:row>
      <xdr:rowOff>157480</xdr:rowOff>
    </xdr:to>
    <xdr:sp macro="" textlink="">
      <xdr:nvSpPr>
        <xdr:cNvPr id="638" name="フローチャート : 判断 637"/>
        <xdr:cNvSpPr/>
      </xdr:nvSpPr>
      <xdr:spPr>
        <a:xfrm>
          <a:off x="21272500" y="1788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39" name="テキスト ボックス 63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40" name="テキスト ボックス 63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41" name="テキスト ボックス 64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42" name="テキスト ボックス 64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43" name="テキスト ボックス 64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105</xdr:row>
      <xdr:rowOff>105411</xdr:rowOff>
    </xdr:from>
    <xdr:to>
      <xdr:col>32</xdr:col>
      <xdr:colOff>238125</xdr:colOff>
      <xdr:row>106</xdr:row>
      <xdr:rowOff>35561</xdr:rowOff>
    </xdr:to>
    <xdr:sp macro="" textlink="">
      <xdr:nvSpPr>
        <xdr:cNvPr id="644" name="円/楕円 643"/>
        <xdr:cNvSpPr/>
      </xdr:nvSpPr>
      <xdr:spPr>
        <a:xfrm>
          <a:off x="221107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105</xdr:row>
      <xdr:rowOff>83838</xdr:rowOff>
    </xdr:from>
    <xdr:ext cx="469744" cy="259045"/>
    <xdr:sp macro="" textlink="">
      <xdr:nvSpPr>
        <xdr:cNvPr id="645" name="【庁舎】&#10;一人当たり面積該当値テキスト"/>
        <xdr:cNvSpPr txBox="1"/>
      </xdr:nvSpPr>
      <xdr:spPr>
        <a:xfrm>
          <a:off x="22250400" y="1808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0.117</a:t>
          </a:r>
          <a:endParaRPr kumimoji="1" lang="ja-JP" altLang="en-US" sz="1000" b="1">
            <a:solidFill>
              <a:srgbClr val="FF0000"/>
            </a:solidFill>
            <a:latin typeface="ＭＳ Ｐゴシック"/>
          </a:endParaRPr>
        </a:p>
      </xdr:txBody>
    </xdr:sp>
    <xdr:clientData/>
  </xdr:oneCellAnchor>
  <xdr:twoCellAnchor>
    <xdr:from>
      <xdr:col>30</xdr:col>
      <xdr:colOff>669925</xdr:colOff>
      <xdr:row>105</xdr:row>
      <xdr:rowOff>105411</xdr:rowOff>
    </xdr:from>
    <xdr:to>
      <xdr:col>31</xdr:col>
      <xdr:colOff>85725</xdr:colOff>
      <xdr:row>106</xdr:row>
      <xdr:rowOff>35561</xdr:rowOff>
    </xdr:to>
    <xdr:sp macro="" textlink="">
      <xdr:nvSpPr>
        <xdr:cNvPr id="646" name="円/楕円 645"/>
        <xdr:cNvSpPr/>
      </xdr:nvSpPr>
      <xdr:spPr>
        <a:xfrm>
          <a:off x="21272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105</xdr:row>
      <xdr:rowOff>156211</xdr:rowOff>
    </xdr:from>
    <xdr:to>
      <xdr:col>32</xdr:col>
      <xdr:colOff>187325</xdr:colOff>
      <xdr:row>105</xdr:row>
      <xdr:rowOff>156211</xdr:rowOff>
    </xdr:to>
    <xdr:cxnSp macro="">
      <xdr:nvCxnSpPr>
        <xdr:cNvPr id="647" name="直線コネクタ 646"/>
        <xdr:cNvCxnSpPr/>
      </xdr:nvCxnSpPr>
      <xdr:spPr>
        <a:xfrm>
          <a:off x="21323300" y="181584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103</xdr:row>
      <xdr:rowOff>2557</xdr:rowOff>
    </xdr:from>
    <xdr:ext cx="469744" cy="259045"/>
    <xdr:sp macro="" textlink="">
      <xdr:nvSpPr>
        <xdr:cNvPr id="648" name="n_1aveValue【庁舎】&#10;一人当たり面積"/>
        <xdr:cNvSpPr txBox="1"/>
      </xdr:nvSpPr>
      <xdr:spPr>
        <a:xfrm>
          <a:off x="21075727" y="1766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0.146</a:t>
          </a:r>
          <a:endParaRPr kumimoji="1" lang="ja-JP" altLang="en-US" sz="1000" b="1">
            <a:solidFill>
              <a:srgbClr val="000080"/>
            </a:solidFill>
            <a:latin typeface="ＭＳ Ｐゴシック"/>
          </a:endParaRPr>
        </a:p>
      </xdr:txBody>
    </xdr:sp>
    <xdr:clientData/>
  </xdr:oneCellAnchor>
  <xdr:oneCellAnchor>
    <xdr:from>
      <xdr:col>30</xdr:col>
      <xdr:colOff>473152</xdr:colOff>
      <xdr:row>106</xdr:row>
      <xdr:rowOff>26688</xdr:rowOff>
    </xdr:from>
    <xdr:ext cx="469744" cy="259045"/>
    <xdr:sp macro="" textlink="">
      <xdr:nvSpPr>
        <xdr:cNvPr id="649" name="n_1mainValue【庁舎】&#10;一人当たり面積"/>
        <xdr:cNvSpPr txBox="1"/>
      </xdr:nvSpPr>
      <xdr:spPr>
        <a:xfrm>
          <a:off x="210757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50" name="正方形/長方形 6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51" name="正方形/長方形 6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52" name="テキスト ボックス 6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有形固定資産減価償却率は、一部事務組合で運営している一般廃棄物処理施設は類似団体平均を下回っているものの、その他の類型は類似団体平均を上回っており、特に高くなっている施設は、市民会館、庁舎である</a:t>
          </a:r>
          <a:r>
            <a:rPr kumimoji="1" lang="ja-JP" altLang="ja-JP" sz="110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aseline="0">
              <a:solidFill>
                <a:schemeClr val="dk1"/>
              </a:solidFill>
              <a:effectLst/>
              <a:latin typeface="+mn-lt"/>
              <a:ea typeface="+mn-ea"/>
              <a:cs typeface="+mn-cs"/>
            </a:rPr>
            <a:t>市民会館については、運営方法の改善や多機能化を進めていく。</a:t>
          </a:r>
          <a:endParaRPr lang="ja-JP" altLang="ja-JP" sz="1400">
            <a:effectLst/>
          </a:endParaRPr>
        </a:p>
        <a:p>
          <a:pPr eaLnBrk="1" fontAlgn="auto" latinLnBrk="0" hangingPunct="1"/>
          <a:r>
            <a:rPr kumimoji="1" lang="ja-JP" altLang="ja-JP" sz="1100" baseline="0">
              <a:solidFill>
                <a:schemeClr val="dk1"/>
              </a:solidFill>
              <a:effectLst/>
              <a:latin typeface="+mn-lt"/>
              <a:ea typeface="+mn-ea"/>
              <a:cs typeface="+mn-cs"/>
            </a:rPr>
            <a:t>本庁舎については更新にあわせて、分散している行政機能の複合化や更なる機能の集約化を進める。</a:t>
          </a:r>
          <a:endParaRPr lang="ja-JP" altLang="ja-JP" sz="1400">
            <a:effectLst/>
          </a:endParaRPr>
        </a:p>
        <a:p>
          <a:pPr eaLnBrk="1" fontAlgn="auto" latinLnBrk="0" hangingPunct="1"/>
          <a:r>
            <a:rPr kumimoji="1" lang="ja-JP" altLang="ja-JP" sz="1100" baseline="0">
              <a:solidFill>
                <a:schemeClr val="dk1"/>
              </a:solidFill>
              <a:effectLst/>
              <a:latin typeface="+mn-lt"/>
              <a:ea typeface="+mn-ea"/>
              <a:cs typeface="+mn-cs"/>
            </a:rPr>
            <a:t>平成</a:t>
          </a:r>
          <a:r>
            <a:rPr kumimoji="1" lang="en-US" altLang="ja-JP" sz="1100" baseline="0">
              <a:solidFill>
                <a:schemeClr val="dk1"/>
              </a:solidFill>
              <a:effectLst/>
              <a:latin typeface="+mn-lt"/>
              <a:ea typeface="+mn-ea"/>
              <a:cs typeface="+mn-cs"/>
            </a:rPr>
            <a:t>27</a:t>
          </a:r>
          <a:r>
            <a:rPr kumimoji="1" lang="ja-JP" altLang="ja-JP" sz="1100" baseline="0">
              <a:solidFill>
                <a:schemeClr val="dk1"/>
              </a:solidFill>
              <a:effectLst/>
              <a:latin typeface="+mn-lt"/>
              <a:ea typeface="+mn-ea"/>
              <a:cs typeface="+mn-cs"/>
            </a:rPr>
            <a:t>年度に策定した公共施設等総合管理計画において、公共施設の長寿命化や延べ床面積の削減を目標に掲げて取り組みを進めていく。</a:t>
          </a:r>
          <a:endParaRPr lang="ja-JP" altLang="ja-JP" sz="14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神奈川県伊勢原市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100,187
98,373
55.56
31,414,212
30,499,281
877,391
19,032,250
25,881,187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87.4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ysClr val="windowText" lastClr="000000"/>
              </a:solidFill>
              <a:effectLst/>
              <a:latin typeface="+mn-lt"/>
              <a:ea typeface="+mn-ea"/>
              <a:cs typeface="+mn-cs"/>
            </a:rPr>
            <a:t>財政力指数は、</a:t>
          </a:r>
          <a:r>
            <a:rPr kumimoji="1" lang="ja-JP" altLang="en-US" sz="1100" baseline="0">
              <a:solidFill>
                <a:sysClr val="windowText" lastClr="000000"/>
              </a:solidFill>
              <a:effectLst/>
              <a:latin typeface="+mn-lt"/>
              <a:ea typeface="+mn-ea"/>
              <a:cs typeface="+mn-cs"/>
            </a:rPr>
            <a:t>横ばいの０．９６となった</a:t>
          </a:r>
          <a:r>
            <a:rPr kumimoji="1" lang="ja-JP" altLang="ja-JP" sz="1100" baseline="0">
              <a:solidFill>
                <a:sysClr val="windowText" lastClr="000000"/>
              </a:solidFill>
              <a:effectLst/>
              <a:latin typeface="+mn-lt"/>
              <a:ea typeface="+mn-ea"/>
              <a:cs typeface="+mn-cs"/>
            </a:rPr>
            <a:t>。類似団体の平均を上回る水準を維持している。平成</a:t>
          </a:r>
          <a:r>
            <a:rPr kumimoji="1" lang="en-US" altLang="ja-JP" sz="1100" baseline="0">
              <a:solidFill>
                <a:sysClr val="windowText" lastClr="000000"/>
              </a:solidFill>
              <a:effectLst/>
              <a:latin typeface="+mn-lt"/>
              <a:ea typeface="+mn-ea"/>
              <a:cs typeface="+mn-cs"/>
            </a:rPr>
            <a:t>24</a:t>
          </a:r>
          <a:r>
            <a:rPr kumimoji="1" lang="ja-JP" altLang="ja-JP" sz="1100" baseline="0">
              <a:solidFill>
                <a:sysClr val="windowText" lastClr="000000"/>
              </a:solidFill>
              <a:effectLst/>
              <a:latin typeface="+mn-lt"/>
              <a:ea typeface="+mn-ea"/>
              <a:cs typeface="+mn-cs"/>
            </a:rPr>
            <a:t>年度に市税収入が増加に転じ、基準財政収入額が増加しつつあるが、社会保障経費の増による基準財政需要額の増加により上昇に至らず、横ばい傾向にある。引き続き、新たな土地利用の推進等により財政基盤の拡充を図る。</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21872</xdr:rowOff>
    </xdr:from>
    <xdr:to>
      <xdr:col>7</xdr:col>
      <xdr:colOff>152400</xdr:colOff>
      <xdr:row>44</xdr:row>
      <xdr:rowOff>71261</xdr:rowOff>
    </xdr:to>
    <xdr:cxnSp macro="">
      <xdr:nvCxnSpPr>
        <xdr:cNvPr id="63" name="直線コネクタ 62"/>
        <xdr:cNvCxnSpPr/>
      </xdr:nvCxnSpPr>
      <xdr:spPr>
        <a:xfrm flipV="1">
          <a:off x="4953000" y="6194072"/>
          <a:ext cx="0" cy="1420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43338</xdr:rowOff>
    </xdr:from>
    <xdr:ext cx="762000" cy="259045"/>
    <xdr:sp macro="" textlink="">
      <xdr:nvSpPr>
        <xdr:cNvPr id="64" name="財政力最小値テキスト"/>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0.43</a:t>
          </a:r>
          <a:endParaRPr kumimoji="1" lang="ja-JP" altLang="en-US" sz="1000" b="1">
            <a:latin typeface="ＭＳ Ｐゴシック"/>
          </a:endParaRPr>
        </a:p>
      </xdr:txBody>
    </xdr:sp>
    <xdr:clientData/>
  </xdr:oneCellAnchor>
  <xdr:twoCellAnchor>
    <xdr:from>
      <xdr:col>7</xdr:col>
      <xdr:colOff>63500</xdr:colOff>
      <xdr:row>44</xdr:row>
      <xdr:rowOff>71261</xdr:rowOff>
    </xdr:from>
    <xdr:to>
      <xdr:col>7</xdr:col>
      <xdr:colOff>241300</xdr:colOff>
      <xdr:row>44</xdr:row>
      <xdr:rowOff>71261</xdr:rowOff>
    </xdr:to>
    <xdr:cxnSp macro="">
      <xdr:nvCxnSpPr>
        <xdr:cNvPr id="65" name="直線コネクタ 64"/>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108249</xdr:rowOff>
    </xdr:from>
    <xdr:ext cx="762000" cy="259045"/>
    <xdr:sp macro="" textlink="">
      <xdr:nvSpPr>
        <xdr:cNvPr id="66"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36</xdr:row>
      <xdr:rowOff>21872</xdr:rowOff>
    </xdr:from>
    <xdr:to>
      <xdr:col>7</xdr:col>
      <xdr:colOff>241300</xdr:colOff>
      <xdr:row>36</xdr:row>
      <xdr:rowOff>21872</xdr:rowOff>
    </xdr:to>
    <xdr:cxnSp macro="">
      <xdr:nvCxnSpPr>
        <xdr:cNvPr id="67" name="直線コネクタ 66"/>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46567</xdr:rowOff>
    </xdr:from>
    <xdr:to>
      <xdr:col>7</xdr:col>
      <xdr:colOff>152400</xdr:colOff>
      <xdr:row>40</xdr:row>
      <xdr:rowOff>46567</xdr:rowOff>
    </xdr:to>
    <xdr:cxnSp macro="">
      <xdr:nvCxnSpPr>
        <xdr:cNvPr id="68" name="直線コネクタ 67"/>
        <xdr:cNvCxnSpPr/>
      </xdr:nvCxnSpPr>
      <xdr:spPr>
        <a:xfrm>
          <a:off x="4114800" y="69045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37694</xdr:rowOff>
    </xdr:from>
    <xdr:ext cx="762000" cy="259045"/>
    <xdr:sp macro="" textlink="">
      <xdr:nvSpPr>
        <xdr:cNvPr id="69"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46567</xdr:rowOff>
    </xdr:from>
    <xdr:to>
      <xdr:col>6</xdr:col>
      <xdr:colOff>0</xdr:colOff>
      <xdr:row>40</xdr:row>
      <xdr:rowOff>59972</xdr:rowOff>
    </xdr:to>
    <xdr:cxnSp macro="">
      <xdr:nvCxnSpPr>
        <xdr:cNvPr id="71" name="直線コネクタ 70"/>
        <xdr:cNvCxnSpPr/>
      </xdr:nvCxnSpPr>
      <xdr:spPr>
        <a:xfrm flipV="1">
          <a:off x="3225800" y="69045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79022</xdr:rowOff>
    </xdr:from>
    <xdr:to>
      <xdr:col>6</xdr:col>
      <xdr:colOff>50800</xdr:colOff>
      <xdr:row>42</xdr:row>
      <xdr:rowOff>9172</xdr:rowOff>
    </xdr:to>
    <xdr:sp macro="" textlink="">
      <xdr:nvSpPr>
        <xdr:cNvPr id="72" name="フローチャート : 判断 71"/>
        <xdr:cNvSpPr/>
      </xdr:nvSpPr>
      <xdr:spPr>
        <a:xfrm>
          <a:off x="4064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165399</xdr:rowOff>
    </xdr:from>
    <xdr:ext cx="736600" cy="259045"/>
    <xdr:sp macro="" textlink="">
      <xdr:nvSpPr>
        <xdr:cNvPr id="73" name="テキスト ボックス 72"/>
        <xdr:cNvSpPr txBox="1"/>
      </xdr:nvSpPr>
      <xdr:spPr>
        <a:xfrm>
          <a:off x="3733800" y="719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46567</xdr:rowOff>
    </xdr:from>
    <xdr:to>
      <xdr:col>4</xdr:col>
      <xdr:colOff>482600</xdr:colOff>
      <xdr:row>40</xdr:row>
      <xdr:rowOff>59972</xdr:rowOff>
    </xdr:to>
    <xdr:cxnSp macro="">
      <xdr:nvCxnSpPr>
        <xdr:cNvPr id="74" name="直線コネクタ 73"/>
        <xdr:cNvCxnSpPr/>
      </xdr:nvCxnSpPr>
      <xdr:spPr>
        <a:xfrm>
          <a:off x="2336800" y="69045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119239</xdr:rowOff>
    </xdr:from>
    <xdr:to>
      <xdr:col>4</xdr:col>
      <xdr:colOff>533400</xdr:colOff>
      <xdr:row>42</xdr:row>
      <xdr:rowOff>49389</xdr:rowOff>
    </xdr:to>
    <xdr:sp macro="" textlink="">
      <xdr:nvSpPr>
        <xdr:cNvPr id="75" name="フローチャート : 判断 74"/>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34166</xdr:rowOff>
    </xdr:from>
    <xdr:ext cx="762000" cy="259045"/>
    <xdr:sp macro="" textlink="">
      <xdr:nvSpPr>
        <xdr:cNvPr id="76" name="テキスト ボックス 75"/>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46567</xdr:rowOff>
    </xdr:from>
    <xdr:to>
      <xdr:col>3</xdr:col>
      <xdr:colOff>279400</xdr:colOff>
      <xdr:row>40</xdr:row>
      <xdr:rowOff>46567</xdr:rowOff>
    </xdr:to>
    <xdr:cxnSp macro="">
      <xdr:nvCxnSpPr>
        <xdr:cNvPr id="77" name="直線コネクタ 76"/>
        <xdr:cNvCxnSpPr/>
      </xdr:nvCxnSpPr>
      <xdr:spPr>
        <a:xfrm>
          <a:off x="1447800" y="69045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119239</xdr:rowOff>
    </xdr:from>
    <xdr:to>
      <xdr:col>3</xdr:col>
      <xdr:colOff>330200</xdr:colOff>
      <xdr:row>42</xdr:row>
      <xdr:rowOff>49389</xdr:rowOff>
    </xdr:to>
    <xdr:sp macro="" textlink="">
      <xdr:nvSpPr>
        <xdr:cNvPr id="78" name="フローチャート : 判断 77"/>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34166</xdr:rowOff>
    </xdr:from>
    <xdr:ext cx="762000" cy="259045"/>
    <xdr:sp macro="" textlink="">
      <xdr:nvSpPr>
        <xdr:cNvPr id="79" name="テキスト ボックス 78"/>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119239</xdr:rowOff>
    </xdr:from>
    <xdr:to>
      <xdr:col>2</xdr:col>
      <xdr:colOff>127000</xdr:colOff>
      <xdr:row>42</xdr:row>
      <xdr:rowOff>49389</xdr:rowOff>
    </xdr:to>
    <xdr:sp macro="" textlink="">
      <xdr:nvSpPr>
        <xdr:cNvPr id="80" name="フローチャート : 判断 79"/>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34166</xdr:rowOff>
    </xdr:from>
    <xdr:ext cx="762000" cy="259045"/>
    <xdr:sp macro="" textlink="">
      <xdr:nvSpPr>
        <xdr:cNvPr id="81" name="テキスト ボックス 80"/>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39</xdr:row>
      <xdr:rowOff>167217</xdr:rowOff>
    </xdr:from>
    <xdr:to>
      <xdr:col>7</xdr:col>
      <xdr:colOff>203200</xdr:colOff>
      <xdr:row>40</xdr:row>
      <xdr:rowOff>97367</xdr:rowOff>
    </xdr:to>
    <xdr:sp macro="" textlink="">
      <xdr:nvSpPr>
        <xdr:cNvPr id="87" name="円/楕円 86"/>
        <xdr:cNvSpPr/>
      </xdr:nvSpPr>
      <xdr:spPr>
        <a:xfrm>
          <a:off x="4902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12294</xdr:rowOff>
    </xdr:from>
    <xdr:ext cx="762000" cy="259045"/>
    <xdr:sp macro="" textlink="">
      <xdr:nvSpPr>
        <xdr:cNvPr id="88" name="財政力該当値テキスト"/>
        <xdr:cNvSpPr txBox="1"/>
      </xdr:nvSpPr>
      <xdr:spPr>
        <a:xfrm>
          <a:off x="5041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167217</xdr:rowOff>
    </xdr:from>
    <xdr:to>
      <xdr:col>6</xdr:col>
      <xdr:colOff>50800</xdr:colOff>
      <xdr:row>40</xdr:row>
      <xdr:rowOff>97367</xdr:rowOff>
    </xdr:to>
    <xdr:sp macro="" textlink="">
      <xdr:nvSpPr>
        <xdr:cNvPr id="89" name="円/楕円 88"/>
        <xdr:cNvSpPr/>
      </xdr:nvSpPr>
      <xdr:spPr>
        <a:xfrm>
          <a:off x="4064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107544</xdr:rowOff>
    </xdr:from>
    <xdr:ext cx="736600" cy="259045"/>
    <xdr:sp macro="" textlink="">
      <xdr:nvSpPr>
        <xdr:cNvPr id="90" name="テキスト ボックス 89"/>
        <xdr:cNvSpPr txBox="1"/>
      </xdr:nvSpPr>
      <xdr:spPr>
        <a:xfrm>
          <a:off x="3733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9172</xdr:rowOff>
    </xdr:from>
    <xdr:to>
      <xdr:col>4</xdr:col>
      <xdr:colOff>533400</xdr:colOff>
      <xdr:row>40</xdr:row>
      <xdr:rowOff>110772</xdr:rowOff>
    </xdr:to>
    <xdr:sp macro="" textlink="">
      <xdr:nvSpPr>
        <xdr:cNvPr id="91" name="円/楕円 90"/>
        <xdr:cNvSpPr/>
      </xdr:nvSpPr>
      <xdr:spPr>
        <a:xfrm>
          <a:off x="3175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120949</xdr:rowOff>
    </xdr:from>
    <xdr:ext cx="762000" cy="259045"/>
    <xdr:sp macro="" textlink="">
      <xdr:nvSpPr>
        <xdr:cNvPr id="92" name="テキスト ボックス 91"/>
        <xdr:cNvSpPr txBox="1"/>
      </xdr:nvSpPr>
      <xdr:spPr>
        <a:xfrm>
          <a:off x="2844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167217</xdr:rowOff>
    </xdr:from>
    <xdr:to>
      <xdr:col>3</xdr:col>
      <xdr:colOff>330200</xdr:colOff>
      <xdr:row>40</xdr:row>
      <xdr:rowOff>97367</xdr:rowOff>
    </xdr:to>
    <xdr:sp macro="" textlink="">
      <xdr:nvSpPr>
        <xdr:cNvPr id="93" name="円/楕円 92"/>
        <xdr:cNvSpPr/>
      </xdr:nvSpPr>
      <xdr:spPr>
        <a:xfrm>
          <a:off x="2286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107544</xdr:rowOff>
    </xdr:from>
    <xdr:ext cx="762000" cy="259045"/>
    <xdr:sp macro="" textlink="">
      <xdr:nvSpPr>
        <xdr:cNvPr id="94" name="テキスト ボックス 93"/>
        <xdr:cNvSpPr txBox="1"/>
      </xdr:nvSpPr>
      <xdr:spPr>
        <a:xfrm>
          <a:off x="1955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167217</xdr:rowOff>
    </xdr:from>
    <xdr:to>
      <xdr:col>2</xdr:col>
      <xdr:colOff>127000</xdr:colOff>
      <xdr:row>40</xdr:row>
      <xdr:rowOff>97367</xdr:rowOff>
    </xdr:to>
    <xdr:sp macro="" textlink="">
      <xdr:nvSpPr>
        <xdr:cNvPr id="95" name="円/楕円 94"/>
        <xdr:cNvSpPr/>
      </xdr:nvSpPr>
      <xdr:spPr>
        <a:xfrm>
          <a:off x="1397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107544</xdr:rowOff>
    </xdr:from>
    <xdr:ext cx="762000" cy="259045"/>
    <xdr:sp macro="" textlink="">
      <xdr:nvSpPr>
        <xdr:cNvPr id="96" name="テキスト ボックス 95"/>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ysClr val="windowText" lastClr="000000"/>
              </a:solidFill>
              <a:effectLst/>
              <a:latin typeface="+mn-lt"/>
              <a:ea typeface="+mn-ea"/>
              <a:cs typeface="+mn-cs"/>
            </a:rPr>
            <a:t>経常収支比率は、前年度と比較して２．</a:t>
          </a:r>
          <a:r>
            <a:rPr kumimoji="1" lang="ja-JP" altLang="en-US" sz="1100" baseline="0">
              <a:solidFill>
                <a:sysClr val="windowText" lastClr="000000"/>
              </a:solidFill>
              <a:effectLst/>
              <a:latin typeface="+mn-lt"/>
              <a:ea typeface="+mn-ea"/>
              <a:cs typeface="+mn-cs"/>
            </a:rPr>
            <a:t>６</a:t>
          </a:r>
          <a:r>
            <a:rPr kumimoji="1" lang="ja-JP" altLang="ja-JP" sz="1100" baseline="0">
              <a:solidFill>
                <a:sysClr val="windowText" lastClr="000000"/>
              </a:solidFill>
              <a:effectLst/>
              <a:latin typeface="+mn-lt"/>
              <a:ea typeface="+mn-ea"/>
              <a:cs typeface="+mn-cs"/>
            </a:rPr>
            <a:t>ポイント</a:t>
          </a:r>
          <a:r>
            <a:rPr kumimoji="1" lang="ja-JP" altLang="en-US" sz="1100" baseline="0">
              <a:solidFill>
                <a:sysClr val="windowText" lastClr="000000"/>
              </a:solidFill>
              <a:effectLst/>
              <a:latin typeface="+mn-lt"/>
              <a:ea typeface="+mn-ea"/>
              <a:cs typeface="+mn-cs"/>
            </a:rPr>
            <a:t>悪化</a:t>
          </a:r>
          <a:r>
            <a:rPr kumimoji="1" lang="ja-JP" altLang="ja-JP" sz="1100" baseline="0">
              <a:solidFill>
                <a:sysClr val="windowText" lastClr="000000"/>
              </a:solidFill>
              <a:effectLst/>
              <a:latin typeface="+mn-lt"/>
              <a:ea typeface="+mn-ea"/>
              <a:cs typeface="+mn-cs"/>
            </a:rPr>
            <a:t>した。比率の分子となる経常経費充当一般財源</a:t>
          </a:r>
          <a:r>
            <a:rPr kumimoji="1" lang="ja-JP" altLang="en-US" sz="1100" baseline="0">
              <a:solidFill>
                <a:sysClr val="windowText" lastClr="000000"/>
              </a:solidFill>
              <a:effectLst/>
              <a:latin typeface="+mn-lt"/>
              <a:ea typeface="+mn-ea"/>
              <a:cs typeface="+mn-cs"/>
            </a:rPr>
            <a:t>は</a:t>
          </a:r>
          <a:r>
            <a:rPr kumimoji="1" lang="ja-JP" altLang="ja-JP" sz="1100" baseline="0">
              <a:solidFill>
                <a:sysClr val="windowText" lastClr="000000"/>
              </a:solidFill>
              <a:effectLst/>
              <a:latin typeface="+mn-lt"/>
              <a:ea typeface="+mn-ea"/>
              <a:cs typeface="+mn-cs"/>
            </a:rPr>
            <a:t>、</a:t>
          </a:r>
          <a:r>
            <a:rPr kumimoji="1" lang="ja-JP" altLang="en-US" sz="1100" baseline="0">
              <a:solidFill>
                <a:sysClr val="windowText" lastClr="000000"/>
              </a:solidFill>
              <a:effectLst/>
              <a:latin typeface="+mn-lt"/>
              <a:ea typeface="+mn-ea"/>
              <a:cs typeface="+mn-cs"/>
            </a:rPr>
            <a:t>扶助</a:t>
          </a:r>
          <a:r>
            <a:rPr kumimoji="1" lang="ja-JP" altLang="ja-JP" sz="1100" baseline="0">
              <a:solidFill>
                <a:sysClr val="windowText" lastClr="000000"/>
              </a:solidFill>
              <a:effectLst/>
              <a:latin typeface="+mn-lt"/>
              <a:ea typeface="+mn-ea"/>
              <a:cs typeface="+mn-cs"/>
            </a:rPr>
            <a:t>費</a:t>
          </a:r>
          <a:r>
            <a:rPr kumimoji="1" lang="ja-JP" altLang="en-US" sz="1100" baseline="0">
              <a:solidFill>
                <a:sysClr val="windowText" lastClr="000000"/>
              </a:solidFill>
              <a:effectLst/>
              <a:latin typeface="+mn-lt"/>
              <a:ea typeface="+mn-ea"/>
              <a:cs typeface="+mn-cs"/>
            </a:rPr>
            <a:t>が</a:t>
          </a:r>
          <a:r>
            <a:rPr kumimoji="1" lang="ja-JP" altLang="ja-JP" sz="1100" baseline="0">
              <a:solidFill>
                <a:sysClr val="windowText" lastClr="000000"/>
              </a:solidFill>
              <a:effectLst/>
              <a:latin typeface="+mn-lt"/>
              <a:ea typeface="+mn-ea"/>
              <a:cs typeface="+mn-cs"/>
            </a:rPr>
            <a:t>減となる一方で、</a:t>
          </a:r>
          <a:r>
            <a:rPr kumimoji="1" lang="ja-JP" altLang="en-US" sz="1100" baseline="0">
              <a:solidFill>
                <a:sysClr val="windowText" lastClr="000000"/>
              </a:solidFill>
              <a:effectLst/>
              <a:latin typeface="+mn-lt"/>
              <a:ea typeface="+mn-ea"/>
              <a:cs typeface="+mn-cs"/>
            </a:rPr>
            <a:t>補助費等</a:t>
          </a:r>
          <a:r>
            <a:rPr kumimoji="1" lang="ja-JP" altLang="ja-JP" sz="1100" baseline="0">
              <a:solidFill>
                <a:sysClr val="windowText" lastClr="000000"/>
              </a:solidFill>
              <a:effectLst/>
              <a:latin typeface="+mn-lt"/>
              <a:ea typeface="+mn-ea"/>
              <a:cs typeface="+mn-cs"/>
            </a:rPr>
            <a:t>や</a:t>
          </a:r>
          <a:r>
            <a:rPr kumimoji="1" lang="ja-JP" altLang="en-US" sz="1100" baseline="0">
              <a:solidFill>
                <a:sysClr val="windowText" lastClr="000000"/>
              </a:solidFill>
              <a:effectLst/>
              <a:latin typeface="+mn-lt"/>
              <a:ea typeface="+mn-ea"/>
              <a:cs typeface="+mn-cs"/>
            </a:rPr>
            <a:t>公債</a:t>
          </a:r>
          <a:r>
            <a:rPr kumimoji="1" lang="ja-JP" altLang="ja-JP" sz="1100" baseline="0">
              <a:solidFill>
                <a:sysClr val="windowText" lastClr="000000"/>
              </a:solidFill>
              <a:effectLst/>
              <a:latin typeface="+mn-lt"/>
              <a:ea typeface="+mn-ea"/>
              <a:cs typeface="+mn-cs"/>
            </a:rPr>
            <a:t>費の増により増加し、比率の分母となる経常一般財源は、</a:t>
          </a:r>
          <a:r>
            <a:rPr kumimoji="1" lang="ja-JP" altLang="en-US" sz="1100" baseline="0">
              <a:solidFill>
                <a:sysClr val="windowText" lastClr="000000"/>
              </a:solidFill>
              <a:effectLst/>
              <a:latin typeface="+mn-lt"/>
              <a:ea typeface="+mn-ea"/>
              <a:cs typeface="+mn-cs"/>
            </a:rPr>
            <a:t>市税</a:t>
          </a:r>
          <a:r>
            <a:rPr kumimoji="1" lang="ja-JP" altLang="ja-JP" sz="1100" baseline="0">
              <a:solidFill>
                <a:sysClr val="windowText" lastClr="000000"/>
              </a:solidFill>
              <a:effectLst/>
              <a:latin typeface="+mn-lt"/>
              <a:ea typeface="+mn-ea"/>
              <a:cs typeface="+mn-cs"/>
            </a:rPr>
            <a:t>が</a:t>
          </a:r>
          <a:r>
            <a:rPr kumimoji="1" lang="ja-JP" altLang="en-US" sz="1100" baseline="0">
              <a:solidFill>
                <a:sysClr val="windowText" lastClr="000000"/>
              </a:solidFill>
              <a:effectLst/>
              <a:latin typeface="+mn-lt"/>
              <a:ea typeface="+mn-ea"/>
              <a:cs typeface="+mn-cs"/>
            </a:rPr>
            <a:t>増加</a:t>
          </a:r>
          <a:r>
            <a:rPr kumimoji="1" lang="ja-JP" altLang="ja-JP" sz="1100" baseline="0">
              <a:solidFill>
                <a:sysClr val="windowText" lastClr="000000"/>
              </a:solidFill>
              <a:effectLst/>
              <a:latin typeface="+mn-lt"/>
              <a:ea typeface="+mn-ea"/>
              <a:cs typeface="+mn-cs"/>
            </a:rPr>
            <a:t>となる一方で、地方消費税交付金や</a:t>
          </a:r>
          <a:r>
            <a:rPr kumimoji="1" lang="ja-JP" altLang="en-US" sz="1100" baseline="0">
              <a:solidFill>
                <a:sysClr val="windowText" lastClr="000000"/>
              </a:solidFill>
              <a:effectLst/>
              <a:latin typeface="+mn-lt"/>
              <a:ea typeface="+mn-ea"/>
              <a:cs typeface="+mn-cs"/>
            </a:rPr>
            <a:t>普通交付税</a:t>
          </a:r>
          <a:r>
            <a:rPr kumimoji="1" lang="ja-JP" altLang="ja-JP" sz="1100" baseline="0">
              <a:solidFill>
                <a:sysClr val="windowText" lastClr="000000"/>
              </a:solidFill>
              <a:effectLst/>
              <a:latin typeface="+mn-lt"/>
              <a:ea typeface="+mn-ea"/>
              <a:cs typeface="+mn-cs"/>
            </a:rPr>
            <a:t>の</a:t>
          </a:r>
          <a:r>
            <a:rPr kumimoji="1" lang="ja-JP" altLang="en-US" sz="1100" baseline="0">
              <a:solidFill>
                <a:sysClr val="windowText" lastClr="000000"/>
              </a:solidFill>
              <a:effectLst/>
              <a:latin typeface="+mn-lt"/>
              <a:ea typeface="+mn-ea"/>
              <a:cs typeface="+mn-cs"/>
            </a:rPr>
            <a:t>減</a:t>
          </a:r>
          <a:r>
            <a:rPr kumimoji="1" lang="ja-JP" altLang="ja-JP" sz="1100" baseline="0">
              <a:solidFill>
                <a:sysClr val="windowText" lastClr="000000"/>
              </a:solidFill>
              <a:effectLst/>
              <a:latin typeface="+mn-lt"/>
              <a:ea typeface="+mn-ea"/>
              <a:cs typeface="+mn-cs"/>
            </a:rPr>
            <a:t>により</a:t>
          </a:r>
          <a:r>
            <a:rPr kumimoji="1" lang="ja-JP" altLang="en-US" sz="1100" baseline="0">
              <a:solidFill>
                <a:sysClr val="windowText" lastClr="000000"/>
              </a:solidFill>
              <a:effectLst/>
              <a:latin typeface="+mn-lt"/>
              <a:ea typeface="+mn-ea"/>
              <a:cs typeface="+mn-cs"/>
            </a:rPr>
            <a:t>減少</a:t>
          </a:r>
          <a:r>
            <a:rPr kumimoji="1" lang="ja-JP" altLang="ja-JP" sz="1100" baseline="0">
              <a:solidFill>
                <a:sysClr val="windowText" lastClr="000000"/>
              </a:solidFill>
              <a:effectLst/>
              <a:latin typeface="+mn-lt"/>
              <a:ea typeface="+mn-ea"/>
              <a:cs typeface="+mn-cs"/>
            </a:rPr>
            <a:t>し、比率が</a:t>
          </a:r>
          <a:r>
            <a:rPr kumimoji="1" lang="ja-JP" altLang="en-US" sz="1100" baseline="0">
              <a:solidFill>
                <a:sysClr val="windowText" lastClr="000000"/>
              </a:solidFill>
              <a:effectLst/>
              <a:latin typeface="+mn-lt"/>
              <a:ea typeface="+mn-ea"/>
              <a:cs typeface="+mn-cs"/>
            </a:rPr>
            <a:t>悪化</a:t>
          </a:r>
          <a:r>
            <a:rPr kumimoji="1" lang="ja-JP" altLang="ja-JP" sz="1100" baseline="0">
              <a:solidFill>
                <a:sysClr val="windowText" lastClr="000000"/>
              </a:solidFill>
              <a:effectLst/>
              <a:latin typeface="+mn-lt"/>
              <a:ea typeface="+mn-ea"/>
              <a:cs typeface="+mn-cs"/>
            </a:rPr>
            <a:t>した。類似団体の平均を上回っており、今後も、行財政改革を推進し、歳出削減に努めるとともに、徴収率の向上など歳入対策も積極的に取り組み、比率の改善に努める。</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165608</xdr:rowOff>
    </xdr:from>
    <xdr:to>
      <xdr:col>7</xdr:col>
      <xdr:colOff>152400</xdr:colOff>
      <xdr:row>65</xdr:row>
      <xdr:rowOff>70612</xdr:rowOff>
    </xdr:to>
    <xdr:cxnSp macro="">
      <xdr:nvCxnSpPr>
        <xdr:cNvPr id="124" name="直線コネクタ 123"/>
        <xdr:cNvCxnSpPr/>
      </xdr:nvCxnSpPr>
      <xdr:spPr>
        <a:xfrm flipV="1">
          <a:off x="4953000" y="10109708"/>
          <a:ext cx="0" cy="11051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42689</xdr:rowOff>
    </xdr:from>
    <xdr:ext cx="762000" cy="259045"/>
    <xdr:sp macro="" textlink="">
      <xdr:nvSpPr>
        <xdr:cNvPr id="125" name="財政構造の弾力性最小値テキスト"/>
        <xdr:cNvSpPr txBox="1"/>
      </xdr:nvSpPr>
      <xdr:spPr>
        <a:xfrm>
          <a:off x="5041900" y="1118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7</xdr:col>
      <xdr:colOff>63500</xdr:colOff>
      <xdr:row>65</xdr:row>
      <xdr:rowOff>70612</xdr:rowOff>
    </xdr:from>
    <xdr:to>
      <xdr:col>7</xdr:col>
      <xdr:colOff>241300</xdr:colOff>
      <xdr:row>65</xdr:row>
      <xdr:rowOff>70612</xdr:rowOff>
    </xdr:to>
    <xdr:cxnSp macro="">
      <xdr:nvCxnSpPr>
        <xdr:cNvPr id="126" name="直線コネクタ 125"/>
        <xdr:cNvCxnSpPr/>
      </xdr:nvCxnSpPr>
      <xdr:spPr>
        <a:xfrm>
          <a:off x="4864100" y="1121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80535</xdr:rowOff>
    </xdr:from>
    <xdr:ext cx="762000" cy="259045"/>
    <xdr:sp macro="" textlink="">
      <xdr:nvSpPr>
        <xdr:cNvPr id="127"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7</xdr:col>
      <xdr:colOff>63500</xdr:colOff>
      <xdr:row>58</xdr:row>
      <xdr:rowOff>165608</xdr:rowOff>
    </xdr:from>
    <xdr:to>
      <xdr:col>7</xdr:col>
      <xdr:colOff>241300</xdr:colOff>
      <xdr:row>58</xdr:row>
      <xdr:rowOff>165608</xdr:rowOff>
    </xdr:to>
    <xdr:cxnSp macro="">
      <xdr:nvCxnSpPr>
        <xdr:cNvPr id="128" name="直線コネクタ 127"/>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25146</xdr:rowOff>
    </xdr:from>
    <xdr:to>
      <xdr:col>7</xdr:col>
      <xdr:colOff>152400</xdr:colOff>
      <xdr:row>62</xdr:row>
      <xdr:rowOff>150622</xdr:rowOff>
    </xdr:to>
    <xdr:cxnSp macro="">
      <xdr:nvCxnSpPr>
        <xdr:cNvPr id="129" name="直線コネクタ 128"/>
        <xdr:cNvCxnSpPr/>
      </xdr:nvCxnSpPr>
      <xdr:spPr>
        <a:xfrm>
          <a:off x="4114800" y="10655046"/>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63263</xdr:rowOff>
    </xdr:from>
    <xdr:ext cx="762000" cy="259045"/>
    <xdr:sp macro="" textlink="">
      <xdr:nvSpPr>
        <xdr:cNvPr id="130" name="財政構造の弾力性平均値テキスト"/>
        <xdr:cNvSpPr txBox="1"/>
      </xdr:nvSpPr>
      <xdr:spPr>
        <a:xfrm>
          <a:off x="5041900" y="1052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46736</xdr:rowOff>
    </xdr:from>
    <xdr:to>
      <xdr:col>7</xdr:col>
      <xdr:colOff>203200</xdr:colOff>
      <xdr:row>62</xdr:row>
      <xdr:rowOff>148336</xdr:rowOff>
    </xdr:to>
    <xdr:sp macro="" textlink="">
      <xdr:nvSpPr>
        <xdr:cNvPr id="131" name="フローチャート : 判断 130"/>
        <xdr:cNvSpPr/>
      </xdr:nvSpPr>
      <xdr:spPr>
        <a:xfrm>
          <a:off x="49022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25146</xdr:rowOff>
    </xdr:from>
    <xdr:to>
      <xdr:col>6</xdr:col>
      <xdr:colOff>0</xdr:colOff>
      <xdr:row>62</xdr:row>
      <xdr:rowOff>145796</xdr:rowOff>
    </xdr:to>
    <xdr:cxnSp macro="">
      <xdr:nvCxnSpPr>
        <xdr:cNvPr id="132" name="直線コネクタ 131"/>
        <xdr:cNvCxnSpPr/>
      </xdr:nvCxnSpPr>
      <xdr:spPr>
        <a:xfrm flipV="1">
          <a:off x="3225800" y="1065504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107188</xdr:rowOff>
    </xdr:from>
    <xdr:to>
      <xdr:col>6</xdr:col>
      <xdr:colOff>50800</xdr:colOff>
      <xdr:row>62</xdr:row>
      <xdr:rowOff>37338</xdr:rowOff>
    </xdr:to>
    <xdr:sp macro="" textlink="">
      <xdr:nvSpPr>
        <xdr:cNvPr id="133" name="フローチャート : 判断 132"/>
        <xdr:cNvSpPr/>
      </xdr:nvSpPr>
      <xdr:spPr>
        <a:xfrm>
          <a:off x="4064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47515</xdr:rowOff>
    </xdr:from>
    <xdr:ext cx="736600" cy="259045"/>
    <xdr:sp macro="" textlink="">
      <xdr:nvSpPr>
        <xdr:cNvPr id="134" name="テキスト ボックス 133"/>
        <xdr:cNvSpPr txBox="1"/>
      </xdr:nvSpPr>
      <xdr:spPr>
        <a:xfrm>
          <a:off x="3733800" y="10334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97536</xdr:rowOff>
    </xdr:from>
    <xdr:to>
      <xdr:col>4</xdr:col>
      <xdr:colOff>482600</xdr:colOff>
      <xdr:row>62</xdr:row>
      <xdr:rowOff>145796</xdr:rowOff>
    </xdr:to>
    <xdr:cxnSp macro="">
      <xdr:nvCxnSpPr>
        <xdr:cNvPr id="135" name="直線コネクタ 134"/>
        <xdr:cNvCxnSpPr/>
      </xdr:nvCxnSpPr>
      <xdr:spPr>
        <a:xfrm>
          <a:off x="2336800" y="1072743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83058</xdr:rowOff>
    </xdr:from>
    <xdr:to>
      <xdr:col>4</xdr:col>
      <xdr:colOff>533400</xdr:colOff>
      <xdr:row>62</xdr:row>
      <xdr:rowOff>13208</xdr:rowOff>
    </xdr:to>
    <xdr:sp macro="" textlink="">
      <xdr:nvSpPr>
        <xdr:cNvPr id="136" name="フローチャート : 判断 135"/>
        <xdr:cNvSpPr/>
      </xdr:nvSpPr>
      <xdr:spPr>
        <a:xfrm>
          <a:off x="3175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23385</xdr:rowOff>
    </xdr:from>
    <xdr:ext cx="762000" cy="259045"/>
    <xdr:sp macro="" textlink="">
      <xdr:nvSpPr>
        <xdr:cNvPr id="137" name="テキスト ボックス 136"/>
        <xdr:cNvSpPr txBox="1"/>
      </xdr:nvSpPr>
      <xdr:spPr>
        <a:xfrm>
          <a:off x="2844800" y="1031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58928</xdr:rowOff>
    </xdr:from>
    <xdr:to>
      <xdr:col>3</xdr:col>
      <xdr:colOff>279400</xdr:colOff>
      <xdr:row>62</xdr:row>
      <xdr:rowOff>97536</xdr:rowOff>
    </xdr:to>
    <xdr:cxnSp macro="">
      <xdr:nvCxnSpPr>
        <xdr:cNvPr id="138" name="直線コネクタ 137"/>
        <xdr:cNvCxnSpPr/>
      </xdr:nvCxnSpPr>
      <xdr:spPr>
        <a:xfrm>
          <a:off x="1447800" y="1068882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20320</xdr:rowOff>
    </xdr:from>
    <xdr:to>
      <xdr:col>3</xdr:col>
      <xdr:colOff>330200</xdr:colOff>
      <xdr:row>61</xdr:row>
      <xdr:rowOff>121920</xdr:rowOff>
    </xdr:to>
    <xdr:sp macro="" textlink="">
      <xdr:nvSpPr>
        <xdr:cNvPr id="139" name="フローチャート : 判断 138"/>
        <xdr:cNvSpPr/>
      </xdr:nvSpPr>
      <xdr:spPr>
        <a:xfrm>
          <a:off x="2286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132097</xdr:rowOff>
    </xdr:from>
    <xdr:ext cx="762000" cy="259045"/>
    <xdr:sp macro="" textlink="">
      <xdr:nvSpPr>
        <xdr:cNvPr id="140" name="テキスト ボックス 139"/>
        <xdr:cNvSpPr txBox="1"/>
      </xdr:nvSpPr>
      <xdr:spPr>
        <a:xfrm>
          <a:off x="1955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58928</xdr:rowOff>
    </xdr:from>
    <xdr:to>
      <xdr:col>2</xdr:col>
      <xdr:colOff>127000</xdr:colOff>
      <xdr:row>61</xdr:row>
      <xdr:rowOff>160528</xdr:rowOff>
    </xdr:to>
    <xdr:sp macro="" textlink="">
      <xdr:nvSpPr>
        <xdr:cNvPr id="141" name="フローチャート : 判断 140"/>
        <xdr:cNvSpPr/>
      </xdr:nvSpPr>
      <xdr:spPr>
        <a:xfrm>
          <a:off x="1397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170705</xdr:rowOff>
    </xdr:from>
    <xdr:ext cx="762000" cy="259045"/>
    <xdr:sp macro="" textlink="">
      <xdr:nvSpPr>
        <xdr:cNvPr id="142" name="テキスト ボックス 141"/>
        <xdr:cNvSpPr txBox="1"/>
      </xdr:nvSpPr>
      <xdr:spPr>
        <a:xfrm>
          <a:off x="1066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99822</xdr:rowOff>
    </xdr:from>
    <xdr:to>
      <xdr:col>7</xdr:col>
      <xdr:colOff>203200</xdr:colOff>
      <xdr:row>63</xdr:row>
      <xdr:rowOff>29972</xdr:rowOff>
    </xdr:to>
    <xdr:sp macro="" textlink="">
      <xdr:nvSpPr>
        <xdr:cNvPr id="148" name="円/楕円 147"/>
        <xdr:cNvSpPr/>
      </xdr:nvSpPr>
      <xdr:spPr>
        <a:xfrm>
          <a:off x="49022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71899</xdr:rowOff>
    </xdr:from>
    <xdr:ext cx="762000" cy="259045"/>
    <xdr:sp macro="" textlink="">
      <xdr:nvSpPr>
        <xdr:cNvPr id="149" name="財政構造の弾力性該当値テキスト"/>
        <xdr:cNvSpPr txBox="1"/>
      </xdr:nvSpPr>
      <xdr:spPr>
        <a:xfrm>
          <a:off x="5041900" y="1070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145796</xdr:rowOff>
    </xdr:from>
    <xdr:to>
      <xdr:col>6</xdr:col>
      <xdr:colOff>50800</xdr:colOff>
      <xdr:row>62</xdr:row>
      <xdr:rowOff>75946</xdr:rowOff>
    </xdr:to>
    <xdr:sp macro="" textlink="">
      <xdr:nvSpPr>
        <xdr:cNvPr id="150" name="円/楕円 149"/>
        <xdr:cNvSpPr/>
      </xdr:nvSpPr>
      <xdr:spPr>
        <a:xfrm>
          <a:off x="40640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60723</xdr:rowOff>
    </xdr:from>
    <xdr:ext cx="736600" cy="259045"/>
    <xdr:sp macro="" textlink="">
      <xdr:nvSpPr>
        <xdr:cNvPr id="151" name="テキスト ボックス 150"/>
        <xdr:cNvSpPr txBox="1"/>
      </xdr:nvSpPr>
      <xdr:spPr>
        <a:xfrm>
          <a:off x="3733800" y="10690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94996</xdr:rowOff>
    </xdr:from>
    <xdr:to>
      <xdr:col>4</xdr:col>
      <xdr:colOff>533400</xdr:colOff>
      <xdr:row>63</xdr:row>
      <xdr:rowOff>25146</xdr:rowOff>
    </xdr:to>
    <xdr:sp macro="" textlink="">
      <xdr:nvSpPr>
        <xdr:cNvPr id="152" name="円/楕円 151"/>
        <xdr:cNvSpPr/>
      </xdr:nvSpPr>
      <xdr:spPr>
        <a:xfrm>
          <a:off x="31750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9923</xdr:rowOff>
    </xdr:from>
    <xdr:ext cx="762000" cy="259045"/>
    <xdr:sp macro="" textlink="">
      <xdr:nvSpPr>
        <xdr:cNvPr id="153" name="テキスト ボックス 152"/>
        <xdr:cNvSpPr txBox="1"/>
      </xdr:nvSpPr>
      <xdr:spPr>
        <a:xfrm>
          <a:off x="2844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46736</xdr:rowOff>
    </xdr:from>
    <xdr:to>
      <xdr:col>3</xdr:col>
      <xdr:colOff>330200</xdr:colOff>
      <xdr:row>62</xdr:row>
      <xdr:rowOff>148336</xdr:rowOff>
    </xdr:to>
    <xdr:sp macro="" textlink="">
      <xdr:nvSpPr>
        <xdr:cNvPr id="154" name="円/楕円 153"/>
        <xdr:cNvSpPr/>
      </xdr:nvSpPr>
      <xdr:spPr>
        <a:xfrm>
          <a:off x="22860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133113</xdr:rowOff>
    </xdr:from>
    <xdr:ext cx="762000" cy="259045"/>
    <xdr:sp macro="" textlink="">
      <xdr:nvSpPr>
        <xdr:cNvPr id="155" name="テキスト ボックス 154"/>
        <xdr:cNvSpPr txBox="1"/>
      </xdr:nvSpPr>
      <xdr:spPr>
        <a:xfrm>
          <a:off x="1955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8128</xdr:rowOff>
    </xdr:from>
    <xdr:to>
      <xdr:col>2</xdr:col>
      <xdr:colOff>127000</xdr:colOff>
      <xdr:row>62</xdr:row>
      <xdr:rowOff>109728</xdr:rowOff>
    </xdr:to>
    <xdr:sp macro="" textlink="">
      <xdr:nvSpPr>
        <xdr:cNvPr id="156" name="円/楕円 155"/>
        <xdr:cNvSpPr/>
      </xdr:nvSpPr>
      <xdr:spPr>
        <a:xfrm>
          <a:off x="13970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94505</xdr:rowOff>
    </xdr:from>
    <xdr:ext cx="762000" cy="259045"/>
    <xdr:sp macro="" textlink="">
      <xdr:nvSpPr>
        <xdr:cNvPr id="157" name="テキスト ボックス 156"/>
        <xdr:cNvSpPr txBox="1"/>
      </xdr:nvSpPr>
      <xdr:spPr>
        <a:xfrm>
          <a:off x="1066800" y="1072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[100,816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104,308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ysClr val="windowText" lastClr="000000"/>
              </a:solidFill>
              <a:effectLst/>
              <a:latin typeface="+mn-lt"/>
              <a:ea typeface="+mn-ea"/>
              <a:cs typeface="+mn-cs"/>
            </a:rPr>
            <a:t>人口</a:t>
          </a:r>
          <a:r>
            <a:rPr kumimoji="1" lang="en-US" altLang="ja-JP" sz="1100" baseline="0">
              <a:solidFill>
                <a:sysClr val="windowText" lastClr="000000"/>
              </a:solidFill>
              <a:effectLst/>
              <a:latin typeface="+mn-lt"/>
              <a:ea typeface="+mn-ea"/>
              <a:cs typeface="+mn-cs"/>
            </a:rPr>
            <a:t>1</a:t>
          </a:r>
          <a:r>
            <a:rPr kumimoji="1" lang="ja-JP" altLang="ja-JP" sz="1100" baseline="0">
              <a:solidFill>
                <a:sysClr val="windowText" lastClr="000000"/>
              </a:solidFill>
              <a:effectLst/>
              <a:latin typeface="+mn-lt"/>
              <a:ea typeface="+mn-ea"/>
              <a:cs typeface="+mn-cs"/>
            </a:rPr>
            <a:t>人当たりの人件費・物件費等決算額は、前年度と比較して</a:t>
          </a:r>
          <a:r>
            <a:rPr kumimoji="1" lang="en-US" altLang="ja-JP" sz="1100" baseline="0">
              <a:solidFill>
                <a:sysClr val="windowText" lastClr="000000"/>
              </a:solidFill>
              <a:effectLst/>
              <a:latin typeface="+mn-lt"/>
              <a:ea typeface="+mn-ea"/>
              <a:cs typeface="+mn-cs"/>
            </a:rPr>
            <a:t>1,297</a:t>
          </a:r>
          <a:r>
            <a:rPr kumimoji="1" lang="ja-JP" altLang="ja-JP" sz="1100" baseline="0">
              <a:solidFill>
                <a:sysClr val="windowText" lastClr="000000"/>
              </a:solidFill>
              <a:effectLst/>
              <a:latin typeface="+mn-lt"/>
              <a:ea typeface="+mn-ea"/>
              <a:cs typeface="+mn-cs"/>
            </a:rPr>
            <a:t>円</a:t>
          </a:r>
          <a:r>
            <a:rPr kumimoji="1" lang="ja-JP" altLang="en-US" sz="1100" baseline="0">
              <a:solidFill>
                <a:sysClr val="windowText" lastClr="000000"/>
              </a:solidFill>
              <a:effectLst/>
              <a:latin typeface="+mn-lt"/>
              <a:ea typeface="+mn-ea"/>
              <a:cs typeface="+mn-cs"/>
            </a:rPr>
            <a:t>減少</a:t>
          </a:r>
          <a:r>
            <a:rPr kumimoji="1" lang="ja-JP" altLang="ja-JP" sz="1100" baseline="0">
              <a:solidFill>
                <a:sysClr val="windowText" lastClr="000000"/>
              </a:solidFill>
              <a:effectLst/>
              <a:latin typeface="+mn-lt"/>
              <a:ea typeface="+mn-ea"/>
              <a:cs typeface="+mn-cs"/>
            </a:rPr>
            <a:t>した。</a:t>
          </a:r>
          <a:r>
            <a:rPr kumimoji="1" lang="ja-JP" altLang="ja-JP" sz="1100" baseline="0">
              <a:solidFill>
                <a:schemeClr val="dk1"/>
              </a:solidFill>
              <a:effectLst/>
              <a:latin typeface="+mn-lt"/>
              <a:ea typeface="+mn-ea"/>
              <a:cs typeface="+mn-cs"/>
            </a:rPr>
            <a:t>定員適正化による人件費の縮減や事務事業の見直しにより、</a:t>
          </a:r>
          <a:r>
            <a:rPr kumimoji="1" lang="ja-JP" altLang="ja-JP" sz="1100" baseline="0">
              <a:solidFill>
                <a:sysClr val="windowText" lastClr="000000"/>
              </a:solidFill>
              <a:effectLst/>
              <a:latin typeface="+mn-lt"/>
              <a:ea typeface="+mn-ea"/>
              <a:cs typeface="+mn-cs"/>
            </a:rPr>
            <a:t>類似団体の平均を下</a:t>
          </a:r>
          <a:r>
            <a:rPr kumimoji="1" lang="ja-JP" altLang="en-US" sz="1100" baseline="0">
              <a:solidFill>
                <a:sysClr val="windowText" lastClr="000000"/>
              </a:solidFill>
              <a:effectLst/>
              <a:latin typeface="+mn-lt"/>
              <a:ea typeface="+mn-ea"/>
              <a:cs typeface="+mn-cs"/>
            </a:rPr>
            <a:t>回る状況が</a:t>
          </a:r>
          <a:r>
            <a:rPr kumimoji="1" lang="ja-JP" altLang="ja-JP" sz="1100" baseline="0">
              <a:solidFill>
                <a:sysClr val="windowText" lastClr="000000"/>
              </a:solidFill>
              <a:effectLst/>
              <a:latin typeface="+mn-lt"/>
              <a:ea typeface="+mn-ea"/>
              <a:cs typeface="+mn-cs"/>
            </a:rPr>
            <a:t>続いてい</a:t>
          </a:r>
          <a:r>
            <a:rPr kumimoji="1" lang="ja-JP" altLang="en-US" sz="1100" baseline="0">
              <a:solidFill>
                <a:sysClr val="windowText" lastClr="000000"/>
              </a:solidFill>
              <a:effectLst/>
              <a:latin typeface="+mn-lt"/>
              <a:ea typeface="+mn-ea"/>
              <a:cs typeface="+mn-cs"/>
            </a:rPr>
            <a:t>る。人件費は、</a:t>
          </a:r>
          <a:r>
            <a:rPr kumimoji="1" lang="ja-JP" altLang="ja-JP" sz="1100" baseline="0">
              <a:solidFill>
                <a:sysClr val="windowText" lastClr="000000"/>
              </a:solidFill>
              <a:effectLst/>
              <a:latin typeface="+mn-lt"/>
              <a:ea typeface="+mn-ea"/>
              <a:cs typeface="+mn-cs"/>
            </a:rPr>
            <a:t>平成</a:t>
          </a:r>
          <a:r>
            <a:rPr kumimoji="1" lang="en-US" altLang="ja-JP" sz="1100" baseline="0">
              <a:solidFill>
                <a:sysClr val="windowText" lastClr="000000"/>
              </a:solidFill>
              <a:effectLst/>
              <a:latin typeface="+mn-lt"/>
              <a:ea typeface="+mn-ea"/>
              <a:cs typeface="+mn-cs"/>
            </a:rPr>
            <a:t>26</a:t>
          </a:r>
          <a:r>
            <a:rPr kumimoji="1" lang="ja-JP" altLang="ja-JP" sz="1100" baseline="0">
              <a:solidFill>
                <a:sysClr val="windowText" lastClr="000000"/>
              </a:solidFill>
              <a:effectLst/>
              <a:latin typeface="+mn-lt"/>
              <a:ea typeface="+mn-ea"/>
              <a:cs typeface="+mn-cs"/>
            </a:rPr>
            <a:t>年度は、人事院勧告によ</a:t>
          </a:r>
          <a:r>
            <a:rPr kumimoji="1" lang="ja-JP" altLang="en-US" sz="1100" baseline="0">
              <a:solidFill>
                <a:sysClr val="windowText" lastClr="000000"/>
              </a:solidFill>
              <a:effectLst/>
              <a:latin typeface="+mn-lt"/>
              <a:ea typeface="+mn-ea"/>
              <a:cs typeface="+mn-cs"/>
            </a:rPr>
            <a:t>り</a:t>
          </a:r>
          <a:r>
            <a:rPr kumimoji="1" lang="ja-JP" altLang="ja-JP" sz="1100" baseline="0">
              <a:solidFill>
                <a:sysClr val="windowText" lastClr="000000"/>
              </a:solidFill>
              <a:effectLst/>
              <a:latin typeface="+mn-lt"/>
              <a:ea typeface="+mn-ea"/>
              <a:cs typeface="+mn-cs"/>
            </a:rPr>
            <a:t>人件費</a:t>
          </a:r>
          <a:r>
            <a:rPr kumimoji="1" lang="ja-JP" altLang="en-US" sz="1100" baseline="0">
              <a:solidFill>
                <a:sysClr val="windowText" lastClr="000000"/>
              </a:solidFill>
              <a:effectLst/>
              <a:latin typeface="+mn-lt"/>
              <a:ea typeface="+mn-ea"/>
              <a:cs typeface="+mn-cs"/>
            </a:rPr>
            <a:t>が</a:t>
          </a:r>
          <a:r>
            <a:rPr kumimoji="1" lang="ja-JP" altLang="ja-JP" sz="1100" baseline="0">
              <a:solidFill>
                <a:sysClr val="windowText" lastClr="000000"/>
              </a:solidFill>
              <a:effectLst/>
              <a:latin typeface="+mn-lt"/>
              <a:ea typeface="+mn-ea"/>
              <a:cs typeface="+mn-cs"/>
            </a:rPr>
            <a:t>増加</a:t>
          </a:r>
          <a:r>
            <a:rPr kumimoji="1" lang="ja-JP" altLang="en-US" sz="1100" baseline="0">
              <a:solidFill>
                <a:sysClr val="windowText" lastClr="000000"/>
              </a:solidFill>
              <a:effectLst/>
              <a:latin typeface="+mn-lt"/>
              <a:ea typeface="+mn-ea"/>
              <a:cs typeface="+mn-cs"/>
            </a:rPr>
            <a:t>したものの、その後は減少傾向である。物件費は、</a:t>
          </a:r>
          <a:r>
            <a:rPr kumimoji="1" lang="ja-JP" altLang="ja-JP" sz="1100" baseline="0">
              <a:solidFill>
                <a:sysClr val="windowText" lastClr="000000"/>
              </a:solidFill>
              <a:effectLst/>
              <a:latin typeface="+mn-lt"/>
              <a:ea typeface="+mn-ea"/>
              <a:cs typeface="+mn-cs"/>
            </a:rPr>
            <a:t>マイナンバー対応に伴う電算事務費の増等により増加してい</a:t>
          </a:r>
          <a:r>
            <a:rPr kumimoji="1" lang="ja-JP" altLang="en-US" sz="1100" baseline="0">
              <a:solidFill>
                <a:sysClr val="windowText" lastClr="000000"/>
              </a:solidFill>
              <a:effectLst/>
              <a:latin typeface="+mn-lt"/>
              <a:ea typeface="+mn-ea"/>
              <a:cs typeface="+mn-cs"/>
            </a:rPr>
            <a:t>たが、平成</a:t>
          </a:r>
          <a:r>
            <a:rPr kumimoji="1" lang="en-US" altLang="ja-JP" sz="1100" baseline="0">
              <a:solidFill>
                <a:sysClr val="windowText" lastClr="000000"/>
              </a:solidFill>
              <a:effectLst/>
              <a:latin typeface="+mn-lt"/>
              <a:ea typeface="+mn-ea"/>
              <a:cs typeface="+mn-cs"/>
            </a:rPr>
            <a:t>28</a:t>
          </a:r>
          <a:r>
            <a:rPr kumimoji="1" lang="ja-JP" altLang="en-US" sz="1100" baseline="0">
              <a:solidFill>
                <a:sysClr val="windowText" lastClr="000000"/>
              </a:solidFill>
              <a:effectLst/>
              <a:latin typeface="+mn-lt"/>
              <a:ea typeface="+mn-ea"/>
              <a:cs typeface="+mn-cs"/>
            </a:rPr>
            <a:t>年は減少に転じた</a:t>
          </a:r>
          <a:r>
            <a:rPr kumimoji="1" lang="ja-JP" altLang="ja-JP" sz="1100" baseline="0">
              <a:solidFill>
                <a:sysClr val="windowText" lastClr="000000"/>
              </a:solidFill>
              <a:effectLst/>
              <a:latin typeface="+mn-lt"/>
              <a:ea typeface="+mn-ea"/>
              <a:cs typeface="+mn-cs"/>
            </a:rPr>
            <a:t>。引き続き、業務のアウトソーシング等の経常コストの低減に取り組み、簡素で効率的な運営に努める。</a:t>
          </a:r>
          <a:endParaRPr lang="ja-JP" altLang="ja-JP" sz="1400">
            <a:solidFill>
              <a:sysClr val="windowText" lastClr="000000"/>
            </a:solidFill>
            <a:effectLst/>
          </a:endParaRPr>
        </a:p>
        <a:p>
          <a:endParaRPr kumimoji="1" lang="ja-JP" altLang="en-US" sz="1300">
            <a:solidFill>
              <a:srgbClr val="FF0000"/>
            </a:solidFill>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138664</xdr:rowOff>
    </xdr:from>
    <xdr:to>
      <xdr:col>7</xdr:col>
      <xdr:colOff>152400</xdr:colOff>
      <xdr:row>89</xdr:row>
      <xdr:rowOff>121106</xdr:rowOff>
    </xdr:to>
    <xdr:cxnSp macro="">
      <xdr:nvCxnSpPr>
        <xdr:cNvPr id="187" name="直線コネクタ 186"/>
        <xdr:cNvCxnSpPr/>
      </xdr:nvCxnSpPr>
      <xdr:spPr>
        <a:xfrm flipV="1">
          <a:off x="4953000" y="13683214"/>
          <a:ext cx="0" cy="16969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93183</xdr:rowOff>
    </xdr:from>
    <xdr:ext cx="762000" cy="259045"/>
    <xdr:sp macro="" textlink="">
      <xdr:nvSpPr>
        <xdr:cNvPr id="188" name="人件費・物件費等の状況最小値テキスト"/>
        <xdr:cNvSpPr txBox="1"/>
      </xdr:nvSpPr>
      <xdr:spPr>
        <a:xfrm>
          <a:off x="5041900" y="1535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158,549</a:t>
          </a:r>
          <a:endParaRPr kumimoji="1" lang="ja-JP" altLang="en-US" sz="1000" b="1">
            <a:latin typeface="ＭＳ Ｐゴシック"/>
          </a:endParaRPr>
        </a:p>
      </xdr:txBody>
    </xdr:sp>
    <xdr:clientData/>
  </xdr:oneCellAnchor>
  <xdr:twoCellAnchor>
    <xdr:from>
      <xdr:col>7</xdr:col>
      <xdr:colOff>63500</xdr:colOff>
      <xdr:row>89</xdr:row>
      <xdr:rowOff>121106</xdr:rowOff>
    </xdr:from>
    <xdr:to>
      <xdr:col>7</xdr:col>
      <xdr:colOff>241300</xdr:colOff>
      <xdr:row>89</xdr:row>
      <xdr:rowOff>121106</xdr:rowOff>
    </xdr:to>
    <xdr:cxnSp macro="">
      <xdr:nvCxnSpPr>
        <xdr:cNvPr id="189" name="直線コネクタ 188"/>
        <xdr:cNvCxnSpPr/>
      </xdr:nvCxnSpPr>
      <xdr:spPr>
        <a:xfrm>
          <a:off x="4864100" y="1538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53591</xdr:rowOff>
    </xdr:from>
    <xdr:ext cx="762000" cy="259045"/>
    <xdr:sp macro="" textlink="">
      <xdr:nvSpPr>
        <xdr:cNvPr id="190" name="人件費・物件費等の状況最大値テキスト"/>
        <xdr:cNvSpPr txBox="1"/>
      </xdr:nvSpPr>
      <xdr:spPr>
        <a:xfrm>
          <a:off x="5041900" y="1342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74,159</a:t>
          </a:r>
          <a:endParaRPr kumimoji="1" lang="ja-JP" altLang="en-US" sz="1000" b="1">
            <a:latin typeface="ＭＳ Ｐゴシック"/>
          </a:endParaRPr>
        </a:p>
      </xdr:txBody>
    </xdr:sp>
    <xdr:clientData/>
  </xdr:oneCellAnchor>
  <xdr:twoCellAnchor>
    <xdr:from>
      <xdr:col>7</xdr:col>
      <xdr:colOff>63500</xdr:colOff>
      <xdr:row>79</xdr:row>
      <xdr:rowOff>138664</xdr:rowOff>
    </xdr:from>
    <xdr:to>
      <xdr:col>7</xdr:col>
      <xdr:colOff>241300</xdr:colOff>
      <xdr:row>79</xdr:row>
      <xdr:rowOff>138664</xdr:rowOff>
    </xdr:to>
    <xdr:cxnSp macro="">
      <xdr:nvCxnSpPr>
        <xdr:cNvPr id="191" name="直線コネクタ 190"/>
        <xdr:cNvCxnSpPr/>
      </xdr:nvCxnSpPr>
      <xdr:spPr>
        <a:xfrm>
          <a:off x="4864100" y="1368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160342</xdr:rowOff>
    </xdr:from>
    <xdr:to>
      <xdr:col>7</xdr:col>
      <xdr:colOff>152400</xdr:colOff>
      <xdr:row>83</xdr:row>
      <xdr:rowOff>14973</xdr:rowOff>
    </xdr:to>
    <xdr:cxnSp macro="">
      <xdr:nvCxnSpPr>
        <xdr:cNvPr id="192" name="直線コネクタ 191"/>
        <xdr:cNvCxnSpPr/>
      </xdr:nvCxnSpPr>
      <xdr:spPr>
        <a:xfrm flipV="1">
          <a:off x="4114800" y="14219242"/>
          <a:ext cx="838200" cy="2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40028</xdr:rowOff>
    </xdr:from>
    <xdr:ext cx="762000" cy="259045"/>
    <xdr:sp macro="" textlink="">
      <xdr:nvSpPr>
        <xdr:cNvPr id="193" name="人件費・物件費等の状況平均値テキスト"/>
        <xdr:cNvSpPr txBox="1"/>
      </xdr:nvSpPr>
      <xdr:spPr>
        <a:xfrm>
          <a:off x="5041900" y="142703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107,274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67951</xdr:rowOff>
    </xdr:from>
    <xdr:to>
      <xdr:col>7</xdr:col>
      <xdr:colOff>203200</xdr:colOff>
      <xdr:row>83</xdr:row>
      <xdr:rowOff>169551</xdr:rowOff>
    </xdr:to>
    <xdr:sp macro="" textlink="">
      <xdr:nvSpPr>
        <xdr:cNvPr id="194" name="フローチャート : 判断 193"/>
        <xdr:cNvSpPr/>
      </xdr:nvSpPr>
      <xdr:spPr>
        <a:xfrm>
          <a:off x="4902200" y="1429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160744</xdr:rowOff>
    </xdr:from>
    <xdr:to>
      <xdr:col>6</xdr:col>
      <xdr:colOff>0</xdr:colOff>
      <xdr:row>83</xdr:row>
      <xdr:rowOff>14973</xdr:rowOff>
    </xdr:to>
    <xdr:cxnSp macro="">
      <xdr:nvCxnSpPr>
        <xdr:cNvPr id="195" name="直線コネクタ 194"/>
        <xdr:cNvCxnSpPr/>
      </xdr:nvCxnSpPr>
      <xdr:spPr>
        <a:xfrm>
          <a:off x="3225800" y="14219644"/>
          <a:ext cx="889000" cy="2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51522</xdr:rowOff>
    </xdr:from>
    <xdr:to>
      <xdr:col>6</xdr:col>
      <xdr:colOff>50800</xdr:colOff>
      <xdr:row>83</xdr:row>
      <xdr:rowOff>153122</xdr:rowOff>
    </xdr:to>
    <xdr:sp macro="" textlink="">
      <xdr:nvSpPr>
        <xdr:cNvPr id="196" name="フローチャート : 判断 195"/>
        <xdr:cNvSpPr/>
      </xdr:nvSpPr>
      <xdr:spPr>
        <a:xfrm>
          <a:off x="4064000" y="1428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137899</xdr:rowOff>
    </xdr:from>
    <xdr:ext cx="736600" cy="259045"/>
    <xdr:sp macro="" textlink="">
      <xdr:nvSpPr>
        <xdr:cNvPr id="197" name="テキスト ボックス 196"/>
        <xdr:cNvSpPr txBox="1"/>
      </xdr:nvSpPr>
      <xdr:spPr>
        <a:xfrm>
          <a:off x="3733800" y="14368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106,457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59860</xdr:rowOff>
    </xdr:from>
    <xdr:to>
      <xdr:col>4</xdr:col>
      <xdr:colOff>482600</xdr:colOff>
      <xdr:row>82</xdr:row>
      <xdr:rowOff>160744</xdr:rowOff>
    </xdr:to>
    <xdr:cxnSp macro="">
      <xdr:nvCxnSpPr>
        <xdr:cNvPr id="198" name="直線コネクタ 197"/>
        <xdr:cNvCxnSpPr/>
      </xdr:nvCxnSpPr>
      <xdr:spPr>
        <a:xfrm>
          <a:off x="2336800" y="14118760"/>
          <a:ext cx="889000" cy="10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93870</xdr:rowOff>
    </xdr:from>
    <xdr:to>
      <xdr:col>4</xdr:col>
      <xdr:colOff>533400</xdr:colOff>
      <xdr:row>84</xdr:row>
      <xdr:rowOff>24020</xdr:rowOff>
    </xdr:to>
    <xdr:sp macro="" textlink="">
      <xdr:nvSpPr>
        <xdr:cNvPr id="199" name="フローチャート : 判断 198"/>
        <xdr:cNvSpPr/>
      </xdr:nvSpPr>
      <xdr:spPr>
        <a:xfrm>
          <a:off x="3175000" y="1432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8797</xdr:rowOff>
    </xdr:from>
    <xdr:ext cx="762000" cy="259045"/>
    <xdr:sp macro="" textlink="">
      <xdr:nvSpPr>
        <xdr:cNvPr id="200" name="テキスト ボックス 199"/>
        <xdr:cNvSpPr txBox="1"/>
      </xdr:nvSpPr>
      <xdr:spPr>
        <a:xfrm>
          <a:off x="2844800" y="144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59860</xdr:rowOff>
    </xdr:from>
    <xdr:to>
      <xdr:col>3</xdr:col>
      <xdr:colOff>279400</xdr:colOff>
      <xdr:row>82</xdr:row>
      <xdr:rowOff>96276</xdr:rowOff>
    </xdr:to>
    <xdr:cxnSp macro="">
      <xdr:nvCxnSpPr>
        <xdr:cNvPr id="201" name="直線コネクタ 200"/>
        <xdr:cNvCxnSpPr/>
      </xdr:nvCxnSpPr>
      <xdr:spPr>
        <a:xfrm flipV="1">
          <a:off x="1447800" y="14118760"/>
          <a:ext cx="889000" cy="3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10744</xdr:rowOff>
    </xdr:from>
    <xdr:to>
      <xdr:col>3</xdr:col>
      <xdr:colOff>330200</xdr:colOff>
      <xdr:row>83</xdr:row>
      <xdr:rowOff>112344</xdr:rowOff>
    </xdr:to>
    <xdr:sp macro="" textlink="">
      <xdr:nvSpPr>
        <xdr:cNvPr id="202" name="フローチャート : 判断 201"/>
        <xdr:cNvSpPr/>
      </xdr:nvSpPr>
      <xdr:spPr>
        <a:xfrm>
          <a:off x="2286000" y="1424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97121</xdr:rowOff>
    </xdr:from>
    <xdr:ext cx="762000" cy="259045"/>
    <xdr:sp macro="" textlink="">
      <xdr:nvSpPr>
        <xdr:cNvPr id="203" name="テキスト ボックス 202"/>
        <xdr:cNvSpPr txBox="1"/>
      </xdr:nvSpPr>
      <xdr:spPr>
        <a:xfrm>
          <a:off x="1955800" y="1432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42856</xdr:rowOff>
    </xdr:from>
    <xdr:to>
      <xdr:col>2</xdr:col>
      <xdr:colOff>127000</xdr:colOff>
      <xdr:row>83</xdr:row>
      <xdr:rowOff>144456</xdr:rowOff>
    </xdr:to>
    <xdr:sp macro="" textlink="">
      <xdr:nvSpPr>
        <xdr:cNvPr id="204" name="フローチャート : 判断 203"/>
        <xdr:cNvSpPr/>
      </xdr:nvSpPr>
      <xdr:spPr>
        <a:xfrm>
          <a:off x="1397000" y="1427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129233</xdr:rowOff>
    </xdr:from>
    <xdr:ext cx="762000" cy="259045"/>
    <xdr:sp macro="" textlink="">
      <xdr:nvSpPr>
        <xdr:cNvPr id="205" name="テキスト ボックス 204"/>
        <xdr:cNvSpPr txBox="1"/>
      </xdr:nvSpPr>
      <xdr:spPr>
        <a:xfrm>
          <a:off x="1066800" y="14359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109542</xdr:rowOff>
    </xdr:from>
    <xdr:to>
      <xdr:col>7</xdr:col>
      <xdr:colOff>203200</xdr:colOff>
      <xdr:row>83</xdr:row>
      <xdr:rowOff>39692</xdr:rowOff>
    </xdr:to>
    <xdr:sp macro="" textlink="">
      <xdr:nvSpPr>
        <xdr:cNvPr id="211" name="円/楕円 210"/>
        <xdr:cNvSpPr/>
      </xdr:nvSpPr>
      <xdr:spPr>
        <a:xfrm>
          <a:off x="4902200" y="1416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126069</xdr:rowOff>
    </xdr:from>
    <xdr:ext cx="762000" cy="259045"/>
    <xdr:sp macro="" textlink="">
      <xdr:nvSpPr>
        <xdr:cNvPr id="212" name="人件費・物件費等の状況該当値テキスト"/>
        <xdr:cNvSpPr txBox="1"/>
      </xdr:nvSpPr>
      <xdr:spPr>
        <a:xfrm>
          <a:off x="5041900" y="14013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100,816</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135623</xdr:rowOff>
    </xdr:from>
    <xdr:to>
      <xdr:col>6</xdr:col>
      <xdr:colOff>50800</xdr:colOff>
      <xdr:row>83</xdr:row>
      <xdr:rowOff>65773</xdr:rowOff>
    </xdr:to>
    <xdr:sp macro="" textlink="">
      <xdr:nvSpPr>
        <xdr:cNvPr id="213" name="円/楕円 212"/>
        <xdr:cNvSpPr/>
      </xdr:nvSpPr>
      <xdr:spPr>
        <a:xfrm>
          <a:off x="4064000" y="1419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75950</xdr:rowOff>
    </xdr:from>
    <xdr:ext cx="736600" cy="259045"/>
    <xdr:sp macro="" textlink="">
      <xdr:nvSpPr>
        <xdr:cNvPr id="214" name="テキスト ボックス 213"/>
        <xdr:cNvSpPr txBox="1"/>
      </xdr:nvSpPr>
      <xdr:spPr>
        <a:xfrm>
          <a:off x="3733800" y="1396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102,113</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109944</xdr:rowOff>
    </xdr:from>
    <xdr:to>
      <xdr:col>4</xdr:col>
      <xdr:colOff>533400</xdr:colOff>
      <xdr:row>83</xdr:row>
      <xdr:rowOff>40094</xdr:rowOff>
    </xdr:to>
    <xdr:sp macro="" textlink="">
      <xdr:nvSpPr>
        <xdr:cNvPr id="215" name="円/楕円 214"/>
        <xdr:cNvSpPr/>
      </xdr:nvSpPr>
      <xdr:spPr>
        <a:xfrm>
          <a:off x="3175000" y="1416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50271</xdr:rowOff>
    </xdr:from>
    <xdr:ext cx="762000" cy="259045"/>
    <xdr:sp macro="" textlink="">
      <xdr:nvSpPr>
        <xdr:cNvPr id="216" name="テキスト ボックス 215"/>
        <xdr:cNvSpPr txBox="1"/>
      </xdr:nvSpPr>
      <xdr:spPr>
        <a:xfrm>
          <a:off x="2844800" y="13937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100,836</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9060</xdr:rowOff>
    </xdr:from>
    <xdr:to>
      <xdr:col>3</xdr:col>
      <xdr:colOff>330200</xdr:colOff>
      <xdr:row>82</xdr:row>
      <xdr:rowOff>110660</xdr:rowOff>
    </xdr:to>
    <xdr:sp macro="" textlink="">
      <xdr:nvSpPr>
        <xdr:cNvPr id="217" name="円/楕円 216"/>
        <xdr:cNvSpPr/>
      </xdr:nvSpPr>
      <xdr:spPr>
        <a:xfrm>
          <a:off x="2286000" y="1406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120837</xdr:rowOff>
    </xdr:from>
    <xdr:ext cx="762000" cy="259045"/>
    <xdr:sp macro="" textlink="">
      <xdr:nvSpPr>
        <xdr:cNvPr id="218" name="テキスト ボックス 217"/>
        <xdr:cNvSpPr txBox="1"/>
      </xdr:nvSpPr>
      <xdr:spPr>
        <a:xfrm>
          <a:off x="1955800" y="1383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95,819</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45476</xdr:rowOff>
    </xdr:from>
    <xdr:to>
      <xdr:col>2</xdr:col>
      <xdr:colOff>127000</xdr:colOff>
      <xdr:row>82</xdr:row>
      <xdr:rowOff>147076</xdr:rowOff>
    </xdr:to>
    <xdr:sp macro="" textlink="">
      <xdr:nvSpPr>
        <xdr:cNvPr id="219" name="円/楕円 218"/>
        <xdr:cNvSpPr/>
      </xdr:nvSpPr>
      <xdr:spPr>
        <a:xfrm>
          <a:off x="1397000" y="1410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157253</xdr:rowOff>
    </xdr:from>
    <xdr:ext cx="762000" cy="259045"/>
    <xdr:sp macro="" textlink="">
      <xdr:nvSpPr>
        <xdr:cNvPr id="220" name="テキスト ボックス 219"/>
        <xdr:cNvSpPr txBox="1"/>
      </xdr:nvSpPr>
      <xdr:spPr>
        <a:xfrm>
          <a:off x="1066800" y="1387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97,630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ysClr val="windowText" lastClr="000000"/>
              </a:solidFill>
              <a:effectLst/>
              <a:latin typeface="+mn-lt"/>
              <a:ea typeface="+mn-ea"/>
              <a:cs typeface="+mn-cs"/>
            </a:rPr>
            <a:t>毎年の人事院勧告に基づき、国家公務員に準拠することを基本として見直しを行っている。指数に高低差はあるものの、実質の指数は概ね１００程度で推移している。類似団体より若干高めではあるが、神奈川県内市町村の平均値と同水準である。今後も引き続き給与の適正化に努める。</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9737</xdr:rowOff>
    </xdr:from>
    <xdr:to>
      <xdr:col>24</xdr:col>
      <xdr:colOff>558800</xdr:colOff>
      <xdr:row>86</xdr:row>
      <xdr:rowOff>117687</xdr:rowOff>
    </xdr:to>
    <xdr:cxnSp macro="">
      <xdr:nvCxnSpPr>
        <xdr:cNvPr id="249" name="直線コネクタ 248"/>
        <xdr:cNvCxnSpPr/>
      </xdr:nvCxnSpPr>
      <xdr:spPr>
        <a:xfrm flipV="1">
          <a:off x="17018000" y="13897187"/>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89764</xdr:rowOff>
    </xdr:from>
    <xdr:ext cx="762000" cy="259045"/>
    <xdr:sp macro="" textlink="">
      <xdr:nvSpPr>
        <xdr:cNvPr id="250" name="給与水準   （国との比較）最小値テキスト"/>
        <xdr:cNvSpPr txBox="1"/>
      </xdr:nvSpPr>
      <xdr:spPr>
        <a:xfrm>
          <a:off x="17106900" y="1483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103.2</a:t>
          </a:r>
          <a:endParaRPr kumimoji="1" lang="ja-JP" altLang="en-US" sz="1000" b="1">
            <a:latin typeface="ＭＳ Ｐゴシック"/>
          </a:endParaRPr>
        </a:p>
      </xdr:txBody>
    </xdr:sp>
    <xdr:clientData/>
  </xdr:oneCellAnchor>
  <xdr:twoCellAnchor>
    <xdr:from>
      <xdr:col>24</xdr:col>
      <xdr:colOff>469900</xdr:colOff>
      <xdr:row>86</xdr:row>
      <xdr:rowOff>117687</xdr:rowOff>
    </xdr:from>
    <xdr:to>
      <xdr:col>24</xdr:col>
      <xdr:colOff>647700</xdr:colOff>
      <xdr:row>86</xdr:row>
      <xdr:rowOff>117687</xdr:rowOff>
    </xdr:to>
    <xdr:cxnSp macro="">
      <xdr:nvCxnSpPr>
        <xdr:cNvPr id="251" name="直線コネクタ 250"/>
        <xdr:cNvCxnSpPr/>
      </xdr:nvCxnSpPr>
      <xdr:spPr>
        <a:xfrm>
          <a:off x="16929100" y="14862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96114</xdr:rowOff>
    </xdr:from>
    <xdr:ext cx="762000" cy="259045"/>
    <xdr:sp macro="" textlink="">
      <xdr:nvSpPr>
        <xdr:cNvPr id="252" name="給与水準   （国との比較）最大値テキスト"/>
        <xdr:cNvSpPr txBox="1"/>
      </xdr:nvSpPr>
      <xdr:spPr>
        <a:xfrm>
          <a:off x="17106900" y="1364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91.2</a:t>
          </a:r>
          <a:endParaRPr kumimoji="1" lang="ja-JP" altLang="en-US" sz="1000" b="1">
            <a:latin typeface="ＭＳ Ｐゴシック"/>
          </a:endParaRPr>
        </a:p>
      </xdr:txBody>
    </xdr:sp>
    <xdr:clientData/>
  </xdr:oneCellAnchor>
  <xdr:twoCellAnchor>
    <xdr:from>
      <xdr:col>24</xdr:col>
      <xdr:colOff>469900</xdr:colOff>
      <xdr:row>81</xdr:row>
      <xdr:rowOff>9737</xdr:rowOff>
    </xdr:from>
    <xdr:to>
      <xdr:col>24</xdr:col>
      <xdr:colOff>647700</xdr:colOff>
      <xdr:row>81</xdr:row>
      <xdr:rowOff>9737</xdr:rowOff>
    </xdr:to>
    <xdr:cxnSp macro="">
      <xdr:nvCxnSpPr>
        <xdr:cNvPr id="253" name="直線コネクタ 252"/>
        <xdr:cNvCxnSpPr/>
      </xdr:nvCxnSpPr>
      <xdr:spPr>
        <a:xfrm>
          <a:off x="16929100" y="1389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80011</xdr:rowOff>
    </xdr:from>
    <xdr:to>
      <xdr:col>24</xdr:col>
      <xdr:colOff>558800</xdr:colOff>
      <xdr:row>85</xdr:row>
      <xdr:rowOff>88054</xdr:rowOff>
    </xdr:to>
    <xdr:cxnSp macro="">
      <xdr:nvCxnSpPr>
        <xdr:cNvPr id="254" name="直線コネクタ 253"/>
        <xdr:cNvCxnSpPr/>
      </xdr:nvCxnSpPr>
      <xdr:spPr>
        <a:xfrm flipV="1">
          <a:off x="16179800" y="14653261"/>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152840</xdr:rowOff>
    </xdr:from>
    <xdr:ext cx="762000" cy="259045"/>
    <xdr:sp macro="" textlink="">
      <xdr:nvSpPr>
        <xdr:cNvPr id="255" name="給与水準   （国との比較）平均値テキスト"/>
        <xdr:cNvSpPr txBox="1"/>
      </xdr:nvSpPr>
      <xdr:spPr>
        <a:xfrm>
          <a:off x="17106900" y="14383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136313</xdr:rowOff>
    </xdr:from>
    <xdr:to>
      <xdr:col>24</xdr:col>
      <xdr:colOff>609600</xdr:colOff>
      <xdr:row>85</xdr:row>
      <xdr:rowOff>66463</xdr:rowOff>
    </xdr:to>
    <xdr:sp macro="" textlink="">
      <xdr:nvSpPr>
        <xdr:cNvPr id="256" name="フローチャート : 判断 255"/>
        <xdr:cNvSpPr/>
      </xdr:nvSpPr>
      <xdr:spPr>
        <a:xfrm>
          <a:off x="16967200" y="145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71966</xdr:rowOff>
    </xdr:from>
    <xdr:to>
      <xdr:col>23</xdr:col>
      <xdr:colOff>406400</xdr:colOff>
      <xdr:row>85</xdr:row>
      <xdr:rowOff>88054</xdr:rowOff>
    </xdr:to>
    <xdr:cxnSp macro="">
      <xdr:nvCxnSpPr>
        <xdr:cNvPr id="257" name="直線コネクタ 256"/>
        <xdr:cNvCxnSpPr/>
      </xdr:nvCxnSpPr>
      <xdr:spPr>
        <a:xfrm>
          <a:off x="15290800" y="1464521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128270</xdr:rowOff>
    </xdr:from>
    <xdr:to>
      <xdr:col>23</xdr:col>
      <xdr:colOff>457200</xdr:colOff>
      <xdr:row>85</xdr:row>
      <xdr:rowOff>58420</xdr:rowOff>
    </xdr:to>
    <xdr:sp macro="" textlink="">
      <xdr:nvSpPr>
        <xdr:cNvPr id="258" name="フローチャート : 判断 257"/>
        <xdr:cNvSpPr/>
      </xdr:nvSpPr>
      <xdr:spPr>
        <a:xfrm>
          <a:off x="161290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68597</xdr:rowOff>
    </xdr:from>
    <xdr:ext cx="736600" cy="259045"/>
    <xdr:sp macro="" textlink="">
      <xdr:nvSpPr>
        <xdr:cNvPr id="259" name="テキスト ボックス 258"/>
        <xdr:cNvSpPr txBox="1"/>
      </xdr:nvSpPr>
      <xdr:spPr>
        <a:xfrm>
          <a:off x="15798800" y="1429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39793</xdr:rowOff>
    </xdr:from>
    <xdr:to>
      <xdr:col>22</xdr:col>
      <xdr:colOff>203200</xdr:colOff>
      <xdr:row>85</xdr:row>
      <xdr:rowOff>71966</xdr:rowOff>
    </xdr:to>
    <xdr:cxnSp macro="">
      <xdr:nvCxnSpPr>
        <xdr:cNvPr id="260" name="直線コネクタ 259"/>
        <xdr:cNvCxnSpPr/>
      </xdr:nvCxnSpPr>
      <xdr:spPr>
        <a:xfrm>
          <a:off x="14401800" y="1461304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88054</xdr:rowOff>
    </xdr:from>
    <xdr:to>
      <xdr:col>22</xdr:col>
      <xdr:colOff>254000</xdr:colOff>
      <xdr:row>85</xdr:row>
      <xdr:rowOff>18204</xdr:rowOff>
    </xdr:to>
    <xdr:sp macro="" textlink="">
      <xdr:nvSpPr>
        <xdr:cNvPr id="261" name="フローチャート : 判断 260"/>
        <xdr:cNvSpPr/>
      </xdr:nvSpPr>
      <xdr:spPr>
        <a:xfrm>
          <a:off x="152400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28381</xdr:rowOff>
    </xdr:from>
    <xdr:ext cx="762000" cy="259045"/>
    <xdr:sp macro="" textlink="">
      <xdr:nvSpPr>
        <xdr:cNvPr id="262" name="テキスト ボックス 261"/>
        <xdr:cNvSpPr txBox="1"/>
      </xdr:nvSpPr>
      <xdr:spPr>
        <a:xfrm>
          <a:off x="14909800" y="1425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39793</xdr:rowOff>
    </xdr:from>
    <xdr:to>
      <xdr:col>21</xdr:col>
      <xdr:colOff>0</xdr:colOff>
      <xdr:row>88</xdr:row>
      <xdr:rowOff>128693</xdr:rowOff>
    </xdr:to>
    <xdr:cxnSp macro="">
      <xdr:nvCxnSpPr>
        <xdr:cNvPr id="263" name="直線コネクタ 262"/>
        <xdr:cNvCxnSpPr/>
      </xdr:nvCxnSpPr>
      <xdr:spPr>
        <a:xfrm flipV="1">
          <a:off x="13512800" y="14613043"/>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63923</xdr:rowOff>
    </xdr:from>
    <xdr:to>
      <xdr:col>21</xdr:col>
      <xdr:colOff>50800</xdr:colOff>
      <xdr:row>84</xdr:row>
      <xdr:rowOff>165523</xdr:rowOff>
    </xdr:to>
    <xdr:sp macro="" textlink="">
      <xdr:nvSpPr>
        <xdr:cNvPr id="264" name="フローチャート : 判断 263"/>
        <xdr:cNvSpPr/>
      </xdr:nvSpPr>
      <xdr:spPr>
        <a:xfrm>
          <a:off x="14351000" y="144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4250</xdr:rowOff>
    </xdr:from>
    <xdr:ext cx="762000" cy="259045"/>
    <xdr:sp macro="" textlink="">
      <xdr:nvSpPr>
        <xdr:cNvPr id="265" name="テキスト ボックス 264"/>
        <xdr:cNvSpPr txBox="1"/>
      </xdr:nvSpPr>
      <xdr:spPr>
        <a:xfrm>
          <a:off x="14020800" y="1423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37677</xdr:rowOff>
    </xdr:from>
    <xdr:to>
      <xdr:col>19</xdr:col>
      <xdr:colOff>533400</xdr:colOff>
      <xdr:row>88</xdr:row>
      <xdr:rowOff>139277</xdr:rowOff>
    </xdr:to>
    <xdr:sp macro="" textlink="">
      <xdr:nvSpPr>
        <xdr:cNvPr id="266" name="フローチャート : 判断 265"/>
        <xdr:cNvSpPr/>
      </xdr:nvSpPr>
      <xdr:spPr>
        <a:xfrm>
          <a:off x="13462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149454</xdr:rowOff>
    </xdr:from>
    <xdr:ext cx="762000" cy="259045"/>
    <xdr:sp macro="" textlink="">
      <xdr:nvSpPr>
        <xdr:cNvPr id="267" name="テキスト ボックス 266"/>
        <xdr:cNvSpPr txBox="1"/>
      </xdr:nvSpPr>
      <xdr:spPr>
        <a:xfrm>
          <a:off x="13131800" y="1489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29211</xdr:rowOff>
    </xdr:from>
    <xdr:to>
      <xdr:col>24</xdr:col>
      <xdr:colOff>609600</xdr:colOff>
      <xdr:row>85</xdr:row>
      <xdr:rowOff>130811</xdr:rowOff>
    </xdr:to>
    <xdr:sp macro="" textlink="">
      <xdr:nvSpPr>
        <xdr:cNvPr id="273" name="円/楕円 272"/>
        <xdr:cNvSpPr/>
      </xdr:nvSpPr>
      <xdr:spPr>
        <a:xfrm>
          <a:off x="169672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1288</xdr:rowOff>
    </xdr:from>
    <xdr:ext cx="762000" cy="259045"/>
    <xdr:sp macro="" textlink="">
      <xdr:nvSpPr>
        <xdr:cNvPr id="274" name="給与水準   （国との比較）該当値テキスト"/>
        <xdr:cNvSpPr txBox="1"/>
      </xdr:nvSpPr>
      <xdr:spPr>
        <a:xfrm>
          <a:off x="17106900" y="14574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37254</xdr:rowOff>
    </xdr:from>
    <xdr:to>
      <xdr:col>23</xdr:col>
      <xdr:colOff>457200</xdr:colOff>
      <xdr:row>85</xdr:row>
      <xdr:rowOff>138854</xdr:rowOff>
    </xdr:to>
    <xdr:sp macro="" textlink="">
      <xdr:nvSpPr>
        <xdr:cNvPr id="275" name="円/楕円 274"/>
        <xdr:cNvSpPr/>
      </xdr:nvSpPr>
      <xdr:spPr>
        <a:xfrm>
          <a:off x="16129000" y="1461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123631</xdr:rowOff>
    </xdr:from>
    <xdr:ext cx="736600" cy="259045"/>
    <xdr:sp macro="" textlink="">
      <xdr:nvSpPr>
        <xdr:cNvPr id="276" name="テキスト ボックス 275"/>
        <xdr:cNvSpPr txBox="1"/>
      </xdr:nvSpPr>
      <xdr:spPr>
        <a:xfrm>
          <a:off x="15798800" y="1469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21166</xdr:rowOff>
    </xdr:from>
    <xdr:to>
      <xdr:col>22</xdr:col>
      <xdr:colOff>254000</xdr:colOff>
      <xdr:row>85</xdr:row>
      <xdr:rowOff>122766</xdr:rowOff>
    </xdr:to>
    <xdr:sp macro="" textlink="">
      <xdr:nvSpPr>
        <xdr:cNvPr id="277" name="円/楕円 276"/>
        <xdr:cNvSpPr/>
      </xdr:nvSpPr>
      <xdr:spPr>
        <a:xfrm>
          <a:off x="15240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107543</xdr:rowOff>
    </xdr:from>
    <xdr:ext cx="762000" cy="259045"/>
    <xdr:sp macro="" textlink="">
      <xdr:nvSpPr>
        <xdr:cNvPr id="278" name="テキスト ボックス 277"/>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160443</xdr:rowOff>
    </xdr:from>
    <xdr:to>
      <xdr:col>21</xdr:col>
      <xdr:colOff>50800</xdr:colOff>
      <xdr:row>85</xdr:row>
      <xdr:rowOff>90593</xdr:rowOff>
    </xdr:to>
    <xdr:sp macro="" textlink="">
      <xdr:nvSpPr>
        <xdr:cNvPr id="279" name="円/楕円 278"/>
        <xdr:cNvSpPr/>
      </xdr:nvSpPr>
      <xdr:spPr>
        <a:xfrm>
          <a:off x="14351000" y="1456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75370</xdr:rowOff>
    </xdr:from>
    <xdr:ext cx="762000" cy="259045"/>
    <xdr:sp macro="" textlink="">
      <xdr:nvSpPr>
        <xdr:cNvPr id="280" name="テキスト ボックス 279"/>
        <xdr:cNvSpPr txBox="1"/>
      </xdr:nvSpPr>
      <xdr:spPr>
        <a:xfrm>
          <a:off x="14020800" y="146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77893</xdr:rowOff>
    </xdr:from>
    <xdr:to>
      <xdr:col>19</xdr:col>
      <xdr:colOff>533400</xdr:colOff>
      <xdr:row>89</xdr:row>
      <xdr:rowOff>8043</xdr:rowOff>
    </xdr:to>
    <xdr:sp macro="" textlink="">
      <xdr:nvSpPr>
        <xdr:cNvPr id="281" name="円/楕円 280"/>
        <xdr:cNvSpPr/>
      </xdr:nvSpPr>
      <xdr:spPr>
        <a:xfrm>
          <a:off x="13462000" y="1516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164270</xdr:rowOff>
    </xdr:from>
    <xdr:ext cx="762000" cy="259045"/>
    <xdr:sp macro="" textlink="">
      <xdr:nvSpPr>
        <xdr:cNvPr id="282" name="テキスト ボックス 281"/>
        <xdr:cNvSpPr txBox="1"/>
      </xdr:nvSpPr>
      <xdr:spPr>
        <a:xfrm>
          <a:off x="13131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平成１７年度</a:t>
          </a:r>
          <a:r>
            <a:rPr kumimoji="1" lang="ja-JP" altLang="en-US" sz="1100">
              <a:solidFill>
                <a:sysClr val="windowText" lastClr="000000"/>
              </a:solidFill>
              <a:effectLst/>
              <a:latin typeface="+mn-lt"/>
              <a:ea typeface="+mn-ea"/>
              <a:cs typeface="+mn-cs"/>
            </a:rPr>
            <a:t>から</a:t>
          </a:r>
          <a:r>
            <a:rPr kumimoji="1" lang="ja-JP" altLang="ja-JP" sz="1100">
              <a:solidFill>
                <a:sysClr val="windowText" lastClr="000000"/>
              </a:solidFill>
              <a:effectLst/>
              <a:latin typeface="+mn-lt"/>
              <a:ea typeface="+mn-ea"/>
              <a:cs typeface="+mn-cs"/>
            </a:rPr>
            <a:t>定員管理に</a:t>
          </a:r>
          <a:r>
            <a:rPr kumimoji="1" lang="ja-JP" altLang="en-US" sz="1100">
              <a:solidFill>
                <a:sysClr val="windowText" lastClr="000000"/>
              </a:solidFill>
              <a:effectLst/>
              <a:latin typeface="+mn-lt"/>
              <a:ea typeface="+mn-ea"/>
              <a:cs typeface="+mn-cs"/>
            </a:rPr>
            <a:t>関する計画を策定し、職員数の削減に</a:t>
          </a:r>
          <a:r>
            <a:rPr kumimoji="1" lang="ja-JP" altLang="ja-JP" sz="1100">
              <a:solidFill>
                <a:sysClr val="windowText" lastClr="000000"/>
              </a:solidFill>
              <a:effectLst/>
              <a:latin typeface="+mn-lt"/>
              <a:ea typeface="+mn-ea"/>
              <a:cs typeface="+mn-cs"/>
            </a:rPr>
            <a:t>取り組ん</a:t>
          </a:r>
          <a:r>
            <a:rPr kumimoji="1" lang="ja-JP" altLang="en-US" sz="1100">
              <a:solidFill>
                <a:sysClr val="windowText" lastClr="000000"/>
              </a:solidFill>
              <a:effectLst/>
              <a:latin typeface="+mn-lt"/>
              <a:ea typeface="+mn-ea"/>
              <a:cs typeface="+mn-cs"/>
            </a:rPr>
            <a:t>でいるが</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平成２８年度においては</a:t>
          </a:r>
          <a:r>
            <a:rPr kumimoji="1" lang="ja-JP" altLang="ja-JP" sz="1100">
              <a:solidFill>
                <a:sysClr val="windowText" lastClr="000000"/>
              </a:solidFill>
              <a:effectLst/>
              <a:latin typeface="+mn-lt"/>
              <a:ea typeface="+mn-ea"/>
              <a:cs typeface="+mn-cs"/>
            </a:rPr>
            <a:t>類似団体</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平均</a:t>
          </a:r>
          <a:r>
            <a:rPr kumimoji="1" lang="ja-JP" altLang="en-US" sz="1100">
              <a:solidFill>
                <a:sysClr val="windowText" lastClr="000000"/>
              </a:solidFill>
              <a:effectLst/>
              <a:latin typeface="+mn-lt"/>
              <a:ea typeface="+mn-ea"/>
              <a:cs typeface="+mn-cs"/>
            </a:rPr>
            <a:t>値を０．２３ポイント</a:t>
          </a:r>
          <a:r>
            <a:rPr kumimoji="1" lang="ja-JP" altLang="ja-JP" sz="1100">
              <a:solidFill>
                <a:sysClr val="windowText" lastClr="000000"/>
              </a:solidFill>
              <a:effectLst/>
              <a:latin typeface="+mn-lt"/>
              <a:ea typeface="+mn-ea"/>
              <a:cs typeface="+mn-cs"/>
            </a:rPr>
            <a:t>上回って</a:t>
          </a:r>
          <a:r>
            <a:rPr kumimoji="1" lang="ja-JP" altLang="en-US" sz="1100">
              <a:solidFill>
                <a:sysClr val="windowText" lastClr="000000"/>
              </a:solidFill>
              <a:effectLst/>
              <a:latin typeface="+mn-lt"/>
              <a:ea typeface="+mn-ea"/>
              <a:cs typeface="+mn-cs"/>
            </a:rPr>
            <a:t>おり、平成２７年度に引き続いて２年連続で類似市の後塵を拝する結果となった。</a:t>
          </a:r>
          <a:endParaRPr lang="ja-JP" altLang="ja-JP" sz="1400">
            <a:solidFill>
              <a:sysClr val="windowText" lastClr="000000"/>
            </a:solidFill>
            <a:effectLst/>
          </a:endParaRPr>
        </a:p>
        <a:p>
          <a:r>
            <a:rPr kumimoji="1" lang="ja-JP" altLang="en-US" sz="1100">
              <a:solidFill>
                <a:sysClr val="windowText" lastClr="000000"/>
              </a:solidFill>
              <a:effectLst/>
              <a:latin typeface="+mn-lt"/>
              <a:ea typeface="+mn-ea"/>
              <a:cs typeface="+mn-cs"/>
            </a:rPr>
            <a:t>適正水準の職員数を維持していくため、現行計画の終了後も</a:t>
          </a:r>
          <a:r>
            <a:rPr kumimoji="1" lang="ja-JP" altLang="ja-JP" sz="1100">
              <a:solidFill>
                <a:sysClr val="windowText" lastClr="000000"/>
              </a:solidFill>
              <a:effectLst/>
              <a:latin typeface="+mn-lt"/>
              <a:ea typeface="+mn-ea"/>
              <a:cs typeface="+mn-cs"/>
            </a:rPr>
            <a:t>平成</a:t>
          </a:r>
          <a:r>
            <a:rPr kumimoji="1" lang="ja-JP" altLang="en-US" sz="1100">
              <a:solidFill>
                <a:sysClr val="windowText" lastClr="000000"/>
              </a:solidFill>
              <a:effectLst/>
              <a:latin typeface="+mn-lt"/>
              <a:ea typeface="+mn-ea"/>
              <a:cs typeface="+mn-cs"/>
            </a:rPr>
            <a:t>３０</a:t>
          </a:r>
          <a:r>
            <a:rPr kumimoji="1" lang="ja-JP" altLang="ja-JP" sz="1100">
              <a:solidFill>
                <a:sysClr val="windowText" lastClr="000000"/>
              </a:solidFill>
              <a:effectLst/>
              <a:latin typeface="+mn-lt"/>
              <a:ea typeface="+mn-ea"/>
              <a:cs typeface="+mn-cs"/>
            </a:rPr>
            <a:t>年度</a:t>
          </a:r>
          <a:r>
            <a:rPr kumimoji="1" lang="ja-JP" altLang="en-US" sz="1100">
              <a:solidFill>
                <a:sysClr val="windowText" lastClr="000000"/>
              </a:solidFill>
              <a:effectLst/>
              <a:latin typeface="+mn-lt"/>
              <a:ea typeface="+mn-ea"/>
              <a:cs typeface="+mn-cs"/>
            </a:rPr>
            <a:t>から平成３４年度までを計画期間とする次期計画を策定し、引き続き職員数の計画的な確保に</a:t>
          </a:r>
          <a:r>
            <a:rPr kumimoji="1" lang="ja-JP" altLang="ja-JP" sz="1100">
              <a:solidFill>
                <a:sysClr val="windowText" lastClr="000000"/>
              </a:solidFill>
              <a:effectLst/>
              <a:latin typeface="+mn-lt"/>
              <a:ea typeface="+mn-ea"/>
              <a:cs typeface="+mn-cs"/>
            </a:rPr>
            <a:t>努める。</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110384</xdr:rowOff>
    </xdr:from>
    <xdr:to>
      <xdr:col>24</xdr:col>
      <xdr:colOff>558800</xdr:colOff>
      <xdr:row>66</xdr:row>
      <xdr:rowOff>32279</xdr:rowOff>
    </xdr:to>
    <xdr:cxnSp macro="">
      <xdr:nvCxnSpPr>
        <xdr:cNvPr id="312" name="直線コネクタ 311"/>
        <xdr:cNvCxnSpPr/>
      </xdr:nvCxnSpPr>
      <xdr:spPr>
        <a:xfrm flipV="1">
          <a:off x="17018000" y="10225934"/>
          <a:ext cx="0" cy="11220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4356</xdr:rowOff>
    </xdr:from>
    <xdr:ext cx="762000" cy="259045"/>
    <xdr:sp macro="" textlink="">
      <xdr:nvSpPr>
        <xdr:cNvPr id="313" name="定員管理の状況最小値テキスト"/>
        <xdr:cNvSpPr txBox="1"/>
      </xdr:nvSpPr>
      <xdr:spPr>
        <a:xfrm>
          <a:off x="17106900" y="11320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24</xdr:col>
      <xdr:colOff>469900</xdr:colOff>
      <xdr:row>66</xdr:row>
      <xdr:rowOff>32279</xdr:rowOff>
    </xdr:from>
    <xdr:to>
      <xdr:col>24</xdr:col>
      <xdr:colOff>647700</xdr:colOff>
      <xdr:row>66</xdr:row>
      <xdr:rowOff>32279</xdr:rowOff>
    </xdr:to>
    <xdr:cxnSp macro="">
      <xdr:nvCxnSpPr>
        <xdr:cNvPr id="314" name="直線コネクタ 313"/>
        <xdr:cNvCxnSpPr/>
      </xdr:nvCxnSpPr>
      <xdr:spPr>
        <a:xfrm>
          <a:off x="16929100" y="11347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25311</xdr:rowOff>
    </xdr:from>
    <xdr:ext cx="762000" cy="259045"/>
    <xdr:sp macro="" textlink="">
      <xdr:nvSpPr>
        <xdr:cNvPr id="315" name="定員管理の状況最大値テキスト"/>
        <xdr:cNvSpPr txBox="1"/>
      </xdr:nvSpPr>
      <xdr:spPr>
        <a:xfrm>
          <a:off x="17106900" y="9969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oneCellAnchor>
  <xdr:twoCellAnchor>
    <xdr:from>
      <xdr:col>24</xdr:col>
      <xdr:colOff>469900</xdr:colOff>
      <xdr:row>59</xdr:row>
      <xdr:rowOff>110384</xdr:rowOff>
    </xdr:from>
    <xdr:to>
      <xdr:col>24</xdr:col>
      <xdr:colOff>647700</xdr:colOff>
      <xdr:row>59</xdr:row>
      <xdr:rowOff>110384</xdr:rowOff>
    </xdr:to>
    <xdr:cxnSp macro="">
      <xdr:nvCxnSpPr>
        <xdr:cNvPr id="316" name="直線コネクタ 315"/>
        <xdr:cNvCxnSpPr/>
      </xdr:nvCxnSpPr>
      <xdr:spPr>
        <a:xfrm>
          <a:off x="16929100" y="1022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33867</xdr:rowOff>
    </xdr:from>
    <xdr:to>
      <xdr:col>24</xdr:col>
      <xdr:colOff>558800</xdr:colOff>
      <xdr:row>63</xdr:row>
      <xdr:rowOff>39899</xdr:rowOff>
    </xdr:to>
    <xdr:cxnSp macro="">
      <xdr:nvCxnSpPr>
        <xdr:cNvPr id="317" name="直線コネクタ 316"/>
        <xdr:cNvCxnSpPr/>
      </xdr:nvCxnSpPr>
      <xdr:spPr>
        <a:xfrm flipV="1">
          <a:off x="16179800" y="10835217"/>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124795</xdr:rowOff>
    </xdr:from>
    <xdr:ext cx="762000" cy="259045"/>
    <xdr:sp macro="" textlink="">
      <xdr:nvSpPr>
        <xdr:cNvPr id="318" name="定員管理の状況平均値テキスト"/>
        <xdr:cNvSpPr txBox="1"/>
      </xdr:nvSpPr>
      <xdr:spPr>
        <a:xfrm>
          <a:off x="17106900" y="105832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108268</xdr:rowOff>
    </xdr:from>
    <xdr:to>
      <xdr:col>24</xdr:col>
      <xdr:colOff>609600</xdr:colOff>
      <xdr:row>63</xdr:row>
      <xdr:rowOff>38418</xdr:rowOff>
    </xdr:to>
    <xdr:sp macro="" textlink="">
      <xdr:nvSpPr>
        <xdr:cNvPr id="319" name="フローチャート : 判断 318"/>
        <xdr:cNvSpPr/>
      </xdr:nvSpPr>
      <xdr:spPr>
        <a:xfrm>
          <a:off x="169672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39899</xdr:rowOff>
    </xdr:from>
    <xdr:to>
      <xdr:col>23</xdr:col>
      <xdr:colOff>406400</xdr:colOff>
      <xdr:row>63</xdr:row>
      <xdr:rowOff>55986</xdr:rowOff>
    </xdr:to>
    <xdr:cxnSp macro="">
      <xdr:nvCxnSpPr>
        <xdr:cNvPr id="320" name="直線コネクタ 319"/>
        <xdr:cNvCxnSpPr/>
      </xdr:nvCxnSpPr>
      <xdr:spPr>
        <a:xfrm flipV="1">
          <a:off x="15290800" y="10841249"/>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126365</xdr:rowOff>
    </xdr:from>
    <xdr:to>
      <xdr:col>23</xdr:col>
      <xdr:colOff>457200</xdr:colOff>
      <xdr:row>63</xdr:row>
      <xdr:rowOff>56515</xdr:rowOff>
    </xdr:to>
    <xdr:sp macro="" textlink="">
      <xdr:nvSpPr>
        <xdr:cNvPr id="321" name="フローチャート : 判断 320"/>
        <xdr:cNvSpPr/>
      </xdr:nvSpPr>
      <xdr:spPr>
        <a:xfrm>
          <a:off x="16129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66692</xdr:rowOff>
    </xdr:from>
    <xdr:ext cx="736600" cy="259045"/>
    <xdr:sp macro="" textlink="">
      <xdr:nvSpPr>
        <xdr:cNvPr id="322" name="テキスト ボックス 321"/>
        <xdr:cNvSpPr txBox="1"/>
      </xdr:nvSpPr>
      <xdr:spPr>
        <a:xfrm>
          <a:off x="15798800" y="10525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55986</xdr:rowOff>
    </xdr:from>
    <xdr:to>
      <xdr:col>22</xdr:col>
      <xdr:colOff>203200</xdr:colOff>
      <xdr:row>63</xdr:row>
      <xdr:rowOff>68051</xdr:rowOff>
    </xdr:to>
    <xdr:cxnSp macro="">
      <xdr:nvCxnSpPr>
        <xdr:cNvPr id="323" name="直線コネクタ 322"/>
        <xdr:cNvCxnSpPr/>
      </xdr:nvCxnSpPr>
      <xdr:spPr>
        <a:xfrm flipV="1">
          <a:off x="14401800" y="1085733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19262</xdr:rowOff>
    </xdr:from>
    <xdr:to>
      <xdr:col>22</xdr:col>
      <xdr:colOff>254000</xdr:colOff>
      <xdr:row>63</xdr:row>
      <xdr:rowOff>120862</xdr:rowOff>
    </xdr:to>
    <xdr:sp macro="" textlink="">
      <xdr:nvSpPr>
        <xdr:cNvPr id="324" name="フローチャート : 判断 323"/>
        <xdr:cNvSpPr/>
      </xdr:nvSpPr>
      <xdr:spPr>
        <a:xfrm>
          <a:off x="15240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105639</xdr:rowOff>
    </xdr:from>
    <xdr:ext cx="762000" cy="259045"/>
    <xdr:sp macro="" textlink="">
      <xdr:nvSpPr>
        <xdr:cNvPr id="325" name="テキスト ボックス 324"/>
        <xdr:cNvSpPr txBox="1"/>
      </xdr:nvSpPr>
      <xdr:spPr>
        <a:xfrm>
          <a:off x="14909800" y="109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68051</xdr:rowOff>
    </xdr:from>
    <xdr:to>
      <xdr:col>21</xdr:col>
      <xdr:colOff>0</xdr:colOff>
      <xdr:row>63</xdr:row>
      <xdr:rowOff>86148</xdr:rowOff>
    </xdr:to>
    <xdr:cxnSp macro="">
      <xdr:nvCxnSpPr>
        <xdr:cNvPr id="326" name="直線コネクタ 325"/>
        <xdr:cNvCxnSpPr/>
      </xdr:nvCxnSpPr>
      <xdr:spPr>
        <a:xfrm flipV="1">
          <a:off x="13512800" y="10869401"/>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23283</xdr:rowOff>
    </xdr:from>
    <xdr:to>
      <xdr:col>21</xdr:col>
      <xdr:colOff>50800</xdr:colOff>
      <xdr:row>63</xdr:row>
      <xdr:rowOff>124883</xdr:rowOff>
    </xdr:to>
    <xdr:sp macro="" textlink="">
      <xdr:nvSpPr>
        <xdr:cNvPr id="327" name="フローチャート : 判断 326"/>
        <xdr:cNvSpPr/>
      </xdr:nvSpPr>
      <xdr:spPr>
        <a:xfrm>
          <a:off x="14351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109660</xdr:rowOff>
    </xdr:from>
    <xdr:ext cx="762000" cy="259045"/>
    <xdr:sp macro="" textlink="">
      <xdr:nvSpPr>
        <xdr:cNvPr id="328" name="テキスト ボックス 327"/>
        <xdr:cNvSpPr txBox="1"/>
      </xdr:nvSpPr>
      <xdr:spPr>
        <a:xfrm>
          <a:off x="14020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29316</xdr:rowOff>
    </xdr:from>
    <xdr:to>
      <xdr:col>19</xdr:col>
      <xdr:colOff>533400</xdr:colOff>
      <xdr:row>63</xdr:row>
      <xdr:rowOff>130916</xdr:rowOff>
    </xdr:to>
    <xdr:sp macro="" textlink="">
      <xdr:nvSpPr>
        <xdr:cNvPr id="329" name="フローチャート : 判断 328"/>
        <xdr:cNvSpPr/>
      </xdr:nvSpPr>
      <xdr:spPr>
        <a:xfrm>
          <a:off x="13462000" y="1083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141093</xdr:rowOff>
    </xdr:from>
    <xdr:ext cx="762000" cy="259045"/>
    <xdr:sp macro="" textlink="">
      <xdr:nvSpPr>
        <xdr:cNvPr id="330" name="テキスト ボックス 329"/>
        <xdr:cNvSpPr txBox="1"/>
      </xdr:nvSpPr>
      <xdr:spPr>
        <a:xfrm>
          <a:off x="13131800" y="10599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154517</xdr:rowOff>
    </xdr:from>
    <xdr:to>
      <xdr:col>24</xdr:col>
      <xdr:colOff>609600</xdr:colOff>
      <xdr:row>63</xdr:row>
      <xdr:rowOff>84667</xdr:rowOff>
    </xdr:to>
    <xdr:sp macro="" textlink="">
      <xdr:nvSpPr>
        <xdr:cNvPr id="336" name="円/楕円 335"/>
        <xdr:cNvSpPr/>
      </xdr:nvSpPr>
      <xdr:spPr>
        <a:xfrm>
          <a:off x="169672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126594</xdr:rowOff>
    </xdr:from>
    <xdr:ext cx="762000" cy="259045"/>
    <xdr:sp macro="" textlink="">
      <xdr:nvSpPr>
        <xdr:cNvPr id="337" name="定員管理の状況該当値テキスト"/>
        <xdr:cNvSpPr txBox="1"/>
      </xdr:nvSpPr>
      <xdr:spPr>
        <a:xfrm>
          <a:off x="17106900" y="1075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160549</xdr:rowOff>
    </xdr:from>
    <xdr:to>
      <xdr:col>23</xdr:col>
      <xdr:colOff>457200</xdr:colOff>
      <xdr:row>63</xdr:row>
      <xdr:rowOff>90699</xdr:rowOff>
    </xdr:to>
    <xdr:sp macro="" textlink="">
      <xdr:nvSpPr>
        <xdr:cNvPr id="338" name="円/楕円 337"/>
        <xdr:cNvSpPr/>
      </xdr:nvSpPr>
      <xdr:spPr>
        <a:xfrm>
          <a:off x="16129000" y="1079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75476</xdr:rowOff>
    </xdr:from>
    <xdr:ext cx="736600" cy="259045"/>
    <xdr:sp macro="" textlink="">
      <xdr:nvSpPr>
        <xdr:cNvPr id="339" name="テキスト ボックス 338"/>
        <xdr:cNvSpPr txBox="1"/>
      </xdr:nvSpPr>
      <xdr:spPr>
        <a:xfrm>
          <a:off x="15798800" y="10876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5186</xdr:rowOff>
    </xdr:from>
    <xdr:to>
      <xdr:col>22</xdr:col>
      <xdr:colOff>254000</xdr:colOff>
      <xdr:row>63</xdr:row>
      <xdr:rowOff>106786</xdr:rowOff>
    </xdr:to>
    <xdr:sp macro="" textlink="">
      <xdr:nvSpPr>
        <xdr:cNvPr id="340" name="円/楕円 339"/>
        <xdr:cNvSpPr/>
      </xdr:nvSpPr>
      <xdr:spPr>
        <a:xfrm>
          <a:off x="15240000" y="1080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116963</xdr:rowOff>
    </xdr:from>
    <xdr:ext cx="762000" cy="259045"/>
    <xdr:sp macro="" textlink="">
      <xdr:nvSpPr>
        <xdr:cNvPr id="341" name="テキスト ボックス 340"/>
        <xdr:cNvSpPr txBox="1"/>
      </xdr:nvSpPr>
      <xdr:spPr>
        <a:xfrm>
          <a:off x="14909800" y="10575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17251</xdr:rowOff>
    </xdr:from>
    <xdr:to>
      <xdr:col>21</xdr:col>
      <xdr:colOff>50800</xdr:colOff>
      <xdr:row>63</xdr:row>
      <xdr:rowOff>118851</xdr:rowOff>
    </xdr:to>
    <xdr:sp macro="" textlink="">
      <xdr:nvSpPr>
        <xdr:cNvPr id="342" name="円/楕円 341"/>
        <xdr:cNvSpPr/>
      </xdr:nvSpPr>
      <xdr:spPr>
        <a:xfrm>
          <a:off x="14351000" y="1081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129028</xdr:rowOff>
    </xdr:from>
    <xdr:ext cx="762000" cy="259045"/>
    <xdr:sp macro="" textlink="">
      <xdr:nvSpPr>
        <xdr:cNvPr id="343" name="テキスト ボックス 342"/>
        <xdr:cNvSpPr txBox="1"/>
      </xdr:nvSpPr>
      <xdr:spPr>
        <a:xfrm>
          <a:off x="14020800" y="10587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35348</xdr:rowOff>
    </xdr:from>
    <xdr:to>
      <xdr:col>19</xdr:col>
      <xdr:colOff>533400</xdr:colOff>
      <xdr:row>63</xdr:row>
      <xdr:rowOff>136948</xdr:rowOff>
    </xdr:to>
    <xdr:sp macro="" textlink="">
      <xdr:nvSpPr>
        <xdr:cNvPr id="344" name="円/楕円 343"/>
        <xdr:cNvSpPr/>
      </xdr:nvSpPr>
      <xdr:spPr>
        <a:xfrm>
          <a:off x="13462000" y="1083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121725</xdr:rowOff>
    </xdr:from>
    <xdr:ext cx="762000" cy="259045"/>
    <xdr:sp macro="" textlink="">
      <xdr:nvSpPr>
        <xdr:cNvPr id="345" name="テキスト ボックス 344"/>
        <xdr:cNvSpPr txBox="1"/>
      </xdr:nvSpPr>
      <xdr:spPr>
        <a:xfrm>
          <a:off x="13131800" y="10923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実質公債費比率は、前年度と比較して０．</a:t>
          </a:r>
          <a:r>
            <a:rPr kumimoji="1" lang="ja-JP" altLang="en-US" sz="1100">
              <a:solidFill>
                <a:sysClr val="windowText" lastClr="000000"/>
              </a:solidFill>
              <a:effectLst/>
              <a:latin typeface="+mn-lt"/>
              <a:ea typeface="+mn-ea"/>
              <a:cs typeface="+mn-cs"/>
            </a:rPr>
            <a:t>８</a:t>
          </a:r>
          <a:r>
            <a:rPr kumimoji="1" lang="ja-JP" altLang="ja-JP" sz="1100">
              <a:solidFill>
                <a:sysClr val="windowText" lastClr="000000"/>
              </a:solidFill>
              <a:effectLst/>
              <a:latin typeface="+mn-lt"/>
              <a:ea typeface="+mn-ea"/>
              <a:cs typeface="+mn-cs"/>
            </a:rPr>
            <a:t>ポイント悪化した。比率の分子である、</a:t>
          </a:r>
          <a:r>
            <a:rPr kumimoji="1" lang="ja-JP" altLang="en-US" sz="1100">
              <a:solidFill>
                <a:sysClr val="windowText" lastClr="000000"/>
              </a:solidFill>
              <a:effectLst/>
              <a:latin typeface="+mn-lt"/>
              <a:ea typeface="+mn-ea"/>
              <a:cs typeface="+mn-cs"/>
            </a:rPr>
            <a:t>一部事務組合等が起こした地方債に充てたと認められる補助金または負担金が、クリーンセンター建設に係る組合</a:t>
          </a:r>
          <a:r>
            <a:rPr kumimoji="1" lang="ja-JP" altLang="ja-JP" sz="1100">
              <a:solidFill>
                <a:sysClr val="windowText" lastClr="000000"/>
              </a:solidFill>
              <a:effectLst/>
              <a:latin typeface="+mn-lt"/>
              <a:ea typeface="+mn-ea"/>
              <a:cs typeface="+mn-cs"/>
            </a:rPr>
            <a:t>債</a:t>
          </a:r>
          <a:r>
            <a:rPr kumimoji="1" lang="ja-JP" altLang="en-US" sz="1100">
              <a:solidFill>
                <a:sysClr val="windowText" lastClr="000000"/>
              </a:solidFill>
              <a:effectLst/>
              <a:latin typeface="+mn-lt"/>
              <a:ea typeface="+mn-ea"/>
              <a:cs typeface="+mn-cs"/>
            </a:rPr>
            <a:t>の元金償還の開始により</a:t>
          </a:r>
          <a:r>
            <a:rPr kumimoji="1" lang="ja-JP" altLang="ja-JP" sz="1100">
              <a:solidFill>
                <a:sysClr val="windowText" lastClr="000000"/>
              </a:solidFill>
              <a:effectLst/>
              <a:latin typeface="+mn-lt"/>
              <a:ea typeface="+mn-ea"/>
              <a:cs typeface="+mn-cs"/>
            </a:rPr>
            <a:t>増加したことによる</a:t>
          </a:r>
          <a:r>
            <a:rPr kumimoji="1" lang="ja-JP" altLang="ja-JP" sz="1100" baseline="0">
              <a:solidFill>
                <a:sysClr val="windowText" lastClr="000000"/>
              </a:solidFill>
              <a:effectLst/>
              <a:latin typeface="+mn-lt"/>
              <a:ea typeface="+mn-ea"/>
              <a:cs typeface="+mn-cs"/>
            </a:rPr>
            <a:t>。改善傾向にあったが、平成</a:t>
          </a:r>
          <a:r>
            <a:rPr kumimoji="1" lang="en-US" altLang="ja-JP" sz="1100" baseline="0">
              <a:solidFill>
                <a:sysClr val="windowText" lastClr="000000"/>
              </a:solidFill>
              <a:effectLst/>
              <a:latin typeface="+mn-lt"/>
              <a:ea typeface="+mn-ea"/>
              <a:cs typeface="+mn-cs"/>
            </a:rPr>
            <a:t>27</a:t>
          </a:r>
          <a:r>
            <a:rPr kumimoji="1" lang="ja-JP" altLang="ja-JP" sz="1100" baseline="0">
              <a:solidFill>
                <a:sysClr val="windowText" lastClr="000000"/>
              </a:solidFill>
              <a:effectLst/>
              <a:latin typeface="+mn-lt"/>
              <a:ea typeface="+mn-ea"/>
              <a:cs typeface="+mn-cs"/>
            </a:rPr>
            <a:t>年度で類似団体の平均を上回った。今後</a:t>
          </a:r>
          <a:r>
            <a:rPr kumimoji="1" lang="ja-JP" altLang="ja-JP" sz="1100">
              <a:solidFill>
                <a:sysClr val="windowText" lastClr="000000"/>
              </a:solidFill>
              <a:effectLst/>
              <a:latin typeface="+mn-lt"/>
              <a:ea typeface="+mn-ea"/>
              <a:cs typeface="+mn-cs"/>
            </a:rPr>
            <a:t>、元利償還金の増加が見込まれることから、指標の推移に注視しながら、引き続き財政健全化に努める。</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113030</xdr:rowOff>
    </xdr:from>
    <xdr:to>
      <xdr:col>24</xdr:col>
      <xdr:colOff>558800</xdr:colOff>
      <xdr:row>44</xdr:row>
      <xdr:rowOff>98743</xdr:rowOff>
    </xdr:to>
    <xdr:cxnSp macro="">
      <xdr:nvCxnSpPr>
        <xdr:cNvPr id="370" name="直線コネクタ 369"/>
        <xdr:cNvCxnSpPr/>
      </xdr:nvCxnSpPr>
      <xdr:spPr>
        <a:xfrm flipV="1">
          <a:off x="17018000" y="6285230"/>
          <a:ext cx="0" cy="13573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70820</xdr:rowOff>
    </xdr:from>
    <xdr:ext cx="762000" cy="259045"/>
    <xdr:sp macro="" textlink="">
      <xdr:nvSpPr>
        <xdr:cNvPr id="371" name="公債費負担の状況最小値テキスト"/>
        <xdr:cNvSpPr txBox="1"/>
      </xdr:nvSpPr>
      <xdr:spPr>
        <a:xfrm>
          <a:off x="17106900" y="761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24</xdr:col>
      <xdr:colOff>469900</xdr:colOff>
      <xdr:row>44</xdr:row>
      <xdr:rowOff>98743</xdr:rowOff>
    </xdr:from>
    <xdr:to>
      <xdr:col>24</xdr:col>
      <xdr:colOff>647700</xdr:colOff>
      <xdr:row>44</xdr:row>
      <xdr:rowOff>98743</xdr:rowOff>
    </xdr:to>
    <xdr:cxnSp macro="">
      <xdr:nvCxnSpPr>
        <xdr:cNvPr id="372" name="直線コネクタ 371"/>
        <xdr:cNvCxnSpPr/>
      </xdr:nvCxnSpPr>
      <xdr:spPr>
        <a:xfrm>
          <a:off x="16929100" y="764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27957</xdr:rowOff>
    </xdr:from>
    <xdr:ext cx="762000" cy="259045"/>
    <xdr:sp macro="" textlink="">
      <xdr:nvSpPr>
        <xdr:cNvPr id="373" name="公債費負担の状況最大値テキスト"/>
        <xdr:cNvSpPr txBox="1"/>
      </xdr:nvSpPr>
      <xdr:spPr>
        <a:xfrm>
          <a:off x="17106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36</xdr:row>
      <xdr:rowOff>113030</xdr:rowOff>
    </xdr:from>
    <xdr:to>
      <xdr:col>24</xdr:col>
      <xdr:colOff>647700</xdr:colOff>
      <xdr:row>36</xdr:row>
      <xdr:rowOff>113030</xdr:rowOff>
    </xdr:to>
    <xdr:cxnSp macro="">
      <xdr:nvCxnSpPr>
        <xdr:cNvPr id="374" name="直線コネクタ 373"/>
        <xdr:cNvCxnSpPr/>
      </xdr:nvCxnSpPr>
      <xdr:spPr>
        <a:xfrm>
          <a:off x="16929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26988</xdr:rowOff>
    </xdr:from>
    <xdr:to>
      <xdr:col>24</xdr:col>
      <xdr:colOff>558800</xdr:colOff>
      <xdr:row>39</xdr:row>
      <xdr:rowOff>75247</xdr:rowOff>
    </xdr:to>
    <xdr:cxnSp macro="">
      <xdr:nvCxnSpPr>
        <xdr:cNvPr id="375" name="直線コネクタ 374"/>
        <xdr:cNvCxnSpPr/>
      </xdr:nvCxnSpPr>
      <xdr:spPr>
        <a:xfrm>
          <a:off x="16179800" y="6713538"/>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134002</xdr:rowOff>
    </xdr:from>
    <xdr:ext cx="762000" cy="259045"/>
    <xdr:sp macro="" textlink="">
      <xdr:nvSpPr>
        <xdr:cNvPr id="376" name="公債費負担の状況平均値テキスト"/>
        <xdr:cNvSpPr txBox="1"/>
      </xdr:nvSpPr>
      <xdr:spPr>
        <a:xfrm>
          <a:off x="17106900" y="6477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117475</xdr:rowOff>
    </xdr:from>
    <xdr:to>
      <xdr:col>24</xdr:col>
      <xdr:colOff>609600</xdr:colOff>
      <xdr:row>39</xdr:row>
      <xdr:rowOff>47625</xdr:rowOff>
    </xdr:to>
    <xdr:sp macro="" textlink="">
      <xdr:nvSpPr>
        <xdr:cNvPr id="377" name="フローチャート : 判断 376"/>
        <xdr:cNvSpPr/>
      </xdr:nvSpPr>
      <xdr:spPr>
        <a:xfrm>
          <a:off x="169672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162243</xdr:rowOff>
    </xdr:from>
    <xdr:to>
      <xdr:col>23</xdr:col>
      <xdr:colOff>406400</xdr:colOff>
      <xdr:row>39</xdr:row>
      <xdr:rowOff>26988</xdr:rowOff>
    </xdr:to>
    <xdr:cxnSp macro="">
      <xdr:nvCxnSpPr>
        <xdr:cNvPr id="378" name="直線コネクタ 377"/>
        <xdr:cNvCxnSpPr/>
      </xdr:nvCxnSpPr>
      <xdr:spPr>
        <a:xfrm>
          <a:off x="15290800" y="6677343"/>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135572</xdr:rowOff>
    </xdr:from>
    <xdr:to>
      <xdr:col>23</xdr:col>
      <xdr:colOff>457200</xdr:colOff>
      <xdr:row>39</xdr:row>
      <xdr:rowOff>65722</xdr:rowOff>
    </xdr:to>
    <xdr:sp macro="" textlink="">
      <xdr:nvSpPr>
        <xdr:cNvPr id="379" name="フローチャート : 判断 378"/>
        <xdr:cNvSpPr/>
      </xdr:nvSpPr>
      <xdr:spPr>
        <a:xfrm>
          <a:off x="16129000" y="665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75899</xdr:rowOff>
    </xdr:from>
    <xdr:ext cx="736600" cy="259045"/>
    <xdr:sp macro="" textlink="">
      <xdr:nvSpPr>
        <xdr:cNvPr id="380" name="テキスト ボックス 379"/>
        <xdr:cNvSpPr txBox="1"/>
      </xdr:nvSpPr>
      <xdr:spPr>
        <a:xfrm>
          <a:off x="15798800" y="6419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162243</xdr:rowOff>
    </xdr:from>
    <xdr:to>
      <xdr:col>22</xdr:col>
      <xdr:colOff>203200</xdr:colOff>
      <xdr:row>39</xdr:row>
      <xdr:rowOff>14922</xdr:rowOff>
    </xdr:to>
    <xdr:cxnSp macro="">
      <xdr:nvCxnSpPr>
        <xdr:cNvPr id="381" name="直線コネクタ 380"/>
        <xdr:cNvCxnSpPr/>
      </xdr:nvCxnSpPr>
      <xdr:spPr>
        <a:xfrm flipV="1">
          <a:off x="14401800" y="6677343"/>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72707</xdr:rowOff>
    </xdr:from>
    <xdr:to>
      <xdr:col>22</xdr:col>
      <xdr:colOff>254000</xdr:colOff>
      <xdr:row>40</xdr:row>
      <xdr:rowOff>2857</xdr:rowOff>
    </xdr:to>
    <xdr:sp macro="" textlink="">
      <xdr:nvSpPr>
        <xdr:cNvPr id="382" name="フローチャート : 判断 381"/>
        <xdr:cNvSpPr/>
      </xdr:nvSpPr>
      <xdr:spPr>
        <a:xfrm>
          <a:off x="15240000" y="675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159084</xdr:rowOff>
    </xdr:from>
    <xdr:ext cx="762000" cy="259045"/>
    <xdr:sp macro="" textlink="">
      <xdr:nvSpPr>
        <xdr:cNvPr id="383" name="テキスト ボックス 382"/>
        <xdr:cNvSpPr txBox="1"/>
      </xdr:nvSpPr>
      <xdr:spPr>
        <a:xfrm>
          <a:off x="14909800" y="68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14922</xdr:rowOff>
    </xdr:from>
    <xdr:to>
      <xdr:col>21</xdr:col>
      <xdr:colOff>0</xdr:colOff>
      <xdr:row>39</xdr:row>
      <xdr:rowOff>33020</xdr:rowOff>
    </xdr:to>
    <xdr:cxnSp macro="">
      <xdr:nvCxnSpPr>
        <xdr:cNvPr id="384" name="直線コネクタ 383"/>
        <xdr:cNvCxnSpPr/>
      </xdr:nvCxnSpPr>
      <xdr:spPr>
        <a:xfrm flipV="1">
          <a:off x="13512800" y="6701472"/>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120968</xdr:rowOff>
    </xdr:from>
    <xdr:to>
      <xdr:col>21</xdr:col>
      <xdr:colOff>50800</xdr:colOff>
      <xdr:row>40</xdr:row>
      <xdr:rowOff>51118</xdr:rowOff>
    </xdr:to>
    <xdr:sp macro="" textlink="">
      <xdr:nvSpPr>
        <xdr:cNvPr id="385" name="フローチャート : 判断 384"/>
        <xdr:cNvSpPr/>
      </xdr:nvSpPr>
      <xdr:spPr>
        <a:xfrm>
          <a:off x="14351000" y="680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35895</xdr:rowOff>
    </xdr:from>
    <xdr:ext cx="762000" cy="259045"/>
    <xdr:sp macro="" textlink="">
      <xdr:nvSpPr>
        <xdr:cNvPr id="386" name="テキスト ボックス 385"/>
        <xdr:cNvSpPr txBox="1"/>
      </xdr:nvSpPr>
      <xdr:spPr>
        <a:xfrm>
          <a:off x="14020800" y="689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157163</xdr:rowOff>
    </xdr:from>
    <xdr:to>
      <xdr:col>19</xdr:col>
      <xdr:colOff>533400</xdr:colOff>
      <xdr:row>40</xdr:row>
      <xdr:rowOff>87313</xdr:rowOff>
    </xdr:to>
    <xdr:sp macro="" textlink="">
      <xdr:nvSpPr>
        <xdr:cNvPr id="387" name="フローチャート : 判断 386"/>
        <xdr:cNvSpPr/>
      </xdr:nvSpPr>
      <xdr:spPr>
        <a:xfrm>
          <a:off x="13462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72090</xdr:rowOff>
    </xdr:from>
    <xdr:ext cx="762000" cy="259045"/>
    <xdr:sp macro="" textlink="">
      <xdr:nvSpPr>
        <xdr:cNvPr id="388" name="テキスト ボックス 387"/>
        <xdr:cNvSpPr txBox="1"/>
      </xdr:nvSpPr>
      <xdr:spPr>
        <a:xfrm>
          <a:off x="13131800" y="693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24447</xdr:rowOff>
    </xdr:from>
    <xdr:to>
      <xdr:col>24</xdr:col>
      <xdr:colOff>609600</xdr:colOff>
      <xdr:row>39</xdr:row>
      <xdr:rowOff>126047</xdr:rowOff>
    </xdr:to>
    <xdr:sp macro="" textlink="">
      <xdr:nvSpPr>
        <xdr:cNvPr id="394" name="円/楕円 393"/>
        <xdr:cNvSpPr/>
      </xdr:nvSpPr>
      <xdr:spPr>
        <a:xfrm>
          <a:off x="16967200" y="671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167974</xdr:rowOff>
    </xdr:from>
    <xdr:ext cx="762000" cy="259045"/>
    <xdr:sp macro="" textlink="">
      <xdr:nvSpPr>
        <xdr:cNvPr id="395" name="公債費負担の状況該当値テキスト"/>
        <xdr:cNvSpPr txBox="1"/>
      </xdr:nvSpPr>
      <xdr:spPr>
        <a:xfrm>
          <a:off x="17106900" y="6683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147638</xdr:rowOff>
    </xdr:from>
    <xdr:to>
      <xdr:col>23</xdr:col>
      <xdr:colOff>457200</xdr:colOff>
      <xdr:row>39</xdr:row>
      <xdr:rowOff>77788</xdr:rowOff>
    </xdr:to>
    <xdr:sp macro="" textlink="">
      <xdr:nvSpPr>
        <xdr:cNvPr id="396" name="円/楕円 395"/>
        <xdr:cNvSpPr/>
      </xdr:nvSpPr>
      <xdr:spPr>
        <a:xfrm>
          <a:off x="16129000" y="666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62565</xdr:rowOff>
    </xdr:from>
    <xdr:ext cx="736600" cy="259045"/>
    <xdr:sp macro="" textlink="">
      <xdr:nvSpPr>
        <xdr:cNvPr id="397" name="テキスト ボックス 396"/>
        <xdr:cNvSpPr txBox="1"/>
      </xdr:nvSpPr>
      <xdr:spPr>
        <a:xfrm>
          <a:off x="15798800" y="6749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111443</xdr:rowOff>
    </xdr:from>
    <xdr:to>
      <xdr:col>22</xdr:col>
      <xdr:colOff>254000</xdr:colOff>
      <xdr:row>39</xdr:row>
      <xdr:rowOff>41593</xdr:rowOff>
    </xdr:to>
    <xdr:sp macro="" textlink="">
      <xdr:nvSpPr>
        <xdr:cNvPr id="398" name="円/楕円 397"/>
        <xdr:cNvSpPr/>
      </xdr:nvSpPr>
      <xdr:spPr>
        <a:xfrm>
          <a:off x="15240000" y="662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51769</xdr:rowOff>
    </xdr:from>
    <xdr:ext cx="762000" cy="259045"/>
    <xdr:sp macro="" textlink="">
      <xdr:nvSpPr>
        <xdr:cNvPr id="399" name="テキスト ボックス 398"/>
        <xdr:cNvSpPr txBox="1"/>
      </xdr:nvSpPr>
      <xdr:spPr>
        <a:xfrm>
          <a:off x="14909800" y="6395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135572</xdr:rowOff>
    </xdr:from>
    <xdr:to>
      <xdr:col>21</xdr:col>
      <xdr:colOff>50800</xdr:colOff>
      <xdr:row>39</xdr:row>
      <xdr:rowOff>65722</xdr:rowOff>
    </xdr:to>
    <xdr:sp macro="" textlink="">
      <xdr:nvSpPr>
        <xdr:cNvPr id="400" name="円/楕円 399"/>
        <xdr:cNvSpPr/>
      </xdr:nvSpPr>
      <xdr:spPr>
        <a:xfrm>
          <a:off x="14351000" y="665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75899</xdr:rowOff>
    </xdr:from>
    <xdr:ext cx="762000" cy="259045"/>
    <xdr:sp macro="" textlink="">
      <xdr:nvSpPr>
        <xdr:cNvPr id="401" name="テキスト ボックス 400"/>
        <xdr:cNvSpPr txBox="1"/>
      </xdr:nvSpPr>
      <xdr:spPr>
        <a:xfrm>
          <a:off x="14020800" y="641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153670</xdr:rowOff>
    </xdr:from>
    <xdr:to>
      <xdr:col>19</xdr:col>
      <xdr:colOff>533400</xdr:colOff>
      <xdr:row>39</xdr:row>
      <xdr:rowOff>83820</xdr:rowOff>
    </xdr:to>
    <xdr:sp macro="" textlink="">
      <xdr:nvSpPr>
        <xdr:cNvPr id="402" name="円/楕円 401"/>
        <xdr:cNvSpPr/>
      </xdr:nvSpPr>
      <xdr:spPr>
        <a:xfrm>
          <a:off x="13462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93997</xdr:rowOff>
    </xdr:from>
    <xdr:ext cx="762000" cy="259045"/>
    <xdr:sp macro="" textlink="">
      <xdr:nvSpPr>
        <xdr:cNvPr id="403" name="テキスト ボックス 402"/>
        <xdr:cNvSpPr txBox="1"/>
      </xdr:nvSpPr>
      <xdr:spPr>
        <a:xfrm>
          <a:off x="13131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ysClr val="windowText" lastClr="000000"/>
              </a:solidFill>
              <a:effectLst/>
              <a:latin typeface="+mn-lt"/>
              <a:ea typeface="+mn-ea"/>
              <a:cs typeface="+mn-cs"/>
            </a:rPr>
            <a:t>将来負担比率は、前年度と比較して</a:t>
          </a:r>
          <a:r>
            <a:rPr kumimoji="1" lang="ja-JP" altLang="en-US" sz="1100" baseline="0">
              <a:solidFill>
                <a:sysClr val="windowText" lastClr="000000"/>
              </a:solidFill>
              <a:effectLst/>
              <a:latin typeface="+mn-lt"/>
              <a:ea typeface="+mn-ea"/>
              <a:cs typeface="+mn-cs"/>
            </a:rPr>
            <a:t>１１</a:t>
          </a:r>
          <a:r>
            <a:rPr kumimoji="1" lang="ja-JP" altLang="ja-JP" sz="1100" baseline="0">
              <a:solidFill>
                <a:sysClr val="windowText" lastClr="000000"/>
              </a:solidFill>
              <a:effectLst/>
              <a:latin typeface="+mn-lt"/>
              <a:ea typeface="+mn-ea"/>
              <a:cs typeface="+mn-cs"/>
            </a:rPr>
            <a:t>．</a:t>
          </a:r>
          <a:r>
            <a:rPr kumimoji="1" lang="ja-JP" altLang="en-US" sz="1100" baseline="0">
              <a:solidFill>
                <a:sysClr val="windowText" lastClr="000000"/>
              </a:solidFill>
              <a:effectLst/>
              <a:latin typeface="+mn-lt"/>
              <a:ea typeface="+mn-ea"/>
              <a:cs typeface="+mn-cs"/>
            </a:rPr>
            <a:t>２</a:t>
          </a:r>
          <a:r>
            <a:rPr kumimoji="1" lang="ja-JP" altLang="ja-JP" sz="1100" baseline="0">
              <a:solidFill>
                <a:sysClr val="windowText" lastClr="000000"/>
              </a:solidFill>
              <a:effectLst/>
              <a:latin typeface="+mn-lt"/>
              <a:ea typeface="+mn-ea"/>
              <a:cs typeface="+mn-cs"/>
            </a:rPr>
            <a:t>ポイント改善した。比率の分子となる地方債現在高が</a:t>
          </a:r>
          <a:r>
            <a:rPr kumimoji="1" lang="ja-JP" altLang="en-US" sz="1100" baseline="0">
              <a:solidFill>
                <a:sysClr val="windowText" lastClr="000000"/>
              </a:solidFill>
              <a:effectLst/>
              <a:latin typeface="+mn-lt"/>
              <a:ea typeface="+mn-ea"/>
              <a:cs typeface="+mn-cs"/>
            </a:rPr>
            <a:t>教育</a:t>
          </a:r>
          <a:r>
            <a:rPr kumimoji="1" lang="ja-JP" altLang="ja-JP" sz="1100" baseline="0">
              <a:solidFill>
                <a:sysClr val="windowText" lastClr="000000"/>
              </a:solidFill>
              <a:effectLst/>
              <a:latin typeface="+mn-lt"/>
              <a:ea typeface="+mn-ea"/>
              <a:cs typeface="+mn-cs"/>
            </a:rPr>
            <a:t>債の減</a:t>
          </a:r>
          <a:r>
            <a:rPr kumimoji="1" lang="ja-JP" altLang="en-US" sz="1100" baseline="0">
              <a:solidFill>
                <a:sysClr val="windowText" lastClr="000000"/>
              </a:solidFill>
              <a:effectLst/>
              <a:latin typeface="+mn-lt"/>
              <a:ea typeface="+mn-ea"/>
              <a:cs typeface="+mn-cs"/>
            </a:rPr>
            <a:t>等</a:t>
          </a:r>
          <a:r>
            <a:rPr kumimoji="1" lang="ja-JP" altLang="ja-JP" sz="1100" baseline="0">
              <a:solidFill>
                <a:sysClr val="windowText" lastClr="000000"/>
              </a:solidFill>
              <a:effectLst/>
              <a:latin typeface="+mn-lt"/>
              <a:ea typeface="+mn-ea"/>
              <a:cs typeface="+mn-cs"/>
            </a:rPr>
            <a:t>により減少</a:t>
          </a:r>
          <a:r>
            <a:rPr kumimoji="1" lang="ja-JP" altLang="en-US" sz="1100" baseline="0">
              <a:solidFill>
                <a:sysClr val="windowText" lastClr="000000"/>
              </a:solidFill>
              <a:effectLst/>
              <a:latin typeface="+mn-lt"/>
              <a:ea typeface="+mn-ea"/>
              <a:cs typeface="+mn-cs"/>
            </a:rPr>
            <a:t>し、</a:t>
          </a:r>
          <a:r>
            <a:rPr kumimoji="1" lang="ja-JP" altLang="ja-JP" sz="1100" baseline="0">
              <a:solidFill>
                <a:sysClr val="windowText" lastClr="000000"/>
              </a:solidFill>
              <a:effectLst/>
              <a:latin typeface="+mn-lt"/>
              <a:ea typeface="+mn-ea"/>
              <a:cs typeface="+mn-cs"/>
            </a:rPr>
            <a:t>債務負担行為に基づく支出予定額が事業公社からの買い戻しの進ちょくにより減少するとともに、比率の分母となる標準財政規模が</a:t>
          </a:r>
          <a:r>
            <a:rPr kumimoji="1" lang="ja-JP" altLang="en-US" sz="1100" baseline="0">
              <a:solidFill>
                <a:sysClr val="windowText" lastClr="000000"/>
              </a:solidFill>
              <a:effectLst/>
              <a:latin typeface="+mn-lt"/>
              <a:ea typeface="+mn-ea"/>
              <a:cs typeface="+mn-cs"/>
            </a:rPr>
            <a:t>市税</a:t>
          </a:r>
          <a:r>
            <a:rPr kumimoji="1" lang="ja-JP" altLang="ja-JP" sz="1100" baseline="0">
              <a:solidFill>
                <a:sysClr val="windowText" lastClr="000000"/>
              </a:solidFill>
              <a:effectLst/>
              <a:latin typeface="+mn-lt"/>
              <a:ea typeface="+mn-ea"/>
              <a:cs typeface="+mn-cs"/>
            </a:rPr>
            <a:t>の増等により増加したことにより、比率が改善した。改善傾向が続いているものの、類似団体の平均を上回っており、今後も新規起債の抑制等により、財政健全化に努める。</a:t>
          </a:r>
          <a:endParaRPr lang="ja-JP" altLang="ja-JP" sz="1400">
            <a:solidFill>
              <a:sysClr val="windowText" lastClr="000000"/>
            </a:solidFill>
            <a:effectLst/>
          </a:endParaRPr>
        </a:p>
        <a:p>
          <a:endParaRPr kumimoji="1" lang="ja-JP" altLang="en-US" sz="1300">
            <a:solidFill>
              <a:srgbClr val="FF0000"/>
            </a:solidFill>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16002</xdr:rowOff>
    </xdr:to>
    <xdr:cxnSp macro="">
      <xdr:nvCxnSpPr>
        <xdr:cNvPr id="432" name="直線コネクタ 431"/>
        <xdr:cNvCxnSpPr/>
      </xdr:nvCxnSpPr>
      <xdr:spPr>
        <a:xfrm flipV="1">
          <a:off x="17018000" y="2370667"/>
          <a:ext cx="0" cy="14172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159529</xdr:rowOff>
    </xdr:from>
    <xdr:ext cx="762000" cy="259045"/>
    <xdr:sp macro="" textlink="">
      <xdr:nvSpPr>
        <xdr:cNvPr id="433" name="将来負担の状況最小値テキスト"/>
        <xdr:cNvSpPr txBox="1"/>
      </xdr:nvSpPr>
      <xdr:spPr>
        <a:xfrm>
          <a:off x="17106900" y="3759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176.2</a:t>
          </a:r>
          <a:endParaRPr kumimoji="1" lang="ja-JP" altLang="en-US" sz="1000" b="1">
            <a:latin typeface="ＭＳ Ｐゴシック"/>
          </a:endParaRPr>
        </a:p>
      </xdr:txBody>
    </xdr:sp>
    <xdr:clientData/>
  </xdr:oneCellAnchor>
  <xdr:twoCellAnchor>
    <xdr:from>
      <xdr:col>24</xdr:col>
      <xdr:colOff>469900</xdr:colOff>
      <xdr:row>22</xdr:row>
      <xdr:rowOff>16002</xdr:rowOff>
    </xdr:from>
    <xdr:to>
      <xdr:col>24</xdr:col>
      <xdr:colOff>647700</xdr:colOff>
      <xdr:row>22</xdr:row>
      <xdr:rowOff>16002</xdr:rowOff>
    </xdr:to>
    <xdr:cxnSp macro="">
      <xdr:nvCxnSpPr>
        <xdr:cNvPr id="434" name="直線コネクタ 433"/>
        <xdr:cNvCxnSpPr/>
      </xdr:nvCxnSpPr>
      <xdr:spPr>
        <a:xfrm>
          <a:off x="16929100" y="3787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159004</xdr:rowOff>
    </xdr:from>
    <xdr:to>
      <xdr:col>24</xdr:col>
      <xdr:colOff>558800</xdr:colOff>
      <xdr:row>18</xdr:row>
      <xdr:rowOff>77639</xdr:rowOff>
    </xdr:to>
    <xdr:cxnSp macro="">
      <xdr:nvCxnSpPr>
        <xdr:cNvPr id="437" name="直線コネクタ 436"/>
        <xdr:cNvCxnSpPr/>
      </xdr:nvCxnSpPr>
      <xdr:spPr>
        <a:xfrm flipV="1">
          <a:off x="16179800" y="3073654"/>
          <a:ext cx="838200" cy="90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56744</xdr:rowOff>
    </xdr:from>
    <xdr:ext cx="762000" cy="259045"/>
    <xdr:sp macro="" textlink="">
      <xdr:nvSpPr>
        <xdr:cNvPr id="438" name="将来負担の状況平均値テキスト"/>
        <xdr:cNvSpPr txBox="1"/>
      </xdr:nvSpPr>
      <xdr:spPr>
        <a:xfrm>
          <a:off x="17106900" y="2285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40217</xdr:rowOff>
    </xdr:from>
    <xdr:to>
      <xdr:col>24</xdr:col>
      <xdr:colOff>609600</xdr:colOff>
      <xdr:row>14</xdr:row>
      <xdr:rowOff>141817</xdr:rowOff>
    </xdr:to>
    <xdr:sp macro="" textlink="">
      <xdr:nvSpPr>
        <xdr:cNvPr id="439" name="フローチャート : 判断 438"/>
        <xdr:cNvSpPr/>
      </xdr:nvSpPr>
      <xdr:spPr>
        <a:xfrm>
          <a:off x="169672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77639</xdr:rowOff>
    </xdr:from>
    <xdr:to>
      <xdr:col>23</xdr:col>
      <xdr:colOff>406400</xdr:colOff>
      <xdr:row>18</xdr:row>
      <xdr:rowOff>149225</xdr:rowOff>
    </xdr:to>
    <xdr:cxnSp macro="">
      <xdr:nvCxnSpPr>
        <xdr:cNvPr id="440" name="直線コネクタ 439"/>
        <xdr:cNvCxnSpPr/>
      </xdr:nvCxnSpPr>
      <xdr:spPr>
        <a:xfrm flipV="1">
          <a:off x="15290800" y="3163739"/>
          <a:ext cx="889000" cy="7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62738</xdr:rowOff>
    </xdr:from>
    <xdr:to>
      <xdr:col>23</xdr:col>
      <xdr:colOff>457200</xdr:colOff>
      <xdr:row>14</xdr:row>
      <xdr:rowOff>164338</xdr:rowOff>
    </xdr:to>
    <xdr:sp macro="" textlink="">
      <xdr:nvSpPr>
        <xdr:cNvPr id="441" name="フローチャート : 判断 440"/>
        <xdr:cNvSpPr/>
      </xdr:nvSpPr>
      <xdr:spPr>
        <a:xfrm>
          <a:off x="161290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3065</xdr:rowOff>
    </xdr:from>
    <xdr:ext cx="736600" cy="259045"/>
    <xdr:sp macro="" textlink="">
      <xdr:nvSpPr>
        <xdr:cNvPr id="442" name="テキスト ボックス 441"/>
        <xdr:cNvSpPr txBox="1"/>
      </xdr:nvSpPr>
      <xdr:spPr>
        <a:xfrm>
          <a:off x="15798800" y="2231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149225</xdr:rowOff>
    </xdr:from>
    <xdr:to>
      <xdr:col>22</xdr:col>
      <xdr:colOff>203200</xdr:colOff>
      <xdr:row>19</xdr:row>
      <xdr:rowOff>22013</xdr:rowOff>
    </xdr:to>
    <xdr:cxnSp macro="">
      <xdr:nvCxnSpPr>
        <xdr:cNvPr id="443" name="直線コネクタ 442"/>
        <xdr:cNvCxnSpPr/>
      </xdr:nvCxnSpPr>
      <xdr:spPr>
        <a:xfrm flipV="1">
          <a:off x="14401800" y="3235325"/>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19981</xdr:rowOff>
    </xdr:from>
    <xdr:to>
      <xdr:col>22</xdr:col>
      <xdr:colOff>254000</xdr:colOff>
      <xdr:row>15</xdr:row>
      <xdr:rowOff>121581</xdr:rowOff>
    </xdr:to>
    <xdr:sp macro="" textlink="">
      <xdr:nvSpPr>
        <xdr:cNvPr id="444" name="フローチャート : 判断 443"/>
        <xdr:cNvSpPr/>
      </xdr:nvSpPr>
      <xdr:spPr>
        <a:xfrm>
          <a:off x="15240000" y="259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131758</xdr:rowOff>
    </xdr:from>
    <xdr:ext cx="762000" cy="259045"/>
    <xdr:sp macro="" textlink="">
      <xdr:nvSpPr>
        <xdr:cNvPr id="445" name="テキスト ボックス 444"/>
        <xdr:cNvSpPr txBox="1"/>
      </xdr:nvSpPr>
      <xdr:spPr>
        <a:xfrm>
          <a:off x="14909800" y="236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22013</xdr:rowOff>
    </xdr:from>
    <xdr:to>
      <xdr:col>21</xdr:col>
      <xdr:colOff>0</xdr:colOff>
      <xdr:row>19</xdr:row>
      <xdr:rowOff>146685</xdr:rowOff>
    </xdr:to>
    <xdr:cxnSp macro="">
      <xdr:nvCxnSpPr>
        <xdr:cNvPr id="446" name="直線コネクタ 445"/>
        <xdr:cNvCxnSpPr/>
      </xdr:nvCxnSpPr>
      <xdr:spPr>
        <a:xfrm flipV="1">
          <a:off x="13512800" y="3279563"/>
          <a:ext cx="889000" cy="12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50546</xdr:rowOff>
    </xdr:from>
    <xdr:to>
      <xdr:col>21</xdr:col>
      <xdr:colOff>50800</xdr:colOff>
      <xdr:row>15</xdr:row>
      <xdr:rowOff>152146</xdr:rowOff>
    </xdr:to>
    <xdr:sp macro="" textlink="">
      <xdr:nvSpPr>
        <xdr:cNvPr id="447" name="フローチャート : 判断 446"/>
        <xdr:cNvSpPr/>
      </xdr:nvSpPr>
      <xdr:spPr>
        <a:xfrm>
          <a:off x="14351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162323</xdr:rowOff>
    </xdr:from>
    <xdr:ext cx="762000" cy="259045"/>
    <xdr:sp macro="" textlink="">
      <xdr:nvSpPr>
        <xdr:cNvPr id="448" name="テキスト ボックス 447"/>
        <xdr:cNvSpPr txBox="1"/>
      </xdr:nvSpPr>
      <xdr:spPr>
        <a:xfrm>
          <a:off x="14020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118914</xdr:rowOff>
    </xdr:from>
    <xdr:to>
      <xdr:col>19</xdr:col>
      <xdr:colOff>533400</xdr:colOff>
      <xdr:row>16</xdr:row>
      <xdr:rowOff>49064</xdr:rowOff>
    </xdr:to>
    <xdr:sp macro="" textlink="">
      <xdr:nvSpPr>
        <xdr:cNvPr id="449" name="フローチャート : 判断 448"/>
        <xdr:cNvSpPr/>
      </xdr:nvSpPr>
      <xdr:spPr>
        <a:xfrm>
          <a:off x="13462000" y="269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59241</xdr:rowOff>
    </xdr:from>
    <xdr:ext cx="762000" cy="259045"/>
    <xdr:sp macro="" textlink="">
      <xdr:nvSpPr>
        <xdr:cNvPr id="450" name="テキスト ボックス 449"/>
        <xdr:cNvSpPr txBox="1"/>
      </xdr:nvSpPr>
      <xdr:spPr>
        <a:xfrm>
          <a:off x="13131800" y="2459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17</xdr:row>
      <xdr:rowOff>108204</xdr:rowOff>
    </xdr:from>
    <xdr:to>
      <xdr:col>24</xdr:col>
      <xdr:colOff>609600</xdr:colOff>
      <xdr:row>18</xdr:row>
      <xdr:rowOff>38354</xdr:rowOff>
    </xdr:to>
    <xdr:sp macro="" textlink="">
      <xdr:nvSpPr>
        <xdr:cNvPr id="456" name="円/楕円 455"/>
        <xdr:cNvSpPr/>
      </xdr:nvSpPr>
      <xdr:spPr>
        <a:xfrm>
          <a:off x="16967200" y="302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80281</xdr:rowOff>
    </xdr:from>
    <xdr:ext cx="762000" cy="259045"/>
    <xdr:sp macro="" textlink="">
      <xdr:nvSpPr>
        <xdr:cNvPr id="457" name="将来負担の状況該当値テキスト"/>
        <xdr:cNvSpPr txBox="1"/>
      </xdr:nvSpPr>
      <xdr:spPr>
        <a:xfrm>
          <a:off x="17106900" y="299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26839</xdr:rowOff>
    </xdr:from>
    <xdr:to>
      <xdr:col>23</xdr:col>
      <xdr:colOff>457200</xdr:colOff>
      <xdr:row>18</xdr:row>
      <xdr:rowOff>128439</xdr:rowOff>
    </xdr:to>
    <xdr:sp macro="" textlink="">
      <xdr:nvSpPr>
        <xdr:cNvPr id="458" name="円/楕円 457"/>
        <xdr:cNvSpPr/>
      </xdr:nvSpPr>
      <xdr:spPr>
        <a:xfrm>
          <a:off x="16129000" y="311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113216</xdr:rowOff>
    </xdr:from>
    <xdr:ext cx="736600" cy="259045"/>
    <xdr:sp macro="" textlink="">
      <xdr:nvSpPr>
        <xdr:cNvPr id="459" name="テキスト ボックス 458"/>
        <xdr:cNvSpPr txBox="1"/>
      </xdr:nvSpPr>
      <xdr:spPr>
        <a:xfrm>
          <a:off x="15798800" y="3199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98425</xdr:rowOff>
    </xdr:from>
    <xdr:to>
      <xdr:col>22</xdr:col>
      <xdr:colOff>254000</xdr:colOff>
      <xdr:row>19</xdr:row>
      <xdr:rowOff>28575</xdr:rowOff>
    </xdr:to>
    <xdr:sp macro="" textlink="">
      <xdr:nvSpPr>
        <xdr:cNvPr id="460" name="円/楕円 459"/>
        <xdr:cNvSpPr/>
      </xdr:nvSpPr>
      <xdr:spPr>
        <a:xfrm>
          <a:off x="15240000" y="318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13352</xdr:rowOff>
    </xdr:from>
    <xdr:ext cx="762000" cy="259045"/>
    <xdr:sp macro="" textlink="">
      <xdr:nvSpPr>
        <xdr:cNvPr id="461" name="テキスト ボックス 460"/>
        <xdr:cNvSpPr txBox="1"/>
      </xdr:nvSpPr>
      <xdr:spPr>
        <a:xfrm>
          <a:off x="14909800" y="327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142663</xdr:rowOff>
    </xdr:from>
    <xdr:to>
      <xdr:col>21</xdr:col>
      <xdr:colOff>50800</xdr:colOff>
      <xdr:row>19</xdr:row>
      <xdr:rowOff>72813</xdr:rowOff>
    </xdr:to>
    <xdr:sp macro="" textlink="">
      <xdr:nvSpPr>
        <xdr:cNvPr id="462" name="円/楕円 461"/>
        <xdr:cNvSpPr/>
      </xdr:nvSpPr>
      <xdr:spPr>
        <a:xfrm>
          <a:off x="14351000" y="322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57590</xdr:rowOff>
    </xdr:from>
    <xdr:ext cx="762000" cy="259045"/>
    <xdr:sp macro="" textlink="">
      <xdr:nvSpPr>
        <xdr:cNvPr id="463" name="テキスト ボックス 462"/>
        <xdr:cNvSpPr txBox="1"/>
      </xdr:nvSpPr>
      <xdr:spPr>
        <a:xfrm>
          <a:off x="14020800" y="331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113.0</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95885</xdr:rowOff>
    </xdr:from>
    <xdr:to>
      <xdr:col>19</xdr:col>
      <xdr:colOff>533400</xdr:colOff>
      <xdr:row>20</xdr:row>
      <xdr:rowOff>26035</xdr:rowOff>
    </xdr:to>
    <xdr:sp macro="" textlink="">
      <xdr:nvSpPr>
        <xdr:cNvPr id="464" name="円/楕円 463"/>
        <xdr:cNvSpPr/>
      </xdr:nvSpPr>
      <xdr:spPr>
        <a:xfrm>
          <a:off x="13462000" y="335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10812</xdr:rowOff>
    </xdr:from>
    <xdr:ext cx="762000" cy="259045"/>
    <xdr:sp macro="" textlink="">
      <xdr:nvSpPr>
        <xdr:cNvPr id="465" name="テキスト ボックス 464"/>
        <xdr:cNvSpPr txBox="1"/>
      </xdr:nvSpPr>
      <xdr:spPr>
        <a:xfrm>
          <a:off x="13131800" y="3439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神奈川県伊勢原市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100,187
98,373
55.56
31,414,212
30,499,281
877,391
19,032,250
25,881,187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87.4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ysClr val="windowText" lastClr="000000"/>
              </a:solidFill>
              <a:effectLst/>
              <a:latin typeface="+mn-lt"/>
              <a:ea typeface="+mn-ea"/>
              <a:cs typeface="+mn-cs"/>
            </a:rPr>
            <a:t>人件費に係る経常収支比率は、前年度と比較して</a:t>
          </a:r>
          <a:r>
            <a:rPr kumimoji="1" lang="ja-JP" altLang="en-US" sz="1100" baseline="0">
              <a:solidFill>
                <a:sysClr val="windowText" lastClr="000000"/>
              </a:solidFill>
              <a:effectLst/>
              <a:latin typeface="+mn-lt"/>
              <a:ea typeface="+mn-ea"/>
              <a:cs typeface="+mn-cs"/>
            </a:rPr>
            <a:t>０</a:t>
          </a:r>
          <a:r>
            <a:rPr kumimoji="1" lang="ja-JP" altLang="ja-JP" sz="1100" baseline="0">
              <a:solidFill>
                <a:sysClr val="windowText" lastClr="000000"/>
              </a:solidFill>
              <a:effectLst/>
              <a:latin typeface="+mn-lt"/>
              <a:ea typeface="+mn-ea"/>
              <a:cs typeface="+mn-cs"/>
            </a:rPr>
            <a:t>．</a:t>
          </a:r>
          <a:r>
            <a:rPr kumimoji="1" lang="ja-JP" altLang="en-US" sz="1100" baseline="0">
              <a:solidFill>
                <a:sysClr val="windowText" lastClr="000000"/>
              </a:solidFill>
              <a:effectLst/>
              <a:latin typeface="+mn-lt"/>
              <a:ea typeface="+mn-ea"/>
              <a:cs typeface="+mn-cs"/>
            </a:rPr>
            <a:t>７</a:t>
          </a:r>
          <a:r>
            <a:rPr kumimoji="1" lang="ja-JP" altLang="ja-JP" sz="1100" baseline="0">
              <a:solidFill>
                <a:sysClr val="windowText" lastClr="000000"/>
              </a:solidFill>
              <a:effectLst/>
              <a:latin typeface="+mn-lt"/>
              <a:ea typeface="+mn-ea"/>
              <a:cs typeface="+mn-cs"/>
            </a:rPr>
            <a:t>ポイント</a:t>
          </a:r>
          <a:r>
            <a:rPr kumimoji="1" lang="ja-JP" altLang="en-US" sz="1100" baseline="0">
              <a:solidFill>
                <a:sysClr val="windowText" lastClr="000000"/>
              </a:solidFill>
              <a:effectLst/>
              <a:latin typeface="+mn-lt"/>
              <a:ea typeface="+mn-ea"/>
              <a:cs typeface="+mn-cs"/>
            </a:rPr>
            <a:t>増加</a:t>
          </a:r>
          <a:r>
            <a:rPr kumimoji="1" lang="ja-JP" altLang="ja-JP" sz="1100" baseline="0">
              <a:solidFill>
                <a:sysClr val="windowText" lastClr="000000"/>
              </a:solidFill>
              <a:effectLst/>
              <a:latin typeface="+mn-lt"/>
              <a:ea typeface="+mn-ea"/>
              <a:cs typeface="+mn-cs"/>
            </a:rPr>
            <a:t>し、</a:t>
          </a:r>
          <a:endParaRPr kumimoji="1" lang="en-US" altLang="ja-JP" sz="1100" baseline="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ysClr val="windowText" lastClr="000000"/>
              </a:solidFill>
              <a:effectLst/>
              <a:latin typeface="+mn-lt"/>
              <a:ea typeface="+mn-ea"/>
              <a:cs typeface="+mn-cs"/>
            </a:rPr>
            <a:t>３０</a:t>
          </a:r>
          <a:r>
            <a:rPr kumimoji="1" lang="ja-JP" altLang="ja-JP" sz="1100" baseline="0">
              <a:solidFill>
                <a:sysClr val="windowText" lastClr="000000"/>
              </a:solidFill>
              <a:effectLst/>
              <a:latin typeface="+mn-lt"/>
              <a:ea typeface="+mn-ea"/>
              <a:cs typeface="+mn-cs"/>
            </a:rPr>
            <a:t>．</a:t>
          </a:r>
          <a:r>
            <a:rPr kumimoji="1" lang="ja-JP" altLang="en-US" sz="1100" baseline="0">
              <a:solidFill>
                <a:sysClr val="windowText" lastClr="000000"/>
              </a:solidFill>
              <a:effectLst/>
              <a:latin typeface="+mn-lt"/>
              <a:ea typeface="+mn-ea"/>
              <a:cs typeface="+mn-cs"/>
            </a:rPr>
            <a:t>１</a:t>
          </a:r>
          <a:r>
            <a:rPr kumimoji="1" lang="ja-JP" altLang="ja-JP" sz="1100" baseline="0">
              <a:solidFill>
                <a:sysClr val="windowText" lastClr="000000"/>
              </a:solidFill>
              <a:effectLst/>
              <a:latin typeface="+mn-lt"/>
              <a:ea typeface="+mn-ea"/>
              <a:cs typeface="+mn-cs"/>
            </a:rPr>
            <a:t>％とな</a:t>
          </a:r>
          <a:r>
            <a:rPr kumimoji="1" lang="ja-JP" altLang="en-US" sz="1100" baseline="0">
              <a:solidFill>
                <a:sysClr val="windowText" lastClr="000000"/>
              </a:solidFill>
              <a:effectLst/>
              <a:latin typeface="+mn-lt"/>
              <a:ea typeface="+mn-ea"/>
              <a:cs typeface="+mn-cs"/>
            </a:rPr>
            <a:t>り</a:t>
          </a:r>
          <a:r>
            <a:rPr kumimoji="1" lang="ja-JP" altLang="ja-JP" sz="1100" baseline="0">
              <a:solidFill>
                <a:sysClr val="windowText" lastClr="000000"/>
              </a:solidFill>
              <a:effectLst/>
              <a:latin typeface="+mn-lt"/>
              <a:ea typeface="+mn-ea"/>
              <a:cs typeface="+mn-cs"/>
            </a:rPr>
            <a:t>、類似団体の平均より</a:t>
          </a:r>
          <a:r>
            <a:rPr kumimoji="1" lang="ja-JP" altLang="en-US" sz="1100" baseline="0">
              <a:solidFill>
                <a:sysClr val="windowText" lastClr="000000"/>
              </a:solidFill>
              <a:effectLst/>
              <a:latin typeface="+mn-lt"/>
              <a:ea typeface="+mn-ea"/>
              <a:cs typeface="+mn-cs"/>
            </a:rPr>
            <a:t>５</a:t>
          </a:r>
          <a:r>
            <a:rPr kumimoji="1" lang="ja-JP" altLang="ja-JP" sz="1100" baseline="0">
              <a:solidFill>
                <a:sysClr val="windowText" lastClr="000000"/>
              </a:solidFill>
              <a:effectLst/>
              <a:latin typeface="+mn-lt"/>
              <a:ea typeface="+mn-ea"/>
              <a:cs typeface="+mn-cs"/>
            </a:rPr>
            <a:t>．</a:t>
          </a:r>
          <a:r>
            <a:rPr kumimoji="1" lang="ja-JP" altLang="en-US" sz="1100" baseline="0">
              <a:solidFill>
                <a:sysClr val="windowText" lastClr="000000"/>
              </a:solidFill>
              <a:effectLst/>
              <a:latin typeface="+mn-lt"/>
              <a:ea typeface="+mn-ea"/>
              <a:cs typeface="+mn-cs"/>
            </a:rPr>
            <a:t>８</a:t>
          </a:r>
          <a:r>
            <a:rPr kumimoji="1" lang="ja-JP" altLang="ja-JP" sz="1100" baseline="0">
              <a:solidFill>
                <a:sysClr val="windowText" lastClr="000000"/>
              </a:solidFill>
              <a:effectLst/>
              <a:latin typeface="+mn-lt"/>
              <a:ea typeface="+mn-ea"/>
              <a:cs typeface="+mn-cs"/>
            </a:rPr>
            <a:t>ポイント高い水準となっている。</a:t>
          </a:r>
          <a:endParaRPr kumimoji="1" lang="en-US" altLang="ja-JP" sz="1100" baseline="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tx1"/>
              </a:solidFill>
              <a:effectLst/>
              <a:latin typeface="+mn-lt"/>
              <a:ea typeface="+mn-ea"/>
              <a:cs typeface="+mn-cs"/>
            </a:rPr>
            <a:t>「定員管理計画（</a:t>
          </a:r>
          <a:r>
            <a:rPr kumimoji="1" lang="en-US" altLang="ja-JP" sz="1100" baseline="0">
              <a:solidFill>
                <a:schemeClr val="tx1"/>
              </a:solidFill>
              <a:effectLst/>
              <a:latin typeface="+mn-lt"/>
              <a:ea typeface="+mn-ea"/>
              <a:cs typeface="+mn-cs"/>
            </a:rPr>
            <a:t>H25</a:t>
          </a:r>
          <a:r>
            <a:rPr kumimoji="1" lang="ja-JP" altLang="ja-JP" sz="1100" baseline="0">
              <a:solidFill>
                <a:schemeClr val="tx1"/>
              </a:solidFill>
              <a:effectLst/>
              <a:latin typeface="+mn-lt"/>
              <a:ea typeface="+mn-ea"/>
              <a:cs typeface="+mn-cs"/>
            </a:rPr>
            <a:t>～</a:t>
          </a:r>
          <a:r>
            <a:rPr kumimoji="1" lang="en-US" altLang="ja-JP" sz="1100" baseline="0">
              <a:solidFill>
                <a:schemeClr val="tx1"/>
              </a:solidFill>
              <a:effectLst/>
              <a:latin typeface="+mn-lt"/>
              <a:ea typeface="+mn-ea"/>
              <a:cs typeface="+mn-cs"/>
            </a:rPr>
            <a:t>H29</a:t>
          </a:r>
          <a:r>
            <a:rPr kumimoji="1" lang="ja-JP" altLang="ja-JP" sz="1100" baseline="0">
              <a:solidFill>
                <a:schemeClr val="tx1"/>
              </a:solidFill>
              <a:effectLst/>
              <a:latin typeface="+mn-lt"/>
              <a:ea typeface="+mn-ea"/>
              <a:cs typeface="+mn-cs"/>
            </a:rPr>
            <a:t>）」及び「第四次行財政改革推進計画（</a:t>
          </a:r>
          <a:r>
            <a:rPr kumimoji="1" lang="en-US" altLang="ja-JP" sz="1100" baseline="0">
              <a:solidFill>
                <a:schemeClr val="tx1"/>
              </a:solidFill>
              <a:effectLst/>
              <a:latin typeface="+mn-lt"/>
              <a:ea typeface="+mn-ea"/>
              <a:cs typeface="+mn-cs"/>
            </a:rPr>
            <a:t>H26</a:t>
          </a:r>
          <a:r>
            <a:rPr kumimoji="1" lang="ja-JP" altLang="ja-JP" sz="1100" baseline="0">
              <a:solidFill>
                <a:schemeClr val="tx1"/>
              </a:solidFill>
              <a:effectLst/>
              <a:latin typeface="+mn-lt"/>
              <a:ea typeface="+mn-ea"/>
              <a:cs typeface="+mn-cs"/>
            </a:rPr>
            <a:t>～</a:t>
          </a:r>
          <a:r>
            <a:rPr kumimoji="1" lang="en-US" altLang="ja-JP" sz="1100" baseline="0">
              <a:solidFill>
                <a:schemeClr val="tx1"/>
              </a:solidFill>
              <a:effectLst/>
              <a:latin typeface="+mn-lt"/>
              <a:ea typeface="+mn-ea"/>
              <a:cs typeface="+mn-cs"/>
            </a:rPr>
            <a:t>H29</a:t>
          </a:r>
          <a:r>
            <a:rPr kumimoji="1" lang="ja-JP" altLang="ja-JP" sz="1100" baseline="0">
              <a:solidFill>
                <a:schemeClr val="tx1"/>
              </a:solidFill>
              <a:effectLst/>
              <a:latin typeface="+mn-lt"/>
              <a:ea typeface="+mn-ea"/>
              <a:cs typeface="+mn-cs"/>
            </a:rPr>
            <a:t>）」</a:t>
          </a:r>
          <a:r>
            <a:rPr kumimoji="1" lang="ja-JP" altLang="en-US" sz="1100" baseline="0">
              <a:solidFill>
                <a:schemeClr val="tx1"/>
              </a:solidFill>
              <a:effectLst/>
              <a:latin typeface="+mn-lt"/>
              <a:ea typeface="+mn-ea"/>
              <a:cs typeface="+mn-cs"/>
            </a:rPr>
            <a:t>、</a:t>
          </a:r>
          <a:r>
            <a:rPr kumimoji="1" lang="ja-JP" altLang="ja-JP" sz="1100" baseline="0">
              <a:solidFill>
                <a:schemeClr val="dk1"/>
              </a:solidFill>
              <a:effectLst/>
              <a:latin typeface="+mn-lt"/>
              <a:ea typeface="+mn-ea"/>
              <a:cs typeface="+mn-cs"/>
            </a:rPr>
            <a:t>「定員管理計画（</a:t>
          </a:r>
          <a:r>
            <a:rPr kumimoji="1" lang="en-US" altLang="ja-JP" sz="1100" baseline="0">
              <a:solidFill>
                <a:schemeClr val="dk1"/>
              </a:solidFill>
              <a:effectLst/>
              <a:latin typeface="+mn-lt"/>
              <a:ea typeface="+mn-ea"/>
              <a:cs typeface="+mn-cs"/>
            </a:rPr>
            <a:t>H30</a:t>
          </a:r>
          <a:r>
            <a:rPr kumimoji="1" lang="ja-JP" altLang="ja-JP" sz="1100" baseline="0">
              <a:solidFill>
                <a:schemeClr val="dk1"/>
              </a:solidFill>
              <a:effectLst/>
              <a:latin typeface="+mn-lt"/>
              <a:ea typeface="+mn-ea"/>
              <a:cs typeface="+mn-cs"/>
            </a:rPr>
            <a:t>～</a:t>
          </a:r>
          <a:r>
            <a:rPr kumimoji="1" lang="en-US" altLang="ja-JP" sz="1100" baseline="0">
              <a:solidFill>
                <a:schemeClr val="dk1"/>
              </a:solidFill>
              <a:effectLst/>
              <a:latin typeface="+mn-lt"/>
              <a:ea typeface="+mn-ea"/>
              <a:cs typeface="+mn-cs"/>
            </a:rPr>
            <a:t>H34</a:t>
          </a:r>
          <a:r>
            <a:rPr kumimoji="1" lang="ja-JP" altLang="ja-JP" sz="1100" baseline="0">
              <a:solidFill>
                <a:schemeClr val="dk1"/>
              </a:solidFill>
              <a:effectLst/>
              <a:latin typeface="+mn-lt"/>
              <a:ea typeface="+mn-ea"/>
              <a:cs typeface="+mn-cs"/>
            </a:rPr>
            <a:t>）</a:t>
          </a:r>
          <a:r>
            <a:rPr kumimoji="1" lang="ja-JP" altLang="en-US" sz="1100" baseline="0">
              <a:solidFill>
                <a:schemeClr val="dk1"/>
              </a:solidFill>
              <a:effectLst/>
              <a:latin typeface="+mn-lt"/>
              <a:ea typeface="+mn-ea"/>
              <a:cs typeface="+mn-cs"/>
            </a:rPr>
            <a:t>」及び</a:t>
          </a:r>
          <a:r>
            <a:rPr kumimoji="1" lang="ja-JP" altLang="en-US" sz="1100" baseline="0">
              <a:solidFill>
                <a:schemeClr val="tx1"/>
              </a:solidFill>
              <a:effectLst/>
              <a:latin typeface="+mn-lt"/>
              <a:ea typeface="+mn-ea"/>
              <a:cs typeface="+mn-cs"/>
            </a:rPr>
            <a:t>「第５次行財政改革推進計画（</a:t>
          </a:r>
          <a:r>
            <a:rPr kumimoji="1" lang="en-US" altLang="ja-JP" sz="1100" baseline="0">
              <a:solidFill>
                <a:schemeClr val="tx1"/>
              </a:solidFill>
              <a:effectLst/>
              <a:latin typeface="+mn-lt"/>
              <a:ea typeface="+mn-ea"/>
              <a:cs typeface="+mn-cs"/>
            </a:rPr>
            <a:t>H30</a:t>
          </a:r>
          <a:r>
            <a:rPr kumimoji="1" lang="ja-JP" altLang="en-US" sz="1100" baseline="0">
              <a:solidFill>
                <a:schemeClr val="tx1"/>
              </a:solidFill>
              <a:effectLst/>
              <a:latin typeface="+mn-lt"/>
              <a:ea typeface="+mn-ea"/>
              <a:cs typeface="+mn-cs"/>
            </a:rPr>
            <a:t>～</a:t>
          </a:r>
          <a:r>
            <a:rPr kumimoji="1" lang="en-US" altLang="ja-JP" sz="1100" baseline="0">
              <a:solidFill>
                <a:schemeClr val="tx1"/>
              </a:solidFill>
              <a:effectLst/>
              <a:latin typeface="+mn-lt"/>
              <a:ea typeface="+mn-ea"/>
              <a:cs typeface="+mn-cs"/>
            </a:rPr>
            <a:t>H34</a:t>
          </a:r>
          <a:r>
            <a:rPr kumimoji="1" lang="ja-JP" altLang="en-US" sz="1100" baseline="0">
              <a:solidFill>
                <a:schemeClr val="tx1"/>
              </a:solidFill>
              <a:effectLst/>
              <a:latin typeface="+mn-lt"/>
              <a:ea typeface="+mn-ea"/>
              <a:cs typeface="+mn-cs"/>
            </a:rPr>
            <a:t>）」</a:t>
          </a:r>
          <a:r>
            <a:rPr kumimoji="1" lang="ja-JP" altLang="ja-JP" sz="1100" baseline="0">
              <a:solidFill>
                <a:schemeClr val="tx1"/>
              </a:solidFill>
              <a:effectLst/>
              <a:latin typeface="+mn-lt"/>
              <a:ea typeface="+mn-ea"/>
              <a:cs typeface="+mn-cs"/>
            </a:rPr>
            <a:t>を着実に実行・推進し、業務のアウトソーシングなど簡素で効率的な運営に努める。</a:t>
          </a:r>
          <a:endParaRPr lang="ja-JP" altLang="ja-JP" sz="1400">
            <a:solidFill>
              <a:schemeClr val="tx1"/>
            </a:solidFill>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138430</xdr:rowOff>
    </xdr:from>
    <xdr:to>
      <xdr:col>7</xdr:col>
      <xdr:colOff>15875</xdr:colOff>
      <xdr:row>40</xdr:row>
      <xdr:rowOff>104140</xdr:rowOff>
    </xdr:to>
    <xdr:cxnSp macro="">
      <xdr:nvCxnSpPr>
        <xdr:cNvPr id="61" name="直線コネクタ 60"/>
        <xdr:cNvCxnSpPr/>
      </xdr:nvCxnSpPr>
      <xdr:spPr>
        <a:xfrm flipV="1">
          <a:off x="4826000" y="579628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76217</xdr:rowOff>
    </xdr:from>
    <xdr:ext cx="762000" cy="259045"/>
    <xdr:sp macro="" textlink="">
      <xdr:nvSpPr>
        <xdr:cNvPr id="62"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612775</xdr:colOff>
      <xdr:row>40</xdr:row>
      <xdr:rowOff>104140</xdr:rowOff>
    </xdr:from>
    <xdr:to>
      <xdr:col>7</xdr:col>
      <xdr:colOff>104775</xdr:colOff>
      <xdr:row>40</xdr:row>
      <xdr:rowOff>104140</xdr:rowOff>
    </xdr:to>
    <xdr:cxnSp macro="">
      <xdr:nvCxnSpPr>
        <xdr:cNvPr id="63" name="直線コネクタ 62"/>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53357</xdr:rowOff>
    </xdr:from>
    <xdr:ext cx="762000" cy="259045"/>
    <xdr:sp macro="" textlink="">
      <xdr:nvSpPr>
        <xdr:cNvPr id="64"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138430</xdr:rowOff>
    </xdr:from>
    <xdr:to>
      <xdr:col>7</xdr:col>
      <xdr:colOff>104775</xdr:colOff>
      <xdr:row>33</xdr:row>
      <xdr:rowOff>138430</xdr:rowOff>
    </xdr:to>
    <xdr:cxnSp macro="">
      <xdr:nvCxnSpPr>
        <xdr:cNvPr id="65" name="直線コネクタ 64"/>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62230</xdr:rowOff>
    </xdr:from>
    <xdr:to>
      <xdr:col>7</xdr:col>
      <xdr:colOff>15875</xdr:colOff>
      <xdr:row>39</xdr:row>
      <xdr:rowOff>115570</xdr:rowOff>
    </xdr:to>
    <xdr:cxnSp macro="">
      <xdr:nvCxnSpPr>
        <xdr:cNvPr id="66" name="直線コネクタ 65"/>
        <xdr:cNvCxnSpPr/>
      </xdr:nvCxnSpPr>
      <xdr:spPr>
        <a:xfrm>
          <a:off x="3987800" y="67487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153687</xdr:rowOff>
    </xdr:from>
    <xdr:ext cx="762000" cy="259045"/>
    <xdr:sp macro="" textlink="">
      <xdr:nvSpPr>
        <xdr:cNvPr id="67" name="人件費平均値テキスト"/>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137160</xdr:rowOff>
    </xdr:from>
    <xdr:to>
      <xdr:col>7</xdr:col>
      <xdr:colOff>66675</xdr:colOff>
      <xdr:row>37</xdr:row>
      <xdr:rowOff>67310</xdr:rowOff>
    </xdr:to>
    <xdr:sp macro="" textlink="">
      <xdr:nvSpPr>
        <xdr:cNvPr id="68" name="フローチャート :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62230</xdr:rowOff>
    </xdr:from>
    <xdr:to>
      <xdr:col>5</xdr:col>
      <xdr:colOff>549275</xdr:colOff>
      <xdr:row>39</xdr:row>
      <xdr:rowOff>138430</xdr:rowOff>
    </xdr:to>
    <xdr:cxnSp macro="">
      <xdr:nvCxnSpPr>
        <xdr:cNvPr id="69" name="直線コネクタ 68"/>
        <xdr:cNvCxnSpPr/>
      </xdr:nvCxnSpPr>
      <xdr:spPr>
        <a:xfrm flipV="1">
          <a:off x="3098800" y="67487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3810</xdr:rowOff>
    </xdr:from>
    <xdr:to>
      <xdr:col>5</xdr:col>
      <xdr:colOff>600075</xdr:colOff>
      <xdr:row>37</xdr:row>
      <xdr:rowOff>105410</xdr:rowOff>
    </xdr:to>
    <xdr:sp macro="" textlink="">
      <xdr:nvSpPr>
        <xdr:cNvPr id="70" name="フローチャート : 判断 69"/>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115587</xdr:rowOff>
    </xdr:from>
    <xdr:ext cx="736600" cy="259045"/>
    <xdr:sp macro="" textlink="">
      <xdr:nvSpPr>
        <xdr:cNvPr id="71" name="テキスト ボックス 70"/>
        <xdr:cNvSpPr txBox="1"/>
      </xdr:nvSpPr>
      <xdr:spPr>
        <a:xfrm>
          <a:off x="3606800" y="611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138430</xdr:rowOff>
    </xdr:from>
    <xdr:to>
      <xdr:col>4</xdr:col>
      <xdr:colOff>346075</xdr:colOff>
      <xdr:row>39</xdr:row>
      <xdr:rowOff>161290</xdr:rowOff>
    </xdr:to>
    <xdr:cxnSp macro="">
      <xdr:nvCxnSpPr>
        <xdr:cNvPr id="72" name="直線コネクタ 71"/>
        <xdr:cNvCxnSpPr/>
      </xdr:nvCxnSpPr>
      <xdr:spPr>
        <a:xfrm flipV="1">
          <a:off x="2209800" y="68249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106680</xdr:rowOff>
    </xdr:from>
    <xdr:to>
      <xdr:col>4</xdr:col>
      <xdr:colOff>396875</xdr:colOff>
      <xdr:row>37</xdr:row>
      <xdr:rowOff>36830</xdr:rowOff>
    </xdr:to>
    <xdr:sp macro="" textlink="">
      <xdr:nvSpPr>
        <xdr:cNvPr id="73" name="フローチャート : 判断 72"/>
        <xdr:cNvSpPr/>
      </xdr:nvSpPr>
      <xdr:spPr>
        <a:xfrm>
          <a:off x="3048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47007</xdr:rowOff>
    </xdr:from>
    <xdr:ext cx="762000" cy="259045"/>
    <xdr:sp macro="" textlink="">
      <xdr:nvSpPr>
        <xdr:cNvPr id="74" name="テキスト ボックス 73"/>
        <xdr:cNvSpPr txBox="1"/>
      </xdr:nvSpPr>
      <xdr:spPr>
        <a:xfrm>
          <a:off x="2717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161290</xdr:rowOff>
    </xdr:from>
    <xdr:to>
      <xdr:col>3</xdr:col>
      <xdr:colOff>142875</xdr:colOff>
      <xdr:row>40</xdr:row>
      <xdr:rowOff>43180</xdr:rowOff>
    </xdr:to>
    <xdr:cxnSp macro="">
      <xdr:nvCxnSpPr>
        <xdr:cNvPr id="75" name="直線コネクタ 74"/>
        <xdr:cNvCxnSpPr/>
      </xdr:nvCxnSpPr>
      <xdr:spPr>
        <a:xfrm flipV="1">
          <a:off x="1320800" y="68478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106680</xdr:rowOff>
    </xdr:from>
    <xdr:to>
      <xdr:col>3</xdr:col>
      <xdr:colOff>193675</xdr:colOff>
      <xdr:row>37</xdr:row>
      <xdr:rowOff>36830</xdr:rowOff>
    </xdr:to>
    <xdr:sp macro="" textlink="">
      <xdr:nvSpPr>
        <xdr:cNvPr id="76" name="フローチャート : 判断 75"/>
        <xdr:cNvSpPr/>
      </xdr:nvSpPr>
      <xdr:spPr>
        <a:xfrm>
          <a:off x="2159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47007</xdr:rowOff>
    </xdr:from>
    <xdr:ext cx="762000" cy="259045"/>
    <xdr:sp macro="" textlink="">
      <xdr:nvSpPr>
        <xdr:cNvPr id="77" name="テキスト ボックス 76"/>
        <xdr:cNvSpPr txBox="1"/>
      </xdr:nvSpPr>
      <xdr:spPr>
        <a:xfrm>
          <a:off x="1828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41910</xdr:rowOff>
    </xdr:from>
    <xdr:to>
      <xdr:col>1</xdr:col>
      <xdr:colOff>676275</xdr:colOff>
      <xdr:row>37</xdr:row>
      <xdr:rowOff>143510</xdr:rowOff>
    </xdr:to>
    <xdr:sp macro="" textlink="">
      <xdr:nvSpPr>
        <xdr:cNvPr id="78" name="フローチャート : 判断 77"/>
        <xdr:cNvSpPr/>
      </xdr:nvSpPr>
      <xdr:spPr>
        <a:xfrm>
          <a:off x="1270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153687</xdr:rowOff>
    </xdr:from>
    <xdr:ext cx="762000" cy="259045"/>
    <xdr:sp macro="" textlink="">
      <xdr:nvSpPr>
        <xdr:cNvPr id="79" name="テキスト ボックス 78"/>
        <xdr:cNvSpPr txBox="1"/>
      </xdr:nvSpPr>
      <xdr:spPr>
        <a:xfrm>
          <a:off x="939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39</xdr:row>
      <xdr:rowOff>64770</xdr:rowOff>
    </xdr:from>
    <xdr:to>
      <xdr:col>7</xdr:col>
      <xdr:colOff>66675</xdr:colOff>
      <xdr:row>39</xdr:row>
      <xdr:rowOff>166370</xdr:rowOff>
    </xdr:to>
    <xdr:sp macro="" textlink="">
      <xdr:nvSpPr>
        <xdr:cNvPr id="85" name="円/楕円 84"/>
        <xdr:cNvSpPr/>
      </xdr:nvSpPr>
      <xdr:spPr>
        <a:xfrm>
          <a:off x="47752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36847</xdr:rowOff>
    </xdr:from>
    <xdr:ext cx="762000" cy="259045"/>
    <xdr:sp macro="" textlink="">
      <xdr:nvSpPr>
        <xdr:cNvPr id="86" name="人件費該当値テキスト"/>
        <xdr:cNvSpPr txBox="1"/>
      </xdr:nvSpPr>
      <xdr:spPr>
        <a:xfrm>
          <a:off x="49149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11430</xdr:rowOff>
    </xdr:from>
    <xdr:to>
      <xdr:col>5</xdr:col>
      <xdr:colOff>600075</xdr:colOff>
      <xdr:row>39</xdr:row>
      <xdr:rowOff>113030</xdr:rowOff>
    </xdr:to>
    <xdr:sp macro="" textlink="">
      <xdr:nvSpPr>
        <xdr:cNvPr id="87" name="円/楕円 86"/>
        <xdr:cNvSpPr/>
      </xdr:nvSpPr>
      <xdr:spPr>
        <a:xfrm>
          <a:off x="39370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97807</xdr:rowOff>
    </xdr:from>
    <xdr:ext cx="736600" cy="259045"/>
    <xdr:sp macro="" textlink="">
      <xdr:nvSpPr>
        <xdr:cNvPr id="88" name="テキスト ボックス 87"/>
        <xdr:cNvSpPr txBox="1"/>
      </xdr:nvSpPr>
      <xdr:spPr>
        <a:xfrm>
          <a:off x="3606800" y="678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87630</xdr:rowOff>
    </xdr:from>
    <xdr:to>
      <xdr:col>4</xdr:col>
      <xdr:colOff>396875</xdr:colOff>
      <xdr:row>40</xdr:row>
      <xdr:rowOff>17780</xdr:rowOff>
    </xdr:to>
    <xdr:sp macro="" textlink="">
      <xdr:nvSpPr>
        <xdr:cNvPr id="89" name="円/楕円 88"/>
        <xdr:cNvSpPr/>
      </xdr:nvSpPr>
      <xdr:spPr>
        <a:xfrm>
          <a:off x="3048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2557</xdr:rowOff>
    </xdr:from>
    <xdr:ext cx="762000" cy="259045"/>
    <xdr:sp macro="" textlink="">
      <xdr:nvSpPr>
        <xdr:cNvPr id="90" name="テキスト ボックス 89"/>
        <xdr:cNvSpPr txBox="1"/>
      </xdr:nvSpPr>
      <xdr:spPr>
        <a:xfrm>
          <a:off x="2717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110490</xdr:rowOff>
    </xdr:from>
    <xdr:to>
      <xdr:col>3</xdr:col>
      <xdr:colOff>193675</xdr:colOff>
      <xdr:row>40</xdr:row>
      <xdr:rowOff>40640</xdr:rowOff>
    </xdr:to>
    <xdr:sp macro="" textlink="">
      <xdr:nvSpPr>
        <xdr:cNvPr id="91" name="円/楕円 90"/>
        <xdr:cNvSpPr/>
      </xdr:nvSpPr>
      <xdr:spPr>
        <a:xfrm>
          <a:off x="21590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25417</xdr:rowOff>
    </xdr:from>
    <xdr:ext cx="762000" cy="259045"/>
    <xdr:sp macro="" textlink="">
      <xdr:nvSpPr>
        <xdr:cNvPr id="92" name="テキスト ボックス 91"/>
        <xdr:cNvSpPr txBox="1"/>
      </xdr:nvSpPr>
      <xdr:spPr>
        <a:xfrm>
          <a:off x="1828800" y="688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30.7</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163830</xdr:rowOff>
    </xdr:from>
    <xdr:to>
      <xdr:col>1</xdr:col>
      <xdr:colOff>676275</xdr:colOff>
      <xdr:row>40</xdr:row>
      <xdr:rowOff>93980</xdr:rowOff>
    </xdr:to>
    <xdr:sp macro="" textlink="">
      <xdr:nvSpPr>
        <xdr:cNvPr id="93" name="円/楕円 92"/>
        <xdr:cNvSpPr/>
      </xdr:nvSpPr>
      <xdr:spPr>
        <a:xfrm>
          <a:off x="1270000" y="685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78757</xdr:rowOff>
    </xdr:from>
    <xdr:ext cx="762000" cy="259045"/>
    <xdr:sp macro="" textlink="">
      <xdr:nvSpPr>
        <xdr:cNvPr id="94" name="テキスト ボックス 93"/>
        <xdr:cNvSpPr txBox="1"/>
      </xdr:nvSpPr>
      <xdr:spPr>
        <a:xfrm>
          <a:off x="939800" y="693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ysClr val="windowText" lastClr="000000"/>
              </a:solidFill>
              <a:effectLst/>
              <a:latin typeface="+mn-lt"/>
              <a:ea typeface="+mn-ea"/>
              <a:cs typeface="+mn-cs"/>
            </a:rPr>
            <a:t>物件費に係る経常収支比率は、前年度と比較して０．</a:t>
          </a:r>
          <a:r>
            <a:rPr kumimoji="1" lang="ja-JP" altLang="en-US" sz="1100" baseline="0">
              <a:solidFill>
                <a:sysClr val="windowText" lastClr="000000"/>
              </a:solidFill>
              <a:effectLst/>
              <a:latin typeface="+mn-lt"/>
              <a:ea typeface="+mn-ea"/>
              <a:cs typeface="+mn-cs"/>
            </a:rPr>
            <a:t>１</a:t>
          </a:r>
          <a:r>
            <a:rPr kumimoji="1" lang="ja-JP" altLang="ja-JP" sz="1100" baseline="0">
              <a:solidFill>
                <a:sysClr val="windowText" lastClr="000000"/>
              </a:solidFill>
              <a:effectLst/>
              <a:latin typeface="+mn-lt"/>
              <a:ea typeface="+mn-ea"/>
              <a:cs typeface="+mn-cs"/>
            </a:rPr>
            <a:t>ポイント</a:t>
          </a:r>
          <a:r>
            <a:rPr kumimoji="1" lang="ja-JP" altLang="en-US" sz="1100" baseline="0">
              <a:solidFill>
                <a:sysClr val="windowText" lastClr="000000"/>
              </a:solidFill>
              <a:effectLst/>
              <a:latin typeface="+mn-lt"/>
              <a:ea typeface="+mn-ea"/>
              <a:cs typeface="+mn-cs"/>
            </a:rPr>
            <a:t>増加</a:t>
          </a:r>
          <a:r>
            <a:rPr kumimoji="1" lang="ja-JP" altLang="ja-JP" sz="1100" baseline="0">
              <a:solidFill>
                <a:sysClr val="windowText" lastClr="000000"/>
              </a:solidFill>
              <a:effectLst/>
              <a:latin typeface="+mn-lt"/>
              <a:ea typeface="+mn-ea"/>
              <a:cs typeface="+mn-cs"/>
            </a:rPr>
            <a:t>し、</a:t>
          </a:r>
          <a:endParaRPr kumimoji="1" lang="en-US" altLang="ja-JP" sz="1100" baseline="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ysClr val="windowText" lastClr="000000"/>
              </a:solidFill>
              <a:effectLst/>
              <a:latin typeface="+mn-lt"/>
              <a:ea typeface="+mn-ea"/>
              <a:cs typeface="+mn-cs"/>
            </a:rPr>
            <a:t>１</a:t>
          </a:r>
          <a:r>
            <a:rPr kumimoji="1" lang="ja-JP" altLang="en-US" sz="1100" baseline="0">
              <a:solidFill>
                <a:sysClr val="windowText" lastClr="000000"/>
              </a:solidFill>
              <a:effectLst/>
              <a:latin typeface="+mn-lt"/>
              <a:ea typeface="+mn-ea"/>
              <a:cs typeface="+mn-cs"/>
            </a:rPr>
            <a:t>７</a:t>
          </a:r>
          <a:r>
            <a:rPr kumimoji="1" lang="ja-JP" altLang="ja-JP" sz="1100" baseline="0">
              <a:solidFill>
                <a:sysClr val="windowText" lastClr="000000"/>
              </a:solidFill>
              <a:effectLst/>
              <a:latin typeface="+mn-lt"/>
              <a:ea typeface="+mn-ea"/>
              <a:cs typeface="+mn-cs"/>
            </a:rPr>
            <a:t>．</a:t>
          </a:r>
          <a:r>
            <a:rPr kumimoji="1" lang="ja-JP" altLang="en-US" sz="1100" baseline="0">
              <a:solidFill>
                <a:sysClr val="windowText" lastClr="000000"/>
              </a:solidFill>
              <a:effectLst/>
              <a:latin typeface="+mn-lt"/>
              <a:ea typeface="+mn-ea"/>
              <a:cs typeface="+mn-cs"/>
            </a:rPr>
            <a:t>０</a:t>
          </a:r>
          <a:r>
            <a:rPr kumimoji="1" lang="ja-JP" altLang="ja-JP" sz="1100" baseline="0">
              <a:solidFill>
                <a:sysClr val="windowText" lastClr="000000"/>
              </a:solidFill>
              <a:effectLst/>
              <a:latin typeface="+mn-lt"/>
              <a:ea typeface="+mn-ea"/>
              <a:cs typeface="+mn-cs"/>
            </a:rPr>
            <a:t>％となり、</a:t>
          </a:r>
          <a:r>
            <a:rPr kumimoji="1" lang="ja-JP" altLang="ja-JP" sz="1100" baseline="0">
              <a:solidFill>
                <a:schemeClr val="dk1"/>
              </a:solidFill>
              <a:effectLst/>
              <a:latin typeface="+mn-lt"/>
              <a:ea typeface="+mn-ea"/>
              <a:cs typeface="+mn-cs"/>
            </a:rPr>
            <a:t>類似団体の平均と同程度である</a:t>
          </a:r>
          <a:r>
            <a:rPr kumimoji="1" lang="ja-JP" altLang="ja-JP" sz="1100" baseline="0">
              <a:solidFill>
                <a:sysClr val="windowText" lastClr="000000"/>
              </a:solidFill>
              <a:effectLst/>
              <a:latin typeface="+mn-lt"/>
              <a:ea typeface="+mn-ea"/>
              <a:cs typeface="+mn-cs"/>
            </a:rPr>
            <a:t>。</a:t>
          </a:r>
          <a:endParaRPr kumimoji="1" lang="en-US" altLang="ja-JP" sz="1100" baseline="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ysClr val="windowText" lastClr="000000"/>
              </a:solidFill>
              <a:effectLst/>
              <a:latin typeface="+mn-lt"/>
              <a:ea typeface="+mn-ea"/>
              <a:cs typeface="+mn-cs"/>
            </a:rPr>
            <a:t>電算</a:t>
          </a:r>
          <a:r>
            <a:rPr kumimoji="1" lang="ja-JP" altLang="ja-JP" sz="1100" baseline="0">
              <a:solidFill>
                <a:sysClr val="windowText" lastClr="000000"/>
              </a:solidFill>
              <a:effectLst/>
              <a:latin typeface="+mn-lt"/>
              <a:ea typeface="+mn-ea"/>
              <a:cs typeface="+mn-cs"/>
            </a:rPr>
            <a:t>システム使用料の</a:t>
          </a:r>
          <a:r>
            <a:rPr kumimoji="1" lang="ja-JP" altLang="en-US" sz="1100" baseline="0">
              <a:solidFill>
                <a:sysClr val="windowText" lastClr="000000"/>
              </a:solidFill>
              <a:effectLst/>
              <a:latin typeface="+mn-lt"/>
              <a:ea typeface="+mn-ea"/>
              <a:cs typeface="+mn-cs"/>
            </a:rPr>
            <a:t>減や道路管理委託料の減はあるものの比率の改善までには至らなかった</a:t>
          </a:r>
          <a:r>
            <a:rPr kumimoji="1" lang="ja-JP" altLang="ja-JP" sz="1100" baseline="0">
              <a:solidFill>
                <a:sysClr val="windowText" lastClr="000000"/>
              </a:solidFill>
              <a:effectLst/>
              <a:latin typeface="+mn-lt"/>
              <a:ea typeface="+mn-ea"/>
              <a:cs typeface="+mn-cs"/>
            </a:rPr>
            <a:t>。今後も行財政改革の推進により適正水準の確保に努める。</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78994</xdr:rowOff>
    </xdr:from>
    <xdr:to>
      <xdr:col>24</xdr:col>
      <xdr:colOff>31750</xdr:colOff>
      <xdr:row>21</xdr:row>
      <xdr:rowOff>106426</xdr:rowOff>
    </xdr:to>
    <xdr:cxnSp macro="">
      <xdr:nvCxnSpPr>
        <xdr:cNvPr id="120" name="直線コネクタ 119"/>
        <xdr:cNvCxnSpPr/>
      </xdr:nvCxnSpPr>
      <xdr:spPr>
        <a:xfrm flipV="1">
          <a:off x="16510000" y="2307844"/>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78503</xdr:rowOff>
    </xdr:from>
    <xdr:ext cx="762000" cy="259045"/>
    <xdr:sp macro="" textlink="">
      <xdr:nvSpPr>
        <xdr:cNvPr id="121" name="物件費最小値テキスト"/>
        <xdr:cNvSpPr txBox="1"/>
      </xdr:nvSpPr>
      <xdr:spPr>
        <a:xfrm>
          <a:off x="16598900" y="367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21</xdr:row>
      <xdr:rowOff>106426</xdr:rowOff>
    </xdr:from>
    <xdr:to>
      <xdr:col>24</xdr:col>
      <xdr:colOff>120650</xdr:colOff>
      <xdr:row>21</xdr:row>
      <xdr:rowOff>106426</xdr:rowOff>
    </xdr:to>
    <xdr:cxnSp macro="">
      <xdr:nvCxnSpPr>
        <xdr:cNvPr id="122" name="直線コネクタ 121"/>
        <xdr:cNvCxnSpPr/>
      </xdr:nvCxnSpPr>
      <xdr:spPr>
        <a:xfrm>
          <a:off x="16421100" y="370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165371</xdr:rowOff>
    </xdr:from>
    <xdr:ext cx="762000" cy="259045"/>
    <xdr:sp macro="" textlink="">
      <xdr:nvSpPr>
        <xdr:cNvPr id="123"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628650</xdr:colOff>
      <xdr:row>13</xdr:row>
      <xdr:rowOff>78994</xdr:rowOff>
    </xdr:from>
    <xdr:to>
      <xdr:col>24</xdr:col>
      <xdr:colOff>120650</xdr:colOff>
      <xdr:row>13</xdr:row>
      <xdr:rowOff>78994</xdr:rowOff>
    </xdr:to>
    <xdr:cxnSp macro="">
      <xdr:nvCxnSpPr>
        <xdr:cNvPr id="124" name="直線コネクタ 123"/>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14986</xdr:rowOff>
    </xdr:from>
    <xdr:to>
      <xdr:col>24</xdr:col>
      <xdr:colOff>31750</xdr:colOff>
      <xdr:row>17</xdr:row>
      <xdr:rowOff>24130</xdr:rowOff>
    </xdr:to>
    <xdr:cxnSp macro="">
      <xdr:nvCxnSpPr>
        <xdr:cNvPr id="125" name="直線コネクタ 124"/>
        <xdr:cNvCxnSpPr/>
      </xdr:nvCxnSpPr>
      <xdr:spPr>
        <a:xfrm>
          <a:off x="15671800" y="292963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133875</xdr:rowOff>
    </xdr:from>
    <xdr:ext cx="762000" cy="259045"/>
    <xdr:sp macro="" textlink="">
      <xdr:nvSpPr>
        <xdr:cNvPr id="126" name="物件費平均値テキスト"/>
        <xdr:cNvSpPr txBox="1"/>
      </xdr:nvSpPr>
      <xdr:spPr>
        <a:xfrm>
          <a:off x="16598900" y="2705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117348</xdr:rowOff>
    </xdr:from>
    <xdr:to>
      <xdr:col>24</xdr:col>
      <xdr:colOff>82550</xdr:colOff>
      <xdr:row>17</xdr:row>
      <xdr:rowOff>47498</xdr:rowOff>
    </xdr:to>
    <xdr:sp macro="" textlink="">
      <xdr:nvSpPr>
        <xdr:cNvPr id="127" name="フローチャート : 判断 126"/>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14986</xdr:rowOff>
    </xdr:from>
    <xdr:to>
      <xdr:col>22</xdr:col>
      <xdr:colOff>565150</xdr:colOff>
      <xdr:row>17</xdr:row>
      <xdr:rowOff>78994</xdr:rowOff>
    </xdr:to>
    <xdr:cxnSp macro="">
      <xdr:nvCxnSpPr>
        <xdr:cNvPr id="128" name="直線コネクタ 127"/>
        <xdr:cNvCxnSpPr/>
      </xdr:nvCxnSpPr>
      <xdr:spPr>
        <a:xfrm flipV="1">
          <a:off x="14782800" y="292963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71628</xdr:rowOff>
    </xdr:from>
    <xdr:to>
      <xdr:col>22</xdr:col>
      <xdr:colOff>615950</xdr:colOff>
      <xdr:row>17</xdr:row>
      <xdr:rowOff>1778</xdr:rowOff>
    </xdr:to>
    <xdr:sp macro="" textlink="">
      <xdr:nvSpPr>
        <xdr:cNvPr id="129" name="フローチャート : 判断 128"/>
        <xdr:cNvSpPr/>
      </xdr:nvSpPr>
      <xdr:spPr>
        <a:xfrm>
          <a:off x="15621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11955</xdr:rowOff>
    </xdr:from>
    <xdr:ext cx="736600" cy="259045"/>
    <xdr:sp macro="" textlink="">
      <xdr:nvSpPr>
        <xdr:cNvPr id="130" name="テキスト ボックス 129"/>
        <xdr:cNvSpPr txBox="1"/>
      </xdr:nvSpPr>
      <xdr:spPr>
        <a:xfrm>
          <a:off x="15290800" y="2583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33274</xdr:rowOff>
    </xdr:from>
    <xdr:to>
      <xdr:col>21</xdr:col>
      <xdr:colOff>361950</xdr:colOff>
      <xdr:row>17</xdr:row>
      <xdr:rowOff>78994</xdr:rowOff>
    </xdr:to>
    <xdr:cxnSp macro="">
      <xdr:nvCxnSpPr>
        <xdr:cNvPr id="131" name="直線コネクタ 130"/>
        <xdr:cNvCxnSpPr/>
      </xdr:nvCxnSpPr>
      <xdr:spPr>
        <a:xfrm>
          <a:off x="13893800" y="29479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25908</xdr:rowOff>
    </xdr:from>
    <xdr:to>
      <xdr:col>21</xdr:col>
      <xdr:colOff>412750</xdr:colOff>
      <xdr:row>16</xdr:row>
      <xdr:rowOff>127508</xdr:rowOff>
    </xdr:to>
    <xdr:sp macro="" textlink="">
      <xdr:nvSpPr>
        <xdr:cNvPr id="132" name="フローチャート : 判断 131"/>
        <xdr:cNvSpPr/>
      </xdr:nvSpPr>
      <xdr:spPr>
        <a:xfrm>
          <a:off x="14732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137685</xdr:rowOff>
    </xdr:from>
    <xdr:ext cx="762000" cy="259045"/>
    <xdr:sp macro="" textlink="">
      <xdr:nvSpPr>
        <xdr:cNvPr id="133" name="テキスト ボックス 132"/>
        <xdr:cNvSpPr txBox="1"/>
      </xdr:nvSpPr>
      <xdr:spPr>
        <a:xfrm>
          <a:off x="14401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159004</xdr:rowOff>
    </xdr:from>
    <xdr:to>
      <xdr:col>20</xdr:col>
      <xdr:colOff>158750</xdr:colOff>
      <xdr:row>17</xdr:row>
      <xdr:rowOff>33274</xdr:rowOff>
    </xdr:to>
    <xdr:cxnSp macro="">
      <xdr:nvCxnSpPr>
        <xdr:cNvPr id="134" name="直線コネクタ 133"/>
        <xdr:cNvCxnSpPr/>
      </xdr:nvCxnSpPr>
      <xdr:spPr>
        <a:xfrm>
          <a:off x="13004800" y="29022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133350</xdr:rowOff>
    </xdr:from>
    <xdr:to>
      <xdr:col>20</xdr:col>
      <xdr:colOff>209550</xdr:colOff>
      <xdr:row>16</xdr:row>
      <xdr:rowOff>63500</xdr:rowOff>
    </xdr:to>
    <xdr:sp macro="" textlink="">
      <xdr:nvSpPr>
        <xdr:cNvPr id="135" name="フローチャート : 判断 134"/>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73677</xdr:rowOff>
    </xdr:from>
    <xdr:ext cx="762000" cy="259045"/>
    <xdr:sp macro="" textlink="">
      <xdr:nvSpPr>
        <xdr:cNvPr id="136" name="テキスト ボックス 135"/>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96774</xdr:rowOff>
    </xdr:from>
    <xdr:to>
      <xdr:col>19</xdr:col>
      <xdr:colOff>6350</xdr:colOff>
      <xdr:row>16</xdr:row>
      <xdr:rowOff>26924</xdr:rowOff>
    </xdr:to>
    <xdr:sp macro="" textlink="">
      <xdr:nvSpPr>
        <xdr:cNvPr id="137" name="フローチャート : 判断 136"/>
        <xdr:cNvSpPr/>
      </xdr:nvSpPr>
      <xdr:spPr>
        <a:xfrm>
          <a:off x="12954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37101</xdr:rowOff>
    </xdr:from>
    <xdr:ext cx="762000" cy="259045"/>
    <xdr:sp macro="" textlink="">
      <xdr:nvSpPr>
        <xdr:cNvPr id="138" name="テキスト ボックス 137"/>
        <xdr:cNvSpPr txBox="1"/>
      </xdr:nvSpPr>
      <xdr:spPr>
        <a:xfrm>
          <a:off x="12623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144780</xdr:rowOff>
    </xdr:from>
    <xdr:to>
      <xdr:col>24</xdr:col>
      <xdr:colOff>82550</xdr:colOff>
      <xdr:row>17</xdr:row>
      <xdr:rowOff>74930</xdr:rowOff>
    </xdr:to>
    <xdr:sp macro="" textlink="">
      <xdr:nvSpPr>
        <xdr:cNvPr id="144" name="円/楕円 143"/>
        <xdr:cNvSpPr/>
      </xdr:nvSpPr>
      <xdr:spPr>
        <a:xfrm>
          <a:off x="164592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116857</xdr:rowOff>
    </xdr:from>
    <xdr:ext cx="762000" cy="259045"/>
    <xdr:sp macro="" textlink="">
      <xdr:nvSpPr>
        <xdr:cNvPr id="145" name="物件費該当値テキスト"/>
        <xdr:cNvSpPr txBox="1"/>
      </xdr:nvSpPr>
      <xdr:spPr>
        <a:xfrm>
          <a:off x="165989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135636</xdr:rowOff>
    </xdr:from>
    <xdr:to>
      <xdr:col>22</xdr:col>
      <xdr:colOff>615950</xdr:colOff>
      <xdr:row>17</xdr:row>
      <xdr:rowOff>65786</xdr:rowOff>
    </xdr:to>
    <xdr:sp macro="" textlink="">
      <xdr:nvSpPr>
        <xdr:cNvPr id="146" name="円/楕円 145"/>
        <xdr:cNvSpPr/>
      </xdr:nvSpPr>
      <xdr:spPr>
        <a:xfrm>
          <a:off x="156210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50563</xdr:rowOff>
    </xdr:from>
    <xdr:ext cx="736600" cy="259045"/>
    <xdr:sp macro="" textlink="">
      <xdr:nvSpPr>
        <xdr:cNvPr id="147" name="テキスト ボックス 146"/>
        <xdr:cNvSpPr txBox="1"/>
      </xdr:nvSpPr>
      <xdr:spPr>
        <a:xfrm>
          <a:off x="15290800" y="2965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28194</xdr:rowOff>
    </xdr:from>
    <xdr:to>
      <xdr:col>21</xdr:col>
      <xdr:colOff>412750</xdr:colOff>
      <xdr:row>17</xdr:row>
      <xdr:rowOff>129794</xdr:rowOff>
    </xdr:to>
    <xdr:sp macro="" textlink="">
      <xdr:nvSpPr>
        <xdr:cNvPr id="148" name="円/楕円 147"/>
        <xdr:cNvSpPr/>
      </xdr:nvSpPr>
      <xdr:spPr>
        <a:xfrm>
          <a:off x="14732000" y="2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114571</xdr:rowOff>
    </xdr:from>
    <xdr:ext cx="762000" cy="259045"/>
    <xdr:sp macro="" textlink="">
      <xdr:nvSpPr>
        <xdr:cNvPr id="149" name="テキスト ボックス 148"/>
        <xdr:cNvSpPr txBox="1"/>
      </xdr:nvSpPr>
      <xdr:spPr>
        <a:xfrm>
          <a:off x="14401800" y="302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153924</xdr:rowOff>
    </xdr:from>
    <xdr:to>
      <xdr:col>20</xdr:col>
      <xdr:colOff>209550</xdr:colOff>
      <xdr:row>17</xdr:row>
      <xdr:rowOff>84074</xdr:rowOff>
    </xdr:to>
    <xdr:sp macro="" textlink="">
      <xdr:nvSpPr>
        <xdr:cNvPr id="150" name="円/楕円 149"/>
        <xdr:cNvSpPr/>
      </xdr:nvSpPr>
      <xdr:spPr>
        <a:xfrm>
          <a:off x="138430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68851</xdr:rowOff>
    </xdr:from>
    <xdr:ext cx="762000" cy="259045"/>
    <xdr:sp macro="" textlink="">
      <xdr:nvSpPr>
        <xdr:cNvPr id="151" name="テキスト ボックス 150"/>
        <xdr:cNvSpPr txBox="1"/>
      </xdr:nvSpPr>
      <xdr:spPr>
        <a:xfrm>
          <a:off x="13512800" y="29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108204</xdr:rowOff>
    </xdr:from>
    <xdr:to>
      <xdr:col>19</xdr:col>
      <xdr:colOff>6350</xdr:colOff>
      <xdr:row>17</xdr:row>
      <xdr:rowOff>38354</xdr:rowOff>
    </xdr:to>
    <xdr:sp macro="" textlink="">
      <xdr:nvSpPr>
        <xdr:cNvPr id="152" name="円/楕円 151"/>
        <xdr:cNvSpPr/>
      </xdr:nvSpPr>
      <xdr:spPr>
        <a:xfrm>
          <a:off x="12954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23131</xdr:rowOff>
    </xdr:from>
    <xdr:ext cx="762000" cy="259045"/>
    <xdr:sp macro="" textlink="">
      <xdr:nvSpPr>
        <xdr:cNvPr id="153" name="テキスト ボックス 152"/>
        <xdr:cNvSpPr txBox="1"/>
      </xdr:nvSpPr>
      <xdr:spPr>
        <a:xfrm>
          <a:off x="12623800" y="293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扶助費に係る経常収支比率は、前年度と比較して０．</a:t>
          </a:r>
          <a:r>
            <a:rPr kumimoji="1" lang="ja-JP" altLang="en-US" sz="1100" baseline="0">
              <a:solidFill>
                <a:schemeClr val="dk1"/>
              </a:solidFill>
              <a:effectLst/>
              <a:latin typeface="+mn-lt"/>
              <a:ea typeface="+mn-ea"/>
              <a:cs typeface="+mn-cs"/>
            </a:rPr>
            <a:t>２</a:t>
          </a:r>
          <a:r>
            <a:rPr kumimoji="1" lang="ja-JP" altLang="ja-JP" sz="1100" baseline="0">
              <a:solidFill>
                <a:schemeClr val="dk1"/>
              </a:solidFill>
              <a:effectLst/>
              <a:latin typeface="+mn-lt"/>
              <a:ea typeface="+mn-ea"/>
              <a:cs typeface="+mn-cs"/>
            </a:rPr>
            <a:t>ポイント</a:t>
          </a:r>
          <a:r>
            <a:rPr kumimoji="1" lang="ja-JP" altLang="en-US" sz="1100" baseline="0">
              <a:solidFill>
                <a:schemeClr val="dk1"/>
              </a:solidFill>
              <a:effectLst/>
              <a:latin typeface="+mn-lt"/>
              <a:ea typeface="+mn-ea"/>
              <a:cs typeface="+mn-cs"/>
            </a:rPr>
            <a:t>減少</a:t>
          </a:r>
          <a:r>
            <a:rPr kumimoji="1" lang="ja-JP" altLang="ja-JP" sz="1100" baseline="0">
              <a:solidFill>
                <a:schemeClr val="dk1"/>
              </a:solidFill>
              <a:effectLst/>
              <a:latin typeface="+mn-lt"/>
              <a:ea typeface="+mn-ea"/>
              <a:cs typeface="+mn-cs"/>
            </a:rPr>
            <a:t>し、</a:t>
          </a:r>
          <a:endParaRPr kumimoji="1" lang="en-US" altLang="ja-JP" sz="1100" baseline="0">
            <a:solidFill>
              <a:schemeClr val="dk1"/>
            </a:solidFill>
            <a:effectLst/>
            <a:latin typeface="+mn-lt"/>
            <a:ea typeface="+mn-ea"/>
            <a:cs typeface="+mn-cs"/>
          </a:endParaRPr>
        </a:p>
        <a:p>
          <a:r>
            <a:rPr kumimoji="1" lang="ja-JP" altLang="ja-JP" sz="1100" baseline="0">
              <a:solidFill>
                <a:schemeClr val="dk1"/>
              </a:solidFill>
              <a:effectLst/>
              <a:latin typeface="+mn-lt"/>
              <a:ea typeface="+mn-ea"/>
              <a:cs typeface="+mn-cs"/>
            </a:rPr>
            <a:t>１２．</a:t>
          </a:r>
          <a:r>
            <a:rPr kumimoji="1" lang="ja-JP" altLang="en-US" sz="1100" baseline="0">
              <a:solidFill>
                <a:schemeClr val="dk1"/>
              </a:solidFill>
              <a:effectLst/>
              <a:latin typeface="+mn-lt"/>
              <a:ea typeface="+mn-ea"/>
              <a:cs typeface="+mn-cs"/>
            </a:rPr>
            <a:t>０</a:t>
          </a:r>
          <a:r>
            <a:rPr kumimoji="1" lang="ja-JP" altLang="ja-JP" sz="1100" baseline="0">
              <a:solidFill>
                <a:schemeClr val="dk1"/>
              </a:solidFill>
              <a:effectLst/>
              <a:latin typeface="+mn-lt"/>
              <a:ea typeface="+mn-ea"/>
              <a:cs typeface="+mn-cs"/>
            </a:rPr>
            <a:t>％となったが、類似団体の平均</a:t>
          </a:r>
          <a:r>
            <a:rPr kumimoji="1" lang="ja-JP" altLang="en-US" sz="1100" baseline="0">
              <a:solidFill>
                <a:schemeClr val="dk1"/>
              </a:solidFill>
              <a:effectLst/>
              <a:latin typeface="+mn-lt"/>
              <a:ea typeface="+mn-ea"/>
              <a:cs typeface="+mn-cs"/>
            </a:rPr>
            <a:t>より１．３ポイント下回っている</a:t>
          </a:r>
          <a:r>
            <a:rPr kumimoji="1" lang="ja-JP" altLang="ja-JP" sz="1100" baseline="0">
              <a:solidFill>
                <a:schemeClr val="dk1"/>
              </a:solidFill>
              <a:effectLst/>
              <a:latin typeface="+mn-lt"/>
              <a:ea typeface="+mn-ea"/>
              <a:cs typeface="+mn-cs"/>
            </a:rPr>
            <a:t>。</a:t>
          </a:r>
          <a:endParaRPr kumimoji="1" lang="en-US" altLang="ja-JP" sz="1100" baseline="0">
            <a:solidFill>
              <a:schemeClr val="dk1"/>
            </a:solidFill>
            <a:effectLst/>
            <a:latin typeface="+mn-lt"/>
            <a:ea typeface="+mn-ea"/>
            <a:cs typeface="+mn-cs"/>
          </a:endParaRPr>
        </a:p>
        <a:p>
          <a:r>
            <a:rPr kumimoji="1" lang="ja-JP" altLang="ja-JP" sz="1100" baseline="0">
              <a:solidFill>
                <a:schemeClr val="dk1"/>
              </a:solidFill>
              <a:effectLst/>
              <a:latin typeface="+mn-lt"/>
              <a:ea typeface="+mn-ea"/>
              <a:cs typeface="+mn-cs"/>
            </a:rPr>
            <a:t>子ども・子育て支援給付費の増等</a:t>
          </a:r>
          <a:r>
            <a:rPr kumimoji="1" lang="ja-JP" altLang="en-US" sz="1100" baseline="0">
              <a:solidFill>
                <a:schemeClr val="dk1"/>
              </a:solidFill>
              <a:effectLst/>
              <a:latin typeface="+mn-lt"/>
              <a:ea typeface="+mn-ea"/>
              <a:cs typeface="+mn-cs"/>
            </a:rPr>
            <a:t>はあるものの、生活保護費に係る一般財源が減少したことなどによる</a:t>
          </a:r>
          <a:r>
            <a:rPr kumimoji="1" lang="ja-JP" altLang="ja-JP" sz="1100" baseline="0">
              <a:solidFill>
                <a:schemeClr val="dk1"/>
              </a:solidFill>
              <a:effectLst/>
              <a:latin typeface="+mn-lt"/>
              <a:ea typeface="+mn-ea"/>
              <a:cs typeface="+mn-cs"/>
            </a:rPr>
            <a:t>。今後、サービス水準の維持・向上を図りながらも、歳出の適正化に努める</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127000</xdr:rowOff>
    </xdr:to>
    <xdr:cxnSp macro="">
      <xdr:nvCxnSpPr>
        <xdr:cNvPr id="181" name="直線コネクタ 180"/>
        <xdr:cNvCxnSpPr/>
      </xdr:nvCxnSpPr>
      <xdr:spPr>
        <a:xfrm flipV="1">
          <a:off x="4826000" y="91186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99077</xdr:rowOff>
    </xdr:from>
    <xdr:ext cx="762000" cy="259045"/>
    <xdr:sp macro="" textlink="">
      <xdr:nvSpPr>
        <xdr:cNvPr id="182"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6</xdr:col>
      <xdr:colOff>612775</xdr:colOff>
      <xdr:row>60</xdr:row>
      <xdr:rowOff>127000</xdr:rowOff>
    </xdr:from>
    <xdr:to>
      <xdr:col>7</xdr:col>
      <xdr:colOff>104775</xdr:colOff>
      <xdr:row>60</xdr:row>
      <xdr:rowOff>127000</xdr:rowOff>
    </xdr:to>
    <xdr:cxnSp macro="">
      <xdr:nvCxnSpPr>
        <xdr:cNvPr id="183" name="直線コネクタ 182"/>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31750</xdr:rowOff>
    </xdr:from>
    <xdr:to>
      <xdr:col>7</xdr:col>
      <xdr:colOff>15875</xdr:colOff>
      <xdr:row>55</xdr:row>
      <xdr:rowOff>57150</xdr:rowOff>
    </xdr:to>
    <xdr:cxnSp macro="">
      <xdr:nvCxnSpPr>
        <xdr:cNvPr id="186" name="直線コネクタ 185"/>
        <xdr:cNvCxnSpPr/>
      </xdr:nvCxnSpPr>
      <xdr:spPr>
        <a:xfrm flipV="1">
          <a:off x="3987800" y="94615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118127</xdr:rowOff>
    </xdr:from>
    <xdr:ext cx="762000" cy="259045"/>
    <xdr:sp macro="" textlink="">
      <xdr:nvSpPr>
        <xdr:cNvPr id="187" name="扶助費平均値テキスト"/>
        <xdr:cNvSpPr txBox="1"/>
      </xdr:nvSpPr>
      <xdr:spPr>
        <a:xfrm>
          <a:off x="4914900" y="9547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188" name="フローチャート : 判断 187"/>
        <xdr:cNvSpPr/>
      </xdr:nvSpPr>
      <xdr:spPr>
        <a:xfrm>
          <a:off x="47752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114300</xdr:rowOff>
    </xdr:from>
    <xdr:to>
      <xdr:col>5</xdr:col>
      <xdr:colOff>549275</xdr:colOff>
      <xdr:row>55</xdr:row>
      <xdr:rowOff>57150</xdr:rowOff>
    </xdr:to>
    <xdr:cxnSp macro="">
      <xdr:nvCxnSpPr>
        <xdr:cNvPr id="189" name="直線コネクタ 188"/>
        <xdr:cNvCxnSpPr/>
      </xdr:nvCxnSpPr>
      <xdr:spPr>
        <a:xfrm>
          <a:off x="3098800" y="9372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57150</xdr:rowOff>
    </xdr:from>
    <xdr:to>
      <xdr:col>5</xdr:col>
      <xdr:colOff>600075</xdr:colOff>
      <xdr:row>55</xdr:row>
      <xdr:rowOff>158750</xdr:rowOff>
    </xdr:to>
    <xdr:sp macro="" textlink="">
      <xdr:nvSpPr>
        <xdr:cNvPr id="190" name="フローチャート : 判断 189"/>
        <xdr:cNvSpPr/>
      </xdr:nvSpPr>
      <xdr:spPr>
        <a:xfrm>
          <a:off x="3937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143527</xdr:rowOff>
    </xdr:from>
    <xdr:ext cx="736600" cy="259045"/>
    <xdr:sp macro="" textlink="">
      <xdr:nvSpPr>
        <xdr:cNvPr id="191" name="テキスト ボックス 190"/>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25400</xdr:rowOff>
    </xdr:from>
    <xdr:to>
      <xdr:col>4</xdr:col>
      <xdr:colOff>346075</xdr:colOff>
      <xdr:row>54</xdr:row>
      <xdr:rowOff>114300</xdr:rowOff>
    </xdr:to>
    <xdr:cxnSp macro="">
      <xdr:nvCxnSpPr>
        <xdr:cNvPr id="192" name="直線コネクタ 191"/>
        <xdr:cNvCxnSpPr/>
      </xdr:nvCxnSpPr>
      <xdr:spPr>
        <a:xfrm>
          <a:off x="2209800" y="9283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88900</xdr:rowOff>
    </xdr:from>
    <xdr:to>
      <xdr:col>4</xdr:col>
      <xdr:colOff>396875</xdr:colOff>
      <xdr:row>55</xdr:row>
      <xdr:rowOff>19050</xdr:rowOff>
    </xdr:to>
    <xdr:sp macro="" textlink="">
      <xdr:nvSpPr>
        <xdr:cNvPr id="193" name="フローチャート : 判断 192"/>
        <xdr:cNvSpPr/>
      </xdr:nvSpPr>
      <xdr:spPr>
        <a:xfrm>
          <a:off x="3048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3827</xdr:rowOff>
    </xdr:from>
    <xdr:ext cx="762000" cy="259045"/>
    <xdr:sp macro="" textlink="">
      <xdr:nvSpPr>
        <xdr:cNvPr id="194" name="テキスト ボックス 193"/>
        <xdr:cNvSpPr txBox="1"/>
      </xdr:nvSpPr>
      <xdr:spPr>
        <a:xfrm>
          <a:off x="2717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25400</xdr:rowOff>
    </xdr:from>
    <xdr:to>
      <xdr:col>3</xdr:col>
      <xdr:colOff>142875</xdr:colOff>
      <xdr:row>54</xdr:row>
      <xdr:rowOff>25400</xdr:rowOff>
    </xdr:to>
    <xdr:cxnSp macro="">
      <xdr:nvCxnSpPr>
        <xdr:cNvPr id="195" name="直線コネクタ 194"/>
        <xdr:cNvCxnSpPr/>
      </xdr:nvCxnSpPr>
      <xdr:spPr>
        <a:xfrm>
          <a:off x="1320800" y="928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38100</xdr:rowOff>
    </xdr:from>
    <xdr:to>
      <xdr:col>3</xdr:col>
      <xdr:colOff>193675</xdr:colOff>
      <xdr:row>54</xdr:row>
      <xdr:rowOff>139700</xdr:rowOff>
    </xdr:to>
    <xdr:sp macro="" textlink="">
      <xdr:nvSpPr>
        <xdr:cNvPr id="196" name="フローチャート : 判断 195"/>
        <xdr:cNvSpPr/>
      </xdr:nvSpPr>
      <xdr:spPr>
        <a:xfrm>
          <a:off x="2159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124477</xdr:rowOff>
    </xdr:from>
    <xdr:ext cx="762000" cy="259045"/>
    <xdr:sp macro="" textlink="">
      <xdr:nvSpPr>
        <xdr:cNvPr id="197" name="テキスト ボックス 196"/>
        <xdr:cNvSpPr txBox="1"/>
      </xdr:nvSpPr>
      <xdr:spPr>
        <a:xfrm>
          <a:off x="1828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25400</xdr:rowOff>
    </xdr:from>
    <xdr:to>
      <xdr:col>1</xdr:col>
      <xdr:colOff>676275</xdr:colOff>
      <xdr:row>54</xdr:row>
      <xdr:rowOff>127000</xdr:rowOff>
    </xdr:to>
    <xdr:sp macro="" textlink="">
      <xdr:nvSpPr>
        <xdr:cNvPr id="198" name="フローチャート : 判断 197"/>
        <xdr:cNvSpPr/>
      </xdr:nvSpPr>
      <xdr:spPr>
        <a:xfrm>
          <a:off x="1270000" y="928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111777</xdr:rowOff>
    </xdr:from>
    <xdr:ext cx="762000" cy="259045"/>
    <xdr:sp macro="" textlink="">
      <xdr:nvSpPr>
        <xdr:cNvPr id="199" name="テキスト ボックス 198"/>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152400</xdr:rowOff>
    </xdr:from>
    <xdr:to>
      <xdr:col>7</xdr:col>
      <xdr:colOff>66675</xdr:colOff>
      <xdr:row>55</xdr:row>
      <xdr:rowOff>82550</xdr:rowOff>
    </xdr:to>
    <xdr:sp macro="" textlink="">
      <xdr:nvSpPr>
        <xdr:cNvPr id="205" name="円/楕円 204"/>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168927</xdr:rowOff>
    </xdr:from>
    <xdr:ext cx="762000" cy="259045"/>
    <xdr:sp macro="" textlink="">
      <xdr:nvSpPr>
        <xdr:cNvPr id="206" name="扶助費該当値テキスト"/>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6350</xdr:rowOff>
    </xdr:from>
    <xdr:to>
      <xdr:col>5</xdr:col>
      <xdr:colOff>600075</xdr:colOff>
      <xdr:row>55</xdr:row>
      <xdr:rowOff>107950</xdr:rowOff>
    </xdr:to>
    <xdr:sp macro="" textlink="">
      <xdr:nvSpPr>
        <xdr:cNvPr id="207" name="円/楕円 206"/>
        <xdr:cNvSpPr/>
      </xdr:nvSpPr>
      <xdr:spPr>
        <a:xfrm>
          <a:off x="3937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118127</xdr:rowOff>
    </xdr:from>
    <xdr:ext cx="736600" cy="259045"/>
    <xdr:sp macro="" textlink="">
      <xdr:nvSpPr>
        <xdr:cNvPr id="208" name="テキスト ボックス 207"/>
        <xdr:cNvSpPr txBox="1"/>
      </xdr:nvSpPr>
      <xdr:spPr>
        <a:xfrm>
          <a:off x="3606800" y="9204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63500</xdr:rowOff>
    </xdr:from>
    <xdr:to>
      <xdr:col>4</xdr:col>
      <xdr:colOff>396875</xdr:colOff>
      <xdr:row>54</xdr:row>
      <xdr:rowOff>165100</xdr:rowOff>
    </xdr:to>
    <xdr:sp macro="" textlink="">
      <xdr:nvSpPr>
        <xdr:cNvPr id="209" name="円/楕円 208"/>
        <xdr:cNvSpPr/>
      </xdr:nvSpPr>
      <xdr:spPr>
        <a:xfrm>
          <a:off x="3048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3827</xdr:rowOff>
    </xdr:from>
    <xdr:ext cx="762000" cy="259045"/>
    <xdr:sp macro="" textlink="">
      <xdr:nvSpPr>
        <xdr:cNvPr id="210" name="テキスト ボックス 209"/>
        <xdr:cNvSpPr txBox="1"/>
      </xdr:nvSpPr>
      <xdr:spPr>
        <a:xfrm>
          <a:off x="2717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146050</xdr:rowOff>
    </xdr:from>
    <xdr:to>
      <xdr:col>3</xdr:col>
      <xdr:colOff>193675</xdr:colOff>
      <xdr:row>54</xdr:row>
      <xdr:rowOff>76200</xdr:rowOff>
    </xdr:to>
    <xdr:sp macro="" textlink="">
      <xdr:nvSpPr>
        <xdr:cNvPr id="211" name="円/楕円 210"/>
        <xdr:cNvSpPr/>
      </xdr:nvSpPr>
      <xdr:spPr>
        <a:xfrm>
          <a:off x="2159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86377</xdr:rowOff>
    </xdr:from>
    <xdr:ext cx="762000" cy="259045"/>
    <xdr:sp macro="" textlink="">
      <xdr:nvSpPr>
        <xdr:cNvPr id="212" name="テキスト ボックス 211"/>
        <xdr:cNvSpPr txBox="1"/>
      </xdr:nvSpPr>
      <xdr:spPr>
        <a:xfrm>
          <a:off x="18288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146050</xdr:rowOff>
    </xdr:from>
    <xdr:to>
      <xdr:col>1</xdr:col>
      <xdr:colOff>676275</xdr:colOff>
      <xdr:row>54</xdr:row>
      <xdr:rowOff>76200</xdr:rowOff>
    </xdr:to>
    <xdr:sp macro="" textlink="">
      <xdr:nvSpPr>
        <xdr:cNvPr id="213" name="円/楕円 212"/>
        <xdr:cNvSpPr/>
      </xdr:nvSpPr>
      <xdr:spPr>
        <a:xfrm>
          <a:off x="1270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86377</xdr:rowOff>
    </xdr:from>
    <xdr:ext cx="762000" cy="259045"/>
    <xdr:sp macro="" textlink="">
      <xdr:nvSpPr>
        <xdr:cNvPr id="214" name="テキスト ボックス 213"/>
        <xdr:cNvSpPr txBox="1"/>
      </xdr:nvSpPr>
      <xdr:spPr>
        <a:xfrm>
          <a:off x="9398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その他に</a:t>
          </a:r>
          <a:r>
            <a:rPr kumimoji="1" lang="ja-JP" altLang="ja-JP" sz="1100" baseline="0">
              <a:solidFill>
                <a:sysClr val="windowText" lastClr="000000"/>
              </a:solidFill>
              <a:effectLst/>
              <a:latin typeface="+mn-lt"/>
              <a:ea typeface="+mn-ea"/>
              <a:cs typeface="+mn-cs"/>
            </a:rPr>
            <a:t>係る</a:t>
          </a:r>
          <a:r>
            <a:rPr kumimoji="1" lang="ja-JP" altLang="ja-JP" sz="1100">
              <a:solidFill>
                <a:sysClr val="windowText" lastClr="000000"/>
              </a:solidFill>
              <a:effectLst/>
              <a:latin typeface="+mn-lt"/>
              <a:ea typeface="+mn-ea"/>
              <a:cs typeface="+mn-cs"/>
            </a:rPr>
            <a:t>経常収支比率は、前年度と比較して０．</a:t>
          </a:r>
          <a:r>
            <a:rPr kumimoji="1" lang="ja-JP" altLang="en-US" sz="1100">
              <a:solidFill>
                <a:sysClr val="windowText" lastClr="000000"/>
              </a:solidFill>
              <a:effectLst/>
              <a:latin typeface="+mn-lt"/>
              <a:ea typeface="+mn-ea"/>
              <a:cs typeface="+mn-cs"/>
            </a:rPr>
            <a:t>８</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し、</a:t>
          </a:r>
          <a:endParaRPr kumimoji="1" lang="en-US" altLang="ja-JP" sz="11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１４．</a:t>
          </a:r>
          <a:r>
            <a:rPr kumimoji="1" lang="ja-JP" altLang="en-US" sz="1100">
              <a:solidFill>
                <a:sysClr val="windowText" lastClr="000000"/>
              </a:solidFill>
              <a:effectLst/>
              <a:latin typeface="+mn-lt"/>
              <a:ea typeface="+mn-ea"/>
              <a:cs typeface="+mn-cs"/>
            </a:rPr>
            <a:t>８</a:t>
          </a:r>
          <a:r>
            <a:rPr kumimoji="1" lang="ja-JP" altLang="ja-JP" sz="1100">
              <a:solidFill>
                <a:sysClr val="windowText" lastClr="000000"/>
              </a:solidFill>
              <a:effectLst/>
              <a:latin typeface="+mn-lt"/>
              <a:ea typeface="+mn-ea"/>
              <a:cs typeface="+mn-cs"/>
            </a:rPr>
            <a:t>％となり</a:t>
          </a:r>
          <a:r>
            <a:rPr kumimoji="1" lang="ja-JP" altLang="ja-JP" sz="1100" baseline="0">
              <a:solidFill>
                <a:sysClr val="windowText" lastClr="000000"/>
              </a:solidFill>
              <a:effectLst/>
              <a:latin typeface="+mn-lt"/>
              <a:ea typeface="+mn-ea"/>
              <a:cs typeface="+mn-cs"/>
            </a:rPr>
            <a:t>、類似団体の平均と同程度である。内訳は、維持補修費</a:t>
          </a:r>
          <a:r>
            <a:rPr kumimoji="1" lang="ja-JP" altLang="en-US" sz="1100" baseline="0">
              <a:solidFill>
                <a:sysClr val="windowText" lastClr="000000"/>
              </a:solidFill>
              <a:effectLst/>
              <a:latin typeface="+mn-lt"/>
              <a:ea typeface="+mn-ea"/>
              <a:cs typeface="+mn-cs"/>
            </a:rPr>
            <a:t>０</a:t>
          </a:r>
          <a:r>
            <a:rPr kumimoji="1" lang="ja-JP" altLang="ja-JP" sz="1100" baseline="0">
              <a:solidFill>
                <a:sysClr val="windowText" lastClr="000000"/>
              </a:solidFill>
              <a:effectLst/>
              <a:latin typeface="+mn-lt"/>
              <a:ea typeface="+mn-ea"/>
              <a:cs typeface="+mn-cs"/>
            </a:rPr>
            <a:t>．</a:t>
          </a:r>
          <a:r>
            <a:rPr kumimoji="1" lang="ja-JP" altLang="en-US" sz="1100" baseline="0">
              <a:solidFill>
                <a:sysClr val="windowText" lastClr="000000"/>
              </a:solidFill>
              <a:effectLst/>
              <a:latin typeface="+mn-lt"/>
              <a:ea typeface="+mn-ea"/>
              <a:cs typeface="+mn-cs"/>
            </a:rPr>
            <a:t>９</a:t>
          </a:r>
          <a:r>
            <a:rPr kumimoji="1" lang="ja-JP" altLang="ja-JP" sz="1100" baseline="0">
              <a:solidFill>
                <a:sysClr val="windowText" lastClr="000000"/>
              </a:solidFill>
              <a:effectLst/>
              <a:latin typeface="+mn-lt"/>
              <a:ea typeface="+mn-ea"/>
              <a:cs typeface="+mn-cs"/>
            </a:rPr>
            <a:t>％　繰出金１３．</a:t>
          </a:r>
          <a:r>
            <a:rPr kumimoji="1" lang="ja-JP" altLang="en-US" sz="1100" baseline="0">
              <a:solidFill>
                <a:sysClr val="windowText" lastClr="000000"/>
              </a:solidFill>
              <a:effectLst/>
              <a:latin typeface="+mn-lt"/>
              <a:ea typeface="+mn-ea"/>
              <a:cs typeface="+mn-cs"/>
            </a:rPr>
            <a:t>９</a:t>
          </a:r>
          <a:r>
            <a:rPr kumimoji="1" lang="ja-JP" altLang="ja-JP" sz="1100" baseline="0">
              <a:solidFill>
                <a:sysClr val="windowText" lastClr="000000"/>
              </a:solidFill>
              <a:effectLst/>
              <a:latin typeface="+mn-lt"/>
              <a:ea typeface="+mn-ea"/>
              <a:cs typeface="+mn-cs"/>
            </a:rPr>
            <a:t>％で各々、前年度より</a:t>
          </a:r>
          <a:r>
            <a:rPr kumimoji="1" lang="ja-JP" altLang="en-US" sz="1100" baseline="0">
              <a:solidFill>
                <a:sysClr val="windowText" lastClr="000000"/>
              </a:solidFill>
              <a:effectLst/>
              <a:latin typeface="+mn-lt"/>
              <a:ea typeface="+mn-ea"/>
              <a:cs typeface="+mn-cs"/>
            </a:rPr>
            <a:t>増加</a:t>
          </a:r>
          <a:r>
            <a:rPr kumimoji="1" lang="ja-JP" altLang="ja-JP" sz="1100" baseline="0">
              <a:solidFill>
                <a:sysClr val="windowText" lastClr="000000"/>
              </a:solidFill>
              <a:effectLst/>
              <a:latin typeface="+mn-lt"/>
              <a:ea typeface="+mn-ea"/>
              <a:cs typeface="+mn-cs"/>
            </a:rPr>
            <a:t>し</a:t>
          </a:r>
          <a:r>
            <a:rPr kumimoji="1" lang="ja-JP" altLang="en-US" sz="1100" baseline="0">
              <a:solidFill>
                <a:sysClr val="windowText" lastClr="000000"/>
              </a:solidFill>
              <a:effectLst/>
              <a:latin typeface="+mn-lt"/>
              <a:ea typeface="+mn-ea"/>
              <a:cs typeface="+mn-cs"/>
            </a:rPr>
            <a:t>た。</a:t>
          </a:r>
          <a:endParaRPr kumimoji="1" lang="en-US" altLang="ja-JP" sz="1100" baseline="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社会保障関連の特別会計への繰出金の増加傾向が続いていることから、引き続き、適正な繰り出しに努める。</a:t>
          </a:r>
          <a:endParaRPr lang="ja-JP" altLang="ja-JP" sz="1400">
            <a:solidFill>
              <a:sysClr val="windowText" lastClr="000000"/>
            </a:solidFill>
            <a:effectLst/>
          </a:endParaRPr>
        </a:p>
        <a:p>
          <a:endParaRPr kumimoji="1" lang="ja-JP" altLang="en-US" sz="1300">
            <a:solidFill>
              <a:sysClr val="windowText" lastClr="000000"/>
            </a:solidFill>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158750</xdr:rowOff>
    </xdr:from>
    <xdr:to>
      <xdr:col>24</xdr:col>
      <xdr:colOff>31750</xdr:colOff>
      <xdr:row>62</xdr:row>
      <xdr:rowOff>25400</xdr:rowOff>
    </xdr:to>
    <xdr:cxnSp macro="">
      <xdr:nvCxnSpPr>
        <xdr:cNvPr id="242" name="直線コネクタ 241"/>
        <xdr:cNvCxnSpPr/>
      </xdr:nvCxnSpPr>
      <xdr:spPr>
        <a:xfrm flipV="1">
          <a:off x="16510000" y="9245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168927</xdr:rowOff>
    </xdr:from>
    <xdr:ext cx="762000" cy="259045"/>
    <xdr:sp macro="" textlink="">
      <xdr:nvSpPr>
        <xdr:cNvPr id="243" name="その他最小値テキスト"/>
        <xdr:cNvSpPr txBox="1"/>
      </xdr:nvSpPr>
      <xdr:spPr>
        <a:xfrm>
          <a:off x="16598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25400</xdr:rowOff>
    </xdr:from>
    <xdr:to>
      <xdr:col>24</xdr:col>
      <xdr:colOff>120650</xdr:colOff>
      <xdr:row>62</xdr:row>
      <xdr:rowOff>25400</xdr:rowOff>
    </xdr:to>
    <xdr:cxnSp macro="">
      <xdr:nvCxnSpPr>
        <xdr:cNvPr id="244" name="直線コネクタ 243"/>
        <xdr:cNvCxnSpPr/>
      </xdr:nvCxnSpPr>
      <xdr:spPr>
        <a:xfrm>
          <a:off x="16421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73677</xdr:rowOff>
    </xdr:from>
    <xdr:ext cx="762000" cy="259045"/>
    <xdr:sp macro="" textlink="">
      <xdr:nvSpPr>
        <xdr:cNvPr id="245" name="その他最大値テキスト"/>
        <xdr:cNvSpPr txBox="1"/>
      </xdr:nvSpPr>
      <xdr:spPr>
        <a:xfrm>
          <a:off x="165989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23</xdr:col>
      <xdr:colOff>628650</xdr:colOff>
      <xdr:row>53</xdr:row>
      <xdr:rowOff>158750</xdr:rowOff>
    </xdr:from>
    <xdr:to>
      <xdr:col>24</xdr:col>
      <xdr:colOff>120650</xdr:colOff>
      <xdr:row>53</xdr:row>
      <xdr:rowOff>158750</xdr:rowOff>
    </xdr:to>
    <xdr:cxnSp macro="">
      <xdr:nvCxnSpPr>
        <xdr:cNvPr id="246" name="直線コネクタ 245"/>
        <xdr:cNvCxnSpPr/>
      </xdr:nvCxnSpPr>
      <xdr:spPr>
        <a:xfrm>
          <a:off x="16421100" y="924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114300</xdr:rowOff>
    </xdr:from>
    <xdr:to>
      <xdr:col>24</xdr:col>
      <xdr:colOff>31750</xdr:colOff>
      <xdr:row>57</xdr:row>
      <xdr:rowOff>44450</xdr:rowOff>
    </xdr:to>
    <xdr:cxnSp macro="">
      <xdr:nvCxnSpPr>
        <xdr:cNvPr id="247" name="直線コネクタ 246"/>
        <xdr:cNvCxnSpPr/>
      </xdr:nvCxnSpPr>
      <xdr:spPr>
        <a:xfrm>
          <a:off x="15671800" y="97155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143527</xdr:rowOff>
    </xdr:from>
    <xdr:ext cx="762000" cy="259045"/>
    <xdr:sp macro="" textlink="">
      <xdr:nvSpPr>
        <xdr:cNvPr id="248" name="その他平均値テキスト"/>
        <xdr:cNvSpPr txBox="1"/>
      </xdr:nvSpPr>
      <xdr:spPr>
        <a:xfrm>
          <a:off x="16598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127000</xdr:rowOff>
    </xdr:from>
    <xdr:to>
      <xdr:col>24</xdr:col>
      <xdr:colOff>82550</xdr:colOff>
      <xdr:row>57</xdr:row>
      <xdr:rowOff>57150</xdr:rowOff>
    </xdr:to>
    <xdr:sp macro="" textlink="">
      <xdr:nvSpPr>
        <xdr:cNvPr id="249" name="フローチャート : 判断 248"/>
        <xdr:cNvSpPr/>
      </xdr:nvSpPr>
      <xdr:spPr>
        <a:xfrm>
          <a:off x="164592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114300</xdr:rowOff>
    </xdr:from>
    <xdr:to>
      <xdr:col>22</xdr:col>
      <xdr:colOff>565150</xdr:colOff>
      <xdr:row>57</xdr:row>
      <xdr:rowOff>31750</xdr:rowOff>
    </xdr:to>
    <xdr:cxnSp macro="">
      <xdr:nvCxnSpPr>
        <xdr:cNvPr id="250" name="直線コネクタ 249"/>
        <xdr:cNvCxnSpPr/>
      </xdr:nvCxnSpPr>
      <xdr:spPr>
        <a:xfrm flipV="1">
          <a:off x="14782800" y="9715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101600</xdr:rowOff>
    </xdr:from>
    <xdr:to>
      <xdr:col>22</xdr:col>
      <xdr:colOff>615950</xdr:colOff>
      <xdr:row>57</xdr:row>
      <xdr:rowOff>31750</xdr:rowOff>
    </xdr:to>
    <xdr:sp macro="" textlink="">
      <xdr:nvSpPr>
        <xdr:cNvPr id="251" name="フローチャート : 判断 250"/>
        <xdr:cNvSpPr/>
      </xdr:nvSpPr>
      <xdr:spPr>
        <a:xfrm>
          <a:off x="15621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16527</xdr:rowOff>
    </xdr:from>
    <xdr:ext cx="736600" cy="259045"/>
    <xdr:sp macro="" textlink="">
      <xdr:nvSpPr>
        <xdr:cNvPr id="252" name="テキスト ボックス 251"/>
        <xdr:cNvSpPr txBox="1"/>
      </xdr:nvSpPr>
      <xdr:spPr>
        <a:xfrm>
          <a:off x="15290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127000</xdr:rowOff>
    </xdr:from>
    <xdr:to>
      <xdr:col>21</xdr:col>
      <xdr:colOff>361950</xdr:colOff>
      <xdr:row>57</xdr:row>
      <xdr:rowOff>31750</xdr:rowOff>
    </xdr:to>
    <xdr:cxnSp macro="">
      <xdr:nvCxnSpPr>
        <xdr:cNvPr id="253" name="直線コネクタ 252"/>
        <xdr:cNvCxnSpPr/>
      </xdr:nvCxnSpPr>
      <xdr:spPr>
        <a:xfrm>
          <a:off x="13893800" y="9728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4" name="フローチャート : 判断 253"/>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16527</xdr:rowOff>
    </xdr:from>
    <xdr:ext cx="762000" cy="259045"/>
    <xdr:sp macro="" textlink="">
      <xdr:nvSpPr>
        <xdr:cNvPr id="255" name="テキスト ボックス 254"/>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12700</xdr:rowOff>
    </xdr:from>
    <xdr:to>
      <xdr:col>20</xdr:col>
      <xdr:colOff>158750</xdr:colOff>
      <xdr:row>56</xdr:row>
      <xdr:rowOff>127000</xdr:rowOff>
    </xdr:to>
    <xdr:cxnSp macro="">
      <xdr:nvCxnSpPr>
        <xdr:cNvPr id="256" name="直線コネクタ 255"/>
        <xdr:cNvCxnSpPr/>
      </xdr:nvCxnSpPr>
      <xdr:spPr>
        <a:xfrm>
          <a:off x="13004800" y="9613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25400</xdr:rowOff>
    </xdr:from>
    <xdr:to>
      <xdr:col>20</xdr:col>
      <xdr:colOff>209550</xdr:colOff>
      <xdr:row>56</xdr:row>
      <xdr:rowOff>127000</xdr:rowOff>
    </xdr:to>
    <xdr:sp macro="" textlink="">
      <xdr:nvSpPr>
        <xdr:cNvPr id="257" name="フローチャート : 判断 256"/>
        <xdr:cNvSpPr/>
      </xdr:nvSpPr>
      <xdr:spPr>
        <a:xfrm>
          <a:off x="13843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137177</xdr:rowOff>
    </xdr:from>
    <xdr:ext cx="762000" cy="259045"/>
    <xdr:sp macro="" textlink="">
      <xdr:nvSpPr>
        <xdr:cNvPr id="258" name="テキスト ボックス 257"/>
        <xdr:cNvSpPr txBox="1"/>
      </xdr:nvSpPr>
      <xdr:spPr>
        <a:xfrm>
          <a:off x="13512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12700</xdr:rowOff>
    </xdr:from>
    <xdr:to>
      <xdr:col>19</xdr:col>
      <xdr:colOff>6350</xdr:colOff>
      <xdr:row>56</xdr:row>
      <xdr:rowOff>114300</xdr:rowOff>
    </xdr:to>
    <xdr:sp macro="" textlink="">
      <xdr:nvSpPr>
        <xdr:cNvPr id="259" name="フローチャート : 判断 258"/>
        <xdr:cNvSpPr/>
      </xdr:nvSpPr>
      <xdr:spPr>
        <a:xfrm>
          <a:off x="12954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99077</xdr:rowOff>
    </xdr:from>
    <xdr:ext cx="762000" cy="259045"/>
    <xdr:sp macro="" textlink="">
      <xdr:nvSpPr>
        <xdr:cNvPr id="260" name="テキスト ボックス 259"/>
        <xdr:cNvSpPr txBox="1"/>
      </xdr:nvSpPr>
      <xdr:spPr>
        <a:xfrm>
          <a:off x="12623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165100</xdr:rowOff>
    </xdr:from>
    <xdr:to>
      <xdr:col>24</xdr:col>
      <xdr:colOff>82550</xdr:colOff>
      <xdr:row>57</xdr:row>
      <xdr:rowOff>95250</xdr:rowOff>
    </xdr:to>
    <xdr:sp macro="" textlink="">
      <xdr:nvSpPr>
        <xdr:cNvPr id="266" name="円/楕円 265"/>
        <xdr:cNvSpPr/>
      </xdr:nvSpPr>
      <xdr:spPr>
        <a:xfrm>
          <a:off x="164592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137177</xdr:rowOff>
    </xdr:from>
    <xdr:ext cx="762000" cy="259045"/>
    <xdr:sp macro="" textlink="">
      <xdr:nvSpPr>
        <xdr:cNvPr id="267" name="その他該当値テキスト"/>
        <xdr:cNvSpPr txBox="1"/>
      </xdr:nvSpPr>
      <xdr:spPr>
        <a:xfrm>
          <a:off x="165989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63500</xdr:rowOff>
    </xdr:from>
    <xdr:to>
      <xdr:col>22</xdr:col>
      <xdr:colOff>615950</xdr:colOff>
      <xdr:row>56</xdr:row>
      <xdr:rowOff>165100</xdr:rowOff>
    </xdr:to>
    <xdr:sp macro="" textlink="">
      <xdr:nvSpPr>
        <xdr:cNvPr id="268" name="円/楕円 267"/>
        <xdr:cNvSpPr/>
      </xdr:nvSpPr>
      <xdr:spPr>
        <a:xfrm>
          <a:off x="15621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3827</xdr:rowOff>
    </xdr:from>
    <xdr:ext cx="736600" cy="259045"/>
    <xdr:sp macro="" textlink="">
      <xdr:nvSpPr>
        <xdr:cNvPr id="269" name="テキスト ボックス 268"/>
        <xdr:cNvSpPr txBox="1"/>
      </xdr:nvSpPr>
      <xdr:spPr>
        <a:xfrm>
          <a:off x="15290800" y="943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152400</xdr:rowOff>
    </xdr:from>
    <xdr:to>
      <xdr:col>21</xdr:col>
      <xdr:colOff>412750</xdr:colOff>
      <xdr:row>57</xdr:row>
      <xdr:rowOff>82550</xdr:rowOff>
    </xdr:to>
    <xdr:sp macro="" textlink="">
      <xdr:nvSpPr>
        <xdr:cNvPr id="270" name="円/楕円 269"/>
        <xdr:cNvSpPr/>
      </xdr:nvSpPr>
      <xdr:spPr>
        <a:xfrm>
          <a:off x="14732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67327</xdr:rowOff>
    </xdr:from>
    <xdr:ext cx="762000" cy="259045"/>
    <xdr:sp macro="" textlink="">
      <xdr:nvSpPr>
        <xdr:cNvPr id="271" name="テキスト ボックス 270"/>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76200</xdr:rowOff>
    </xdr:from>
    <xdr:to>
      <xdr:col>20</xdr:col>
      <xdr:colOff>209550</xdr:colOff>
      <xdr:row>57</xdr:row>
      <xdr:rowOff>6350</xdr:rowOff>
    </xdr:to>
    <xdr:sp macro="" textlink="">
      <xdr:nvSpPr>
        <xdr:cNvPr id="272" name="円/楕円 271"/>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162577</xdr:rowOff>
    </xdr:from>
    <xdr:ext cx="762000" cy="259045"/>
    <xdr:sp macro="" textlink="">
      <xdr:nvSpPr>
        <xdr:cNvPr id="273" name="テキスト ボックス 272"/>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133350</xdr:rowOff>
    </xdr:from>
    <xdr:to>
      <xdr:col>19</xdr:col>
      <xdr:colOff>6350</xdr:colOff>
      <xdr:row>56</xdr:row>
      <xdr:rowOff>63500</xdr:rowOff>
    </xdr:to>
    <xdr:sp macro="" textlink="">
      <xdr:nvSpPr>
        <xdr:cNvPr id="274" name="円/楕円 273"/>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73677</xdr:rowOff>
    </xdr:from>
    <xdr:ext cx="762000" cy="259045"/>
    <xdr:sp macro="" textlink="">
      <xdr:nvSpPr>
        <xdr:cNvPr id="275" name="テキスト ボックス 274"/>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ysClr val="windowText" lastClr="000000"/>
              </a:solidFill>
              <a:effectLst/>
              <a:latin typeface="+mn-lt"/>
              <a:ea typeface="+mn-ea"/>
              <a:cs typeface="+mn-cs"/>
            </a:rPr>
            <a:t>補助費等に係る経常収支比率は、前年度と比較して０．</a:t>
          </a:r>
          <a:r>
            <a:rPr kumimoji="1" lang="ja-JP" altLang="en-US" sz="1100" baseline="0">
              <a:solidFill>
                <a:sysClr val="windowText" lastClr="000000"/>
              </a:solidFill>
              <a:effectLst/>
              <a:latin typeface="+mn-lt"/>
              <a:ea typeface="+mn-ea"/>
              <a:cs typeface="+mn-cs"/>
            </a:rPr>
            <a:t>６</a:t>
          </a:r>
          <a:r>
            <a:rPr kumimoji="1" lang="ja-JP" altLang="ja-JP" sz="1100" baseline="0">
              <a:solidFill>
                <a:sysClr val="windowText" lastClr="000000"/>
              </a:solidFill>
              <a:effectLst/>
              <a:latin typeface="+mn-lt"/>
              <a:ea typeface="+mn-ea"/>
              <a:cs typeface="+mn-cs"/>
            </a:rPr>
            <a:t>ポイント</a:t>
          </a:r>
          <a:r>
            <a:rPr kumimoji="1" lang="ja-JP" altLang="en-US" sz="1100" baseline="0">
              <a:solidFill>
                <a:sysClr val="windowText" lastClr="000000"/>
              </a:solidFill>
              <a:effectLst/>
              <a:latin typeface="+mn-lt"/>
              <a:ea typeface="+mn-ea"/>
              <a:cs typeface="+mn-cs"/>
            </a:rPr>
            <a:t>増加</a:t>
          </a:r>
          <a:r>
            <a:rPr kumimoji="1" lang="ja-JP" altLang="ja-JP" sz="1100" baseline="0">
              <a:solidFill>
                <a:sysClr val="windowText" lastClr="000000"/>
              </a:solidFill>
              <a:effectLst/>
              <a:latin typeface="+mn-lt"/>
              <a:ea typeface="+mn-ea"/>
              <a:cs typeface="+mn-cs"/>
            </a:rPr>
            <a:t>し、</a:t>
          </a:r>
          <a:endParaRPr kumimoji="1" lang="en-US" altLang="ja-JP" sz="1100" baseline="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ysClr val="windowText" lastClr="000000"/>
              </a:solidFill>
              <a:effectLst/>
              <a:latin typeface="+mn-lt"/>
              <a:ea typeface="+mn-ea"/>
              <a:cs typeface="+mn-cs"/>
            </a:rPr>
            <a:t>６．</a:t>
          </a:r>
          <a:r>
            <a:rPr kumimoji="1" lang="ja-JP" altLang="en-US" sz="1100" baseline="0">
              <a:solidFill>
                <a:sysClr val="windowText" lastClr="000000"/>
              </a:solidFill>
              <a:effectLst/>
              <a:latin typeface="+mn-lt"/>
              <a:ea typeface="+mn-ea"/>
              <a:cs typeface="+mn-cs"/>
            </a:rPr>
            <a:t>９</a:t>
          </a:r>
          <a:r>
            <a:rPr kumimoji="1" lang="ja-JP" altLang="ja-JP" sz="1100" baseline="0">
              <a:solidFill>
                <a:sysClr val="windowText" lastClr="000000"/>
              </a:solidFill>
              <a:effectLst/>
              <a:latin typeface="+mn-lt"/>
              <a:ea typeface="+mn-ea"/>
              <a:cs typeface="+mn-cs"/>
            </a:rPr>
            <a:t>％で、類似団体の平均よりも２．</a:t>
          </a:r>
          <a:r>
            <a:rPr kumimoji="1" lang="ja-JP" altLang="en-US" sz="1100" baseline="0">
              <a:solidFill>
                <a:sysClr val="windowText" lastClr="000000"/>
              </a:solidFill>
              <a:effectLst/>
              <a:latin typeface="+mn-lt"/>
              <a:ea typeface="+mn-ea"/>
              <a:cs typeface="+mn-cs"/>
            </a:rPr>
            <a:t>８</a:t>
          </a:r>
          <a:r>
            <a:rPr kumimoji="1" lang="ja-JP" altLang="ja-JP" sz="1100" baseline="0">
              <a:solidFill>
                <a:sysClr val="windowText" lastClr="000000"/>
              </a:solidFill>
              <a:effectLst/>
              <a:latin typeface="+mn-lt"/>
              <a:ea typeface="+mn-ea"/>
              <a:cs typeface="+mn-cs"/>
            </a:rPr>
            <a:t>ポイント下回っている。</a:t>
          </a:r>
          <a:endParaRPr kumimoji="1" lang="en-US" altLang="ja-JP" sz="1100" baseline="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ysClr val="windowText" lastClr="000000"/>
              </a:solidFill>
              <a:effectLst/>
              <a:latin typeface="+mn-lt"/>
              <a:ea typeface="+mn-ea"/>
              <a:cs typeface="+mn-cs"/>
            </a:rPr>
            <a:t>行財政改革推進計画に基づき、補助金の見直しを進めてきたことにより減少傾向にあ</a:t>
          </a:r>
          <a:r>
            <a:rPr kumimoji="1" lang="ja-JP" altLang="en-US" sz="1100" baseline="0">
              <a:solidFill>
                <a:sysClr val="windowText" lastClr="000000"/>
              </a:solidFill>
              <a:effectLst/>
              <a:latin typeface="+mn-lt"/>
              <a:ea typeface="+mn-ea"/>
              <a:cs typeface="+mn-cs"/>
            </a:rPr>
            <a:t>ったが</a:t>
          </a:r>
          <a:r>
            <a:rPr kumimoji="1" lang="ja-JP" altLang="ja-JP" sz="1100" baseline="0">
              <a:solidFill>
                <a:sysClr val="windowText" lastClr="000000"/>
              </a:solidFill>
              <a:effectLst/>
              <a:latin typeface="+mn-lt"/>
              <a:ea typeface="+mn-ea"/>
              <a:cs typeface="+mn-cs"/>
            </a:rPr>
            <a:t>、</a:t>
          </a:r>
          <a:r>
            <a:rPr kumimoji="1" lang="ja-JP" altLang="en-US" sz="1100" baseline="0">
              <a:solidFill>
                <a:sysClr val="windowText" lastClr="000000"/>
              </a:solidFill>
              <a:effectLst/>
              <a:latin typeface="+mn-lt"/>
              <a:ea typeface="+mn-ea"/>
              <a:cs typeface="+mn-cs"/>
            </a:rPr>
            <a:t>一部事務組合で建設したクリーンセンターの組合債の元金償還開始に伴い、秦野市伊勢原市環境衛生組合負担金が増加したことなどによる。</a:t>
          </a:r>
          <a:r>
            <a:rPr kumimoji="1" lang="ja-JP" altLang="ja-JP" sz="1100" baseline="0">
              <a:solidFill>
                <a:sysClr val="windowText" lastClr="000000"/>
              </a:solidFill>
              <a:effectLst/>
              <a:latin typeface="+mn-lt"/>
              <a:ea typeface="+mn-ea"/>
              <a:cs typeface="+mn-cs"/>
            </a:rPr>
            <a:t>今後も適正な補助金の支出に努める。</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152400</xdr:rowOff>
    </xdr:from>
    <xdr:to>
      <xdr:col>24</xdr:col>
      <xdr:colOff>31750</xdr:colOff>
      <xdr:row>41</xdr:row>
      <xdr:rowOff>133350</xdr:rowOff>
    </xdr:to>
    <xdr:cxnSp macro="">
      <xdr:nvCxnSpPr>
        <xdr:cNvPr id="303" name="直線コネクタ 302"/>
        <xdr:cNvCxnSpPr/>
      </xdr:nvCxnSpPr>
      <xdr:spPr>
        <a:xfrm flipV="1">
          <a:off x="16510000" y="56388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105427</xdr:rowOff>
    </xdr:from>
    <xdr:ext cx="762000" cy="259045"/>
    <xdr:sp macro="" textlink="">
      <xdr:nvSpPr>
        <xdr:cNvPr id="304" name="補助費等最小値テキスト"/>
        <xdr:cNvSpPr txBox="1"/>
      </xdr:nvSpPr>
      <xdr:spPr>
        <a:xfrm>
          <a:off x="165989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23</xdr:col>
      <xdr:colOff>628650</xdr:colOff>
      <xdr:row>41</xdr:row>
      <xdr:rowOff>133350</xdr:rowOff>
    </xdr:from>
    <xdr:to>
      <xdr:col>24</xdr:col>
      <xdr:colOff>120650</xdr:colOff>
      <xdr:row>41</xdr:row>
      <xdr:rowOff>133350</xdr:rowOff>
    </xdr:to>
    <xdr:cxnSp macro="">
      <xdr:nvCxnSpPr>
        <xdr:cNvPr id="305" name="直線コネクタ 304"/>
        <xdr:cNvCxnSpPr/>
      </xdr:nvCxnSpPr>
      <xdr:spPr>
        <a:xfrm>
          <a:off x="164211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67327</xdr:rowOff>
    </xdr:from>
    <xdr:ext cx="762000" cy="259045"/>
    <xdr:sp macro="" textlink="">
      <xdr:nvSpPr>
        <xdr:cNvPr id="306" name="補助費等最大値テキスト"/>
        <xdr:cNvSpPr txBox="1"/>
      </xdr:nvSpPr>
      <xdr:spPr>
        <a:xfrm>
          <a:off x="16598900" y="538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628650</xdr:colOff>
      <xdr:row>32</xdr:row>
      <xdr:rowOff>152400</xdr:rowOff>
    </xdr:from>
    <xdr:to>
      <xdr:col>24</xdr:col>
      <xdr:colOff>120650</xdr:colOff>
      <xdr:row>32</xdr:row>
      <xdr:rowOff>152400</xdr:rowOff>
    </xdr:to>
    <xdr:cxnSp macro="">
      <xdr:nvCxnSpPr>
        <xdr:cNvPr id="307" name="直線コネクタ 306"/>
        <xdr:cNvCxnSpPr/>
      </xdr:nvCxnSpPr>
      <xdr:spPr>
        <a:xfrm>
          <a:off x="164211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69850</xdr:rowOff>
    </xdr:from>
    <xdr:to>
      <xdr:col>24</xdr:col>
      <xdr:colOff>31750</xdr:colOff>
      <xdr:row>35</xdr:row>
      <xdr:rowOff>146050</xdr:rowOff>
    </xdr:to>
    <xdr:cxnSp macro="">
      <xdr:nvCxnSpPr>
        <xdr:cNvPr id="308" name="直線コネクタ 307"/>
        <xdr:cNvCxnSpPr/>
      </xdr:nvCxnSpPr>
      <xdr:spPr>
        <a:xfrm>
          <a:off x="15671800" y="60706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80027</xdr:rowOff>
    </xdr:from>
    <xdr:ext cx="762000" cy="259045"/>
    <xdr:sp macro="" textlink="">
      <xdr:nvSpPr>
        <xdr:cNvPr id="309" name="補助費等平均値テキスト"/>
        <xdr:cNvSpPr txBox="1"/>
      </xdr:nvSpPr>
      <xdr:spPr>
        <a:xfrm>
          <a:off x="16598900" y="642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107950</xdr:rowOff>
    </xdr:from>
    <xdr:to>
      <xdr:col>24</xdr:col>
      <xdr:colOff>82550</xdr:colOff>
      <xdr:row>38</xdr:row>
      <xdr:rowOff>38100</xdr:rowOff>
    </xdr:to>
    <xdr:sp macro="" textlink="">
      <xdr:nvSpPr>
        <xdr:cNvPr id="310" name="フローチャート : 判断 309"/>
        <xdr:cNvSpPr/>
      </xdr:nvSpPr>
      <xdr:spPr>
        <a:xfrm>
          <a:off x="164592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69850</xdr:rowOff>
    </xdr:from>
    <xdr:to>
      <xdr:col>22</xdr:col>
      <xdr:colOff>565150</xdr:colOff>
      <xdr:row>35</xdr:row>
      <xdr:rowOff>107950</xdr:rowOff>
    </xdr:to>
    <xdr:cxnSp macro="">
      <xdr:nvCxnSpPr>
        <xdr:cNvPr id="311" name="直線コネクタ 310"/>
        <xdr:cNvCxnSpPr/>
      </xdr:nvCxnSpPr>
      <xdr:spPr>
        <a:xfrm flipV="1">
          <a:off x="14782800" y="6070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6350</xdr:rowOff>
    </xdr:from>
    <xdr:to>
      <xdr:col>22</xdr:col>
      <xdr:colOff>615950</xdr:colOff>
      <xdr:row>37</xdr:row>
      <xdr:rowOff>107950</xdr:rowOff>
    </xdr:to>
    <xdr:sp macro="" textlink="">
      <xdr:nvSpPr>
        <xdr:cNvPr id="312" name="フローチャート : 判断 311"/>
        <xdr:cNvSpPr/>
      </xdr:nvSpPr>
      <xdr:spPr>
        <a:xfrm>
          <a:off x="15621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92727</xdr:rowOff>
    </xdr:from>
    <xdr:ext cx="736600" cy="259045"/>
    <xdr:sp macro="" textlink="">
      <xdr:nvSpPr>
        <xdr:cNvPr id="313" name="テキスト ボックス 312"/>
        <xdr:cNvSpPr txBox="1"/>
      </xdr:nvSpPr>
      <xdr:spPr>
        <a:xfrm>
          <a:off x="15290800" y="643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107950</xdr:rowOff>
    </xdr:from>
    <xdr:to>
      <xdr:col>21</xdr:col>
      <xdr:colOff>361950</xdr:colOff>
      <xdr:row>35</xdr:row>
      <xdr:rowOff>120650</xdr:rowOff>
    </xdr:to>
    <xdr:cxnSp macro="">
      <xdr:nvCxnSpPr>
        <xdr:cNvPr id="314" name="直線コネクタ 313"/>
        <xdr:cNvCxnSpPr/>
      </xdr:nvCxnSpPr>
      <xdr:spPr>
        <a:xfrm flipV="1">
          <a:off x="13893800" y="6108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19050</xdr:rowOff>
    </xdr:from>
    <xdr:to>
      <xdr:col>21</xdr:col>
      <xdr:colOff>412750</xdr:colOff>
      <xdr:row>37</xdr:row>
      <xdr:rowOff>120650</xdr:rowOff>
    </xdr:to>
    <xdr:sp macro="" textlink="">
      <xdr:nvSpPr>
        <xdr:cNvPr id="315" name="フローチャート : 判断 314"/>
        <xdr:cNvSpPr/>
      </xdr:nvSpPr>
      <xdr:spPr>
        <a:xfrm>
          <a:off x="14732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105427</xdr:rowOff>
    </xdr:from>
    <xdr:ext cx="762000" cy="259045"/>
    <xdr:sp macro="" textlink="">
      <xdr:nvSpPr>
        <xdr:cNvPr id="316" name="テキスト ボックス 315"/>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120650</xdr:rowOff>
    </xdr:from>
    <xdr:to>
      <xdr:col>20</xdr:col>
      <xdr:colOff>158750</xdr:colOff>
      <xdr:row>36</xdr:row>
      <xdr:rowOff>0</xdr:rowOff>
    </xdr:to>
    <xdr:cxnSp macro="">
      <xdr:nvCxnSpPr>
        <xdr:cNvPr id="317" name="直線コネクタ 316"/>
        <xdr:cNvCxnSpPr/>
      </xdr:nvCxnSpPr>
      <xdr:spPr>
        <a:xfrm flipV="1">
          <a:off x="13004800" y="6121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6350</xdr:rowOff>
    </xdr:from>
    <xdr:to>
      <xdr:col>20</xdr:col>
      <xdr:colOff>209550</xdr:colOff>
      <xdr:row>37</xdr:row>
      <xdr:rowOff>107950</xdr:rowOff>
    </xdr:to>
    <xdr:sp macro="" textlink="">
      <xdr:nvSpPr>
        <xdr:cNvPr id="318" name="フローチャート : 判断 317"/>
        <xdr:cNvSpPr/>
      </xdr:nvSpPr>
      <xdr:spPr>
        <a:xfrm>
          <a:off x="13843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92727</xdr:rowOff>
    </xdr:from>
    <xdr:ext cx="762000" cy="259045"/>
    <xdr:sp macro="" textlink="">
      <xdr:nvSpPr>
        <xdr:cNvPr id="319" name="テキスト ボックス 318"/>
        <xdr:cNvSpPr txBox="1"/>
      </xdr:nvSpPr>
      <xdr:spPr>
        <a:xfrm>
          <a:off x="13512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165100</xdr:rowOff>
    </xdr:from>
    <xdr:to>
      <xdr:col>19</xdr:col>
      <xdr:colOff>6350</xdr:colOff>
      <xdr:row>37</xdr:row>
      <xdr:rowOff>95250</xdr:rowOff>
    </xdr:to>
    <xdr:sp macro="" textlink="">
      <xdr:nvSpPr>
        <xdr:cNvPr id="320" name="フローチャート : 判断 319"/>
        <xdr:cNvSpPr/>
      </xdr:nvSpPr>
      <xdr:spPr>
        <a:xfrm>
          <a:off x="12954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80027</xdr:rowOff>
    </xdr:from>
    <xdr:ext cx="762000" cy="259045"/>
    <xdr:sp macro="" textlink="">
      <xdr:nvSpPr>
        <xdr:cNvPr id="321" name="テキスト ボックス 320"/>
        <xdr:cNvSpPr txBox="1"/>
      </xdr:nvSpPr>
      <xdr:spPr>
        <a:xfrm>
          <a:off x="12623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95250</xdr:rowOff>
    </xdr:from>
    <xdr:to>
      <xdr:col>24</xdr:col>
      <xdr:colOff>82550</xdr:colOff>
      <xdr:row>36</xdr:row>
      <xdr:rowOff>25400</xdr:rowOff>
    </xdr:to>
    <xdr:sp macro="" textlink="">
      <xdr:nvSpPr>
        <xdr:cNvPr id="327" name="円/楕円 326"/>
        <xdr:cNvSpPr/>
      </xdr:nvSpPr>
      <xdr:spPr>
        <a:xfrm>
          <a:off x="164592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111777</xdr:rowOff>
    </xdr:from>
    <xdr:ext cx="762000" cy="259045"/>
    <xdr:sp macro="" textlink="">
      <xdr:nvSpPr>
        <xdr:cNvPr id="328" name="補助費等該当値テキスト"/>
        <xdr:cNvSpPr txBox="1"/>
      </xdr:nvSpPr>
      <xdr:spPr>
        <a:xfrm>
          <a:off x="165989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19050</xdr:rowOff>
    </xdr:from>
    <xdr:to>
      <xdr:col>22</xdr:col>
      <xdr:colOff>615950</xdr:colOff>
      <xdr:row>35</xdr:row>
      <xdr:rowOff>120650</xdr:rowOff>
    </xdr:to>
    <xdr:sp macro="" textlink="">
      <xdr:nvSpPr>
        <xdr:cNvPr id="329" name="円/楕円 328"/>
        <xdr:cNvSpPr/>
      </xdr:nvSpPr>
      <xdr:spPr>
        <a:xfrm>
          <a:off x="15621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130827</xdr:rowOff>
    </xdr:from>
    <xdr:ext cx="736600" cy="259045"/>
    <xdr:sp macro="" textlink="">
      <xdr:nvSpPr>
        <xdr:cNvPr id="330" name="テキスト ボックス 329"/>
        <xdr:cNvSpPr txBox="1"/>
      </xdr:nvSpPr>
      <xdr:spPr>
        <a:xfrm>
          <a:off x="15290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57150</xdr:rowOff>
    </xdr:from>
    <xdr:to>
      <xdr:col>21</xdr:col>
      <xdr:colOff>412750</xdr:colOff>
      <xdr:row>35</xdr:row>
      <xdr:rowOff>158750</xdr:rowOff>
    </xdr:to>
    <xdr:sp macro="" textlink="">
      <xdr:nvSpPr>
        <xdr:cNvPr id="331" name="円/楕円 330"/>
        <xdr:cNvSpPr/>
      </xdr:nvSpPr>
      <xdr:spPr>
        <a:xfrm>
          <a:off x="14732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168927</xdr:rowOff>
    </xdr:from>
    <xdr:ext cx="762000" cy="259045"/>
    <xdr:sp macro="" textlink="">
      <xdr:nvSpPr>
        <xdr:cNvPr id="332" name="テキスト ボックス 331"/>
        <xdr:cNvSpPr txBox="1"/>
      </xdr:nvSpPr>
      <xdr:spPr>
        <a:xfrm>
          <a:off x="14401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69850</xdr:rowOff>
    </xdr:from>
    <xdr:to>
      <xdr:col>20</xdr:col>
      <xdr:colOff>209550</xdr:colOff>
      <xdr:row>36</xdr:row>
      <xdr:rowOff>0</xdr:rowOff>
    </xdr:to>
    <xdr:sp macro="" textlink="">
      <xdr:nvSpPr>
        <xdr:cNvPr id="333" name="円/楕円 332"/>
        <xdr:cNvSpPr/>
      </xdr:nvSpPr>
      <xdr:spPr>
        <a:xfrm>
          <a:off x="13843000" y="60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10177</xdr:rowOff>
    </xdr:from>
    <xdr:ext cx="762000" cy="259045"/>
    <xdr:sp macro="" textlink="">
      <xdr:nvSpPr>
        <xdr:cNvPr id="334" name="テキスト ボックス 333"/>
        <xdr:cNvSpPr txBox="1"/>
      </xdr:nvSpPr>
      <xdr:spPr>
        <a:xfrm>
          <a:off x="13512800" y="583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120650</xdr:rowOff>
    </xdr:from>
    <xdr:to>
      <xdr:col>19</xdr:col>
      <xdr:colOff>6350</xdr:colOff>
      <xdr:row>36</xdr:row>
      <xdr:rowOff>50800</xdr:rowOff>
    </xdr:to>
    <xdr:sp macro="" textlink="">
      <xdr:nvSpPr>
        <xdr:cNvPr id="335" name="円/楕円 334"/>
        <xdr:cNvSpPr/>
      </xdr:nvSpPr>
      <xdr:spPr>
        <a:xfrm>
          <a:off x="129540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60977</xdr:rowOff>
    </xdr:from>
    <xdr:ext cx="762000" cy="259045"/>
    <xdr:sp macro="" textlink="">
      <xdr:nvSpPr>
        <xdr:cNvPr id="336" name="テキスト ボックス 335"/>
        <xdr:cNvSpPr txBox="1"/>
      </xdr:nvSpPr>
      <xdr:spPr>
        <a:xfrm>
          <a:off x="126238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ysClr val="windowText" lastClr="000000"/>
              </a:solidFill>
              <a:effectLst/>
              <a:latin typeface="+mn-lt"/>
              <a:ea typeface="+mn-ea"/>
              <a:cs typeface="+mn-cs"/>
            </a:rPr>
            <a:t>公債費に係る経常収支比率は、前年度と比較して０．</a:t>
          </a:r>
          <a:r>
            <a:rPr kumimoji="1" lang="ja-JP" altLang="en-US" sz="1100" baseline="0">
              <a:solidFill>
                <a:sysClr val="windowText" lastClr="000000"/>
              </a:solidFill>
              <a:effectLst/>
              <a:latin typeface="+mn-lt"/>
              <a:ea typeface="+mn-ea"/>
              <a:cs typeface="+mn-cs"/>
            </a:rPr>
            <a:t>６</a:t>
          </a:r>
          <a:r>
            <a:rPr kumimoji="1" lang="ja-JP" altLang="ja-JP" sz="1100" baseline="0">
              <a:solidFill>
                <a:sysClr val="windowText" lastClr="000000"/>
              </a:solidFill>
              <a:effectLst/>
              <a:latin typeface="+mn-lt"/>
              <a:ea typeface="+mn-ea"/>
              <a:cs typeface="+mn-cs"/>
            </a:rPr>
            <a:t>ポイント</a:t>
          </a:r>
          <a:r>
            <a:rPr kumimoji="1" lang="ja-JP" altLang="en-US" sz="1100" baseline="0">
              <a:solidFill>
                <a:sysClr val="windowText" lastClr="000000"/>
              </a:solidFill>
              <a:effectLst/>
              <a:latin typeface="+mn-lt"/>
              <a:ea typeface="+mn-ea"/>
              <a:cs typeface="+mn-cs"/>
            </a:rPr>
            <a:t>増加</a:t>
          </a:r>
          <a:r>
            <a:rPr kumimoji="1" lang="ja-JP" altLang="ja-JP" sz="1100" baseline="0">
              <a:solidFill>
                <a:sysClr val="windowText" lastClr="000000"/>
              </a:solidFill>
              <a:effectLst/>
              <a:latin typeface="+mn-lt"/>
              <a:ea typeface="+mn-ea"/>
              <a:cs typeface="+mn-cs"/>
            </a:rPr>
            <a:t>し、</a:t>
          </a:r>
          <a:endParaRPr kumimoji="1" lang="en-US" altLang="ja-JP" sz="1100" baseline="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ysClr val="windowText" lastClr="000000"/>
              </a:solidFill>
              <a:effectLst/>
              <a:latin typeface="+mn-lt"/>
              <a:ea typeface="+mn-ea"/>
              <a:cs typeface="+mn-cs"/>
            </a:rPr>
            <a:t>１３．</a:t>
          </a:r>
          <a:r>
            <a:rPr kumimoji="1" lang="ja-JP" altLang="en-US" sz="1100" baseline="0">
              <a:solidFill>
                <a:sysClr val="windowText" lastClr="000000"/>
              </a:solidFill>
              <a:effectLst/>
              <a:latin typeface="+mn-lt"/>
              <a:ea typeface="+mn-ea"/>
              <a:cs typeface="+mn-cs"/>
            </a:rPr>
            <a:t>９</a:t>
          </a:r>
          <a:r>
            <a:rPr kumimoji="1" lang="ja-JP" altLang="ja-JP" sz="1100" baseline="0">
              <a:solidFill>
                <a:sysClr val="windowText" lastClr="000000"/>
              </a:solidFill>
              <a:effectLst/>
              <a:latin typeface="+mn-lt"/>
              <a:ea typeface="+mn-ea"/>
              <a:cs typeface="+mn-cs"/>
            </a:rPr>
            <a:t>％で、類似団体の平均を１．２ポイント下回っている。</a:t>
          </a:r>
          <a:endParaRPr kumimoji="1" lang="en-US" altLang="ja-JP" sz="1100" baseline="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ysClr val="windowText" lastClr="000000"/>
              </a:solidFill>
              <a:effectLst/>
              <a:latin typeface="+mn-lt"/>
              <a:ea typeface="+mn-ea"/>
              <a:cs typeface="+mn-cs"/>
            </a:rPr>
            <a:t>償還</a:t>
          </a:r>
          <a:r>
            <a:rPr kumimoji="1" lang="ja-JP" altLang="en-US" sz="1100" baseline="0">
              <a:solidFill>
                <a:sysClr val="windowText" lastClr="000000"/>
              </a:solidFill>
              <a:effectLst/>
              <a:latin typeface="+mn-lt"/>
              <a:ea typeface="+mn-ea"/>
              <a:cs typeface="+mn-cs"/>
            </a:rPr>
            <a:t>元金</a:t>
          </a:r>
          <a:r>
            <a:rPr kumimoji="1" lang="ja-JP" altLang="ja-JP" sz="1100" baseline="0">
              <a:solidFill>
                <a:sysClr val="windowText" lastClr="000000"/>
              </a:solidFill>
              <a:effectLst/>
              <a:latin typeface="+mn-lt"/>
              <a:ea typeface="+mn-ea"/>
              <a:cs typeface="+mn-cs"/>
            </a:rPr>
            <a:t>の</a:t>
          </a:r>
          <a:r>
            <a:rPr kumimoji="1" lang="ja-JP" altLang="en-US" sz="1100" baseline="0">
              <a:solidFill>
                <a:sysClr val="windowText" lastClr="000000"/>
              </a:solidFill>
              <a:effectLst/>
              <a:latin typeface="+mn-lt"/>
              <a:ea typeface="+mn-ea"/>
              <a:cs typeface="+mn-cs"/>
            </a:rPr>
            <a:t>増</a:t>
          </a:r>
          <a:r>
            <a:rPr kumimoji="1" lang="ja-JP" altLang="ja-JP" sz="1100" baseline="0">
              <a:solidFill>
                <a:sysClr val="windowText" lastClr="000000"/>
              </a:solidFill>
              <a:effectLst/>
              <a:latin typeface="+mn-lt"/>
              <a:ea typeface="+mn-ea"/>
              <a:cs typeface="+mn-cs"/>
            </a:rPr>
            <a:t>等により公債費が</a:t>
          </a:r>
          <a:r>
            <a:rPr kumimoji="1" lang="ja-JP" altLang="en-US" sz="1100" baseline="0">
              <a:solidFill>
                <a:sysClr val="windowText" lastClr="000000"/>
              </a:solidFill>
              <a:effectLst/>
              <a:latin typeface="+mn-lt"/>
              <a:ea typeface="+mn-ea"/>
              <a:cs typeface="+mn-cs"/>
            </a:rPr>
            <a:t>増加</a:t>
          </a:r>
          <a:r>
            <a:rPr kumimoji="1" lang="ja-JP" altLang="ja-JP" sz="1100" baseline="0">
              <a:solidFill>
                <a:sysClr val="windowText" lastClr="000000"/>
              </a:solidFill>
              <a:effectLst/>
              <a:latin typeface="+mn-lt"/>
              <a:ea typeface="+mn-ea"/>
              <a:cs typeface="+mn-cs"/>
            </a:rPr>
            <a:t>したことなどによる。今後、新規の市債の発行額を抑制し、財政健全化に努める。</a:t>
          </a:r>
          <a:endParaRPr lang="ja-JP" altLang="ja-JP" sz="1400">
            <a:solidFill>
              <a:sysClr val="windowText" lastClr="000000"/>
            </a:solidFill>
            <a:effectLst/>
          </a:endParaRPr>
        </a:p>
        <a:p>
          <a:endParaRPr kumimoji="1" lang="ja-JP" altLang="en-US" sz="1300">
            <a:solidFill>
              <a:sysClr val="windowText" lastClr="000000"/>
            </a:solidFill>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104140</xdr:rowOff>
    </xdr:from>
    <xdr:to>
      <xdr:col>7</xdr:col>
      <xdr:colOff>15875</xdr:colOff>
      <xdr:row>80</xdr:row>
      <xdr:rowOff>58420</xdr:rowOff>
    </xdr:to>
    <xdr:cxnSp macro="">
      <xdr:nvCxnSpPr>
        <xdr:cNvPr id="361" name="直線コネクタ 360"/>
        <xdr:cNvCxnSpPr/>
      </xdr:nvCxnSpPr>
      <xdr:spPr>
        <a:xfrm flipV="1">
          <a:off x="4826000" y="1279144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30497</xdr:rowOff>
    </xdr:from>
    <xdr:ext cx="762000" cy="259045"/>
    <xdr:sp macro="" textlink="">
      <xdr:nvSpPr>
        <xdr:cNvPr id="362"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6</xdr:col>
      <xdr:colOff>612775</xdr:colOff>
      <xdr:row>80</xdr:row>
      <xdr:rowOff>58420</xdr:rowOff>
    </xdr:from>
    <xdr:to>
      <xdr:col>7</xdr:col>
      <xdr:colOff>104775</xdr:colOff>
      <xdr:row>80</xdr:row>
      <xdr:rowOff>58420</xdr:rowOff>
    </xdr:to>
    <xdr:cxnSp macro="">
      <xdr:nvCxnSpPr>
        <xdr:cNvPr id="363" name="直線コネクタ 362"/>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19067</xdr:rowOff>
    </xdr:from>
    <xdr:ext cx="762000" cy="259045"/>
    <xdr:sp macro="" textlink="">
      <xdr:nvSpPr>
        <xdr:cNvPr id="364" name="公債費最大値テキスト"/>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74</xdr:row>
      <xdr:rowOff>104140</xdr:rowOff>
    </xdr:from>
    <xdr:to>
      <xdr:col>7</xdr:col>
      <xdr:colOff>104775</xdr:colOff>
      <xdr:row>74</xdr:row>
      <xdr:rowOff>104140</xdr:rowOff>
    </xdr:to>
    <xdr:cxnSp macro="">
      <xdr:nvCxnSpPr>
        <xdr:cNvPr id="365" name="直線コネクタ 364"/>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163576</xdr:rowOff>
    </xdr:from>
    <xdr:to>
      <xdr:col>7</xdr:col>
      <xdr:colOff>15875</xdr:colOff>
      <xdr:row>77</xdr:row>
      <xdr:rowOff>19558</xdr:rowOff>
    </xdr:to>
    <xdr:cxnSp macro="">
      <xdr:nvCxnSpPr>
        <xdr:cNvPr id="366" name="直線コネクタ 365"/>
        <xdr:cNvCxnSpPr/>
      </xdr:nvCxnSpPr>
      <xdr:spPr>
        <a:xfrm>
          <a:off x="3987800" y="1319377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167149</xdr:rowOff>
    </xdr:from>
    <xdr:ext cx="762000" cy="259045"/>
    <xdr:sp macro="" textlink="">
      <xdr:nvSpPr>
        <xdr:cNvPr id="367" name="公債費平均値テキスト"/>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23622</xdr:rowOff>
    </xdr:from>
    <xdr:to>
      <xdr:col>7</xdr:col>
      <xdr:colOff>66675</xdr:colOff>
      <xdr:row>77</xdr:row>
      <xdr:rowOff>125222</xdr:rowOff>
    </xdr:to>
    <xdr:sp macro="" textlink="">
      <xdr:nvSpPr>
        <xdr:cNvPr id="368" name="フローチャート : 判断 367"/>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163576</xdr:rowOff>
    </xdr:from>
    <xdr:to>
      <xdr:col>5</xdr:col>
      <xdr:colOff>549275</xdr:colOff>
      <xdr:row>77</xdr:row>
      <xdr:rowOff>24130</xdr:rowOff>
    </xdr:to>
    <xdr:cxnSp macro="">
      <xdr:nvCxnSpPr>
        <xdr:cNvPr id="369" name="直線コネクタ 368"/>
        <xdr:cNvCxnSpPr/>
      </xdr:nvCxnSpPr>
      <xdr:spPr>
        <a:xfrm flipV="1">
          <a:off x="3098800" y="131937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167639</xdr:rowOff>
    </xdr:from>
    <xdr:to>
      <xdr:col>5</xdr:col>
      <xdr:colOff>600075</xdr:colOff>
      <xdr:row>77</xdr:row>
      <xdr:rowOff>97789</xdr:rowOff>
    </xdr:to>
    <xdr:sp macro="" textlink="">
      <xdr:nvSpPr>
        <xdr:cNvPr id="370" name="フローチャート : 判断 369"/>
        <xdr:cNvSpPr/>
      </xdr:nvSpPr>
      <xdr:spPr>
        <a:xfrm>
          <a:off x="3937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82566</xdr:rowOff>
    </xdr:from>
    <xdr:ext cx="736600" cy="259045"/>
    <xdr:sp macro="" textlink="">
      <xdr:nvSpPr>
        <xdr:cNvPr id="371" name="テキスト ボックス 370"/>
        <xdr:cNvSpPr txBox="1"/>
      </xdr:nvSpPr>
      <xdr:spPr>
        <a:xfrm>
          <a:off x="3606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24130</xdr:rowOff>
    </xdr:from>
    <xdr:to>
      <xdr:col>4</xdr:col>
      <xdr:colOff>346075</xdr:colOff>
      <xdr:row>77</xdr:row>
      <xdr:rowOff>42418</xdr:rowOff>
    </xdr:to>
    <xdr:cxnSp macro="">
      <xdr:nvCxnSpPr>
        <xdr:cNvPr id="372" name="直線コネクタ 371"/>
        <xdr:cNvCxnSpPr/>
      </xdr:nvCxnSpPr>
      <xdr:spPr>
        <a:xfrm flipV="1">
          <a:off x="2209800" y="132257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92202</xdr:rowOff>
    </xdr:from>
    <xdr:to>
      <xdr:col>4</xdr:col>
      <xdr:colOff>396875</xdr:colOff>
      <xdr:row>78</xdr:row>
      <xdr:rowOff>22352</xdr:rowOff>
    </xdr:to>
    <xdr:sp macro="" textlink="">
      <xdr:nvSpPr>
        <xdr:cNvPr id="373" name="フローチャート : 判断 372"/>
        <xdr:cNvSpPr/>
      </xdr:nvSpPr>
      <xdr:spPr>
        <a:xfrm>
          <a:off x="3048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7129</xdr:rowOff>
    </xdr:from>
    <xdr:ext cx="762000" cy="259045"/>
    <xdr:sp macro="" textlink="">
      <xdr:nvSpPr>
        <xdr:cNvPr id="374" name="テキスト ボックス 373"/>
        <xdr:cNvSpPr txBox="1"/>
      </xdr:nvSpPr>
      <xdr:spPr>
        <a:xfrm>
          <a:off x="2717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19558</xdr:rowOff>
    </xdr:from>
    <xdr:to>
      <xdr:col>3</xdr:col>
      <xdr:colOff>142875</xdr:colOff>
      <xdr:row>77</xdr:row>
      <xdr:rowOff>42418</xdr:rowOff>
    </xdr:to>
    <xdr:cxnSp macro="">
      <xdr:nvCxnSpPr>
        <xdr:cNvPr id="375" name="直線コネクタ 374"/>
        <xdr:cNvCxnSpPr/>
      </xdr:nvCxnSpPr>
      <xdr:spPr>
        <a:xfrm>
          <a:off x="1320800" y="132212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105918</xdr:rowOff>
    </xdr:from>
    <xdr:to>
      <xdr:col>3</xdr:col>
      <xdr:colOff>193675</xdr:colOff>
      <xdr:row>78</xdr:row>
      <xdr:rowOff>36068</xdr:rowOff>
    </xdr:to>
    <xdr:sp macro="" textlink="">
      <xdr:nvSpPr>
        <xdr:cNvPr id="376" name="フローチャート : 判断 375"/>
        <xdr:cNvSpPr/>
      </xdr:nvSpPr>
      <xdr:spPr>
        <a:xfrm>
          <a:off x="2159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20845</xdr:rowOff>
    </xdr:from>
    <xdr:ext cx="762000" cy="259045"/>
    <xdr:sp macro="" textlink="">
      <xdr:nvSpPr>
        <xdr:cNvPr id="377" name="テキスト ボックス 376"/>
        <xdr:cNvSpPr txBox="1"/>
      </xdr:nvSpPr>
      <xdr:spPr>
        <a:xfrm>
          <a:off x="1828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78" name="フローチャート : 判断 377"/>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25416</xdr:rowOff>
    </xdr:from>
    <xdr:ext cx="762000" cy="259045"/>
    <xdr:sp macro="" textlink="">
      <xdr:nvSpPr>
        <xdr:cNvPr id="379" name="テキスト ボックス 378"/>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140208</xdr:rowOff>
    </xdr:from>
    <xdr:to>
      <xdr:col>7</xdr:col>
      <xdr:colOff>66675</xdr:colOff>
      <xdr:row>77</xdr:row>
      <xdr:rowOff>70358</xdr:rowOff>
    </xdr:to>
    <xdr:sp macro="" textlink="">
      <xdr:nvSpPr>
        <xdr:cNvPr id="385" name="円/楕円 384"/>
        <xdr:cNvSpPr/>
      </xdr:nvSpPr>
      <xdr:spPr>
        <a:xfrm>
          <a:off x="47752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156735</xdr:rowOff>
    </xdr:from>
    <xdr:ext cx="762000" cy="259045"/>
    <xdr:sp macro="" textlink="">
      <xdr:nvSpPr>
        <xdr:cNvPr id="386" name="公債費該当値テキスト"/>
        <xdr:cNvSpPr txBox="1"/>
      </xdr:nvSpPr>
      <xdr:spPr>
        <a:xfrm>
          <a:off x="4914900" y="1301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112776</xdr:rowOff>
    </xdr:from>
    <xdr:to>
      <xdr:col>5</xdr:col>
      <xdr:colOff>600075</xdr:colOff>
      <xdr:row>77</xdr:row>
      <xdr:rowOff>42926</xdr:rowOff>
    </xdr:to>
    <xdr:sp macro="" textlink="">
      <xdr:nvSpPr>
        <xdr:cNvPr id="387" name="円/楕円 386"/>
        <xdr:cNvSpPr/>
      </xdr:nvSpPr>
      <xdr:spPr>
        <a:xfrm>
          <a:off x="3937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53103</xdr:rowOff>
    </xdr:from>
    <xdr:ext cx="736600" cy="259045"/>
    <xdr:sp macro="" textlink="">
      <xdr:nvSpPr>
        <xdr:cNvPr id="388" name="テキスト ボックス 387"/>
        <xdr:cNvSpPr txBox="1"/>
      </xdr:nvSpPr>
      <xdr:spPr>
        <a:xfrm>
          <a:off x="3606800" y="12911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144780</xdr:rowOff>
    </xdr:from>
    <xdr:to>
      <xdr:col>4</xdr:col>
      <xdr:colOff>396875</xdr:colOff>
      <xdr:row>77</xdr:row>
      <xdr:rowOff>74930</xdr:rowOff>
    </xdr:to>
    <xdr:sp macro="" textlink="">
      <xdr:nvSpPr>
        <xdr:cNvPr id="389" name="円/楕円 388"/>
        <xdr:cNvSpPr/>
      </xdr:nvSpPr>
      <xdr:spPr>
        <a:xfrm>
          <a:off x="3048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85107</xdr:rowOff>
    </xdr:from>
    <xdr:ext cx="762000" cy="259045"/>
    <xdr:sp macro="" textlink="">
      <xdr:nvSpPr>
        <xdr:cNvPr id="390" name="テキスト ボックス 389"/>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163068</xdr:rowOff>
    </xdr:from>
    <xdr:to>
      <xdr:col>3</xdr:col>
      <xdr:colOff>193675</xdr:colOff>
      <xdr:row>77</xdr:row>
      <xdr:rowOff>93218</xdr:rowOff>
    </xdr:to>
    <xdr:sp macro="" textlink="">
      <xdr:nvSpPr>
        <xdr:cNvPr id="391" name="円/楕円 390"/>
        <xdr:cNvSpPr/>
      </xdr:nvSpPr>
      <xdr:spPr>
        <a:xfrm>
          <a:off x="2159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103395</xdr:rowOff>
    </xdr:from>
    <xdr:ext cx="762000" cy="259045"/>
    <xdr:sp macro="" textlink="">
      <xdr:nvSpPr>
        <xdr:cNvPr id="392" name="テキスト ボックス 391"/>
        <xdr:cNvSpPr txBox="1"/>
      </xdr:nvSpPr>
      <xdr:spPr>
        <a:xfrm>
          <a:off x="1828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140208</xdr:rowOff>
    </xdr:from>
    <xdr:to>
      <xdr:col>1</xdr:col>
      <xdr:colOff>676275</xdr:colOff>
      <xdr:row>77</xdr:row>
      <xdr:rowOff>70358</xdr:rowOff>
    </xdr:to>
    <xdr:sp macro="" textlink="">
      <xdr:nvSpPr>
        <xdr:cNvPr id="393" name="円/楕円 392"/>
        <xdr:cNvSpPr/>
      </xdr:nvSpPr>
      <xdr:spPr>
        <a:xfrm>
          <a:off x="1270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80535</xdr:rowOff>
    </xdr:from>
    <xdr:ext cx="762000" cy="259045"/>
    <xdr:sp macro="" textlink="">
      <xdr:nvSpPr>
        <xdr:cNvPr id="394" name="テキスト ボックス 393"/>
        <xdr:cNvSpPr txBox="1"/>
      </xdr:nvSpPr>
      <xdr:spPr>
        <a:xfrm>
          <a:off x="939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ysClr val="windowText" lastClr="000000"/>
              </a:solidFill>
              <a:effectLst/>
              <a:latin typeface="+mn-lt"/>
              <a:ea typeface="+mn-ea"/>
              <a:cs typeface="+mn-cs"/>
            </a:rPr>
            <a:t>公債費以外は、前年度と比較して</a:t>
          </a:r>
          <a:r>
            <a:rPr kumimoji="1" lang="ja-JP" altLang="en-US" sz="1100" baseline="0">
              <a:solidFill>
                <a:sysClr val="windowText" lastClr="000000"/>
              </a:solidFill>
              <a:effectLst/>
              <a:latin typeface="+mn-lt"/>
              <a:ea typeface="+mn-ea"/>
              <a:cs typeface="+mn-cs"/>
            </a:rPr>
            <a:t>２</a:t>
          </a:r>
          <a:r>
            <a:rPr kumimoji="1" lang="ja-JP" altLang="ja-JP" sz="1100" baseline="0">
              <a:solidFill>
                <a:sysClr val="windowText" lastClr="000000"/>
              </a:solidFill>
              <a:effectLst/>
              <a:latin typeface="+mn-lt"/>
              <a:ea typeface="+mn-ea"/>
              <a:cs typeface="+mn-cs"/>
            </a:rPr>
            <a:t>．</a:t>
          </a:r>
          <a:r>
            <a:rPr kumimoji="1" lang="ja-JP" altLang="en-US" sz="1100" baseline="0">
              <a:solidFill>
                <a:sysClr val="windowText" lastClr="000000"/>
              </a:solidFill>
              <a:effectLst/>
              <a:latin typeface="+mn-lt"/>
              <a:ea typeface="+mn-ea"/>
              <a:cs typeface="+mn-cs"/>
            </a:rPr>
            <a:t>０</a:t>
          </a:r>
          <a:r>
            <a:rPr kumimoji="1" lang="ja-JP" altLang="ja-JP" sz="1100" baseline="0">
              <a:solidFill>
                <a:sysClr val="windowText" lastClr="000000"/>
              </a:solidFill>
              <a:effectLst/>
              <a:latin typeface="+mn-lt"/>
              <a:ea typeface="+mn-ea"/>
              <a:cs typeface="+mn-cs"/>
            </a:rPr>
            <a:t>ポイント</a:t>
          </a:r>
          <a:r>
            <a:rPr kumimoji="1" lang="ja-JP" altLang="en-US" sz="1100" baseline="0">
              <a:solidFill>
                <a:sysClr val="windowText" lastClr="000000"/>
              </a:solidFill>
              <a:effectLst/>
              <a:latin typeface="+mn-lt"/>
              <a:ea typeface="+mn-ea"/>
              <a:cs typeface="+mn-cs"/>
            </a:rPr>
            <a:t>増加</a:t>
          </a:r>
          <a:r>
            <a:rPr kumimoji="1" lang="ja-JP" altLang="ja-JP" sz="1100" baseline="0">
              <a:solidFill>
                <a:sysClr val="windowText" lastClr="000000"/>
              </a:solidFill>
              <a:effectLst/>
              <a:latin typeface="+mn-lt"/>
              <a:ea typeface="+mn-ea"/>
              <a:cs typeface="+mn-cs"/>
            </a:rPr>
            <a:t>し、</a:t>
          </a:r>
          <a:r>
            <a:rPr kumimoji="1" lang="ja-JP" altLang="en-US" sz="1100" baseline="0">
              <a:solidFill>
                <a:sysClr val="windowText" lastClr="000000"/>
              </a:solidFill>
              <a:effectLst/>
              <a:latin typeface="+mn-lt"/>
              <a:ea typeface="+mn-ea"/>
              <a:cs typeface="+mn-cs"/>
            </a:rPr>
            <a:t>８０</a:t>
          </a:r>
          <a:r>
            <a:rPr kumimoji="1" lang="ja-JP" altLang="ja-JP" sz="1100" baseline="0">
              <a:solidFill>
                <a:sysClr val="windowText" lastClr="000000"/>
              </a:solidFill>
              <a:effectLst/>
              <a:latin typeface="+mn-lt"/>
              <a:ea typeface="+mn-ea"/>
              <a:cs typeface="+mn-cs"/>
            </a:rPr>
            <a:t>．８％で、類似団体の平均と比較して、２．</a:t>
          </a:r>
          <a:r>
            <a:rPr kumimoji="1" lang="ja-JP" altLang="en-US" sz="1100" baseline="0">
              <a:solidFill>
                <a:sysClr val="windowText" lastClr="000000"/>
              </a:solidFill>
              <a:effectLst/>
              <a:latin typeface="+mn-lt"/>
              <a:ea typeface="+mn-ea"/>
              <a:cs typeface="+mn-cs"/>
            </a:rPr>
            <a:t>３</a:t>
          </a:r>
          <a:r>
            <a:rPr kumimoji="1" lang="ja-JP" altLang="ja-JP" sz="1100" baseline="0">
              <a:solidFill>
                <a:sysClr val="windowText" lastClr="000000"/>
              </a:solidFill>
              <a:effectLst/>
              <a:latin typeface="+mn-lt"/>
              <a:ea typeface="+mn-ea"/>
              <a:cs typeface="+mn-cs"/>
            </a:rPr>
            <a:t>ポイント上回っている。人件費の比率が平均に比べ高い水準にあることが主な要因である。引き続き定員適正化に取り組む。</a:t>
          </a:r>
          <a:endParaRPr lang="ja-JP" altLang="ja-JP" sz="1400">
            <a:solidFill>
              <a:sysClr val="windowText" lastClr="000000"/>
            </a:solidFill>
            <a:effectLst/>
          </a:endParaRPr>
        </a:p>
        <a:p>
          <a:endParaRPr kumimoji="1" lang="ja-JP" altLang="en-US" sz="1300">
            <a:solidFill>
              <a:sysClr val="windowText" lastClr="000000"/>
            </a:solidFill>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131572</xdr:rowOff>
    </xdr:from>
    <xdr:to>
      <xdr:col>24</xdr:col>
      <xdr:colOff>31750</xdr:colOff>
      <xdr:row>81</xdr:row>
      <xdr:rowOff>5842</xdr:rowOff>
    </xdr:to>
    <xdr:cxnSp macro="">
      <xdr:nvCxnSpPr>
        <xdr:cNvPr id="420" name="直線コネクタ 419"/>
        <xdr:cNvCxnSpPr/>
      </xdr:nvCxnSpPr>
      <xdr:spPr>
        <a:xfrm flipV="1">
          <a:off x="16510000" y="12818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149369</xdr:rowOff>
    </xdr:from>
    <xdr:ext cx="762000" cy="259045"/>
    <xdr:sp macro="" textlink="">
      <xdr:nvSpPr>
        <xdr:cNvPr id="421" name="公債費以外最小値テキスト"/>
        <xdr:cNvSpPr txBox="1"/>
      </xdr:nvSpPr>
      <xdr:spPr>
        <a:xfrm>
          <a:off x="16598900" y="1386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88.6</a:t>
          </a:r>
          <a:endParaRPr kumimoji="1" lang="ja-JP" altLang="en-US" sz="1000" b="1">
            <a:latin typeface="ＭＳ Ｐゴシック"/>
          </a:endParaRPr>
        </a:p>
      </xdr:txBody>
    </xdr:sp>
    <xdr:clientData/>
  </xdr:oneCellAnchor>
  <xdr:twoCellAnchor>
    <xdr:from>
      <xdr:col>23</xdr:col>
      <xdr:colOff>628650</xdr:colOff>
      <xdr:row>81</xdr:row>
      <xdr:rowOff>5842</xdr:rowOff>
    </xdr:from>
    <xdr:to>
      <xdr:col>24</xdr:col>
      <xdr:colOff>120650</xdr:colOff>
      <xdr:row>81</xdr:row>
      <xdr:rowOff>5842</xdr:rowOff>
    </xdr:to>
    <xdr:cxnSp macro="">
      <xdr:nvCxnSpPr>
        <xdr:cNvPr id="422" name="直線コネクタ 421"/>
        <xdr:cNvCxnSpPr/>
      </xdr:nvCxnSpPr>
      <xdr:spPr>
        <a:xfrm>
          <a:off x="16421100" y="1389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46499</xdr:rowOff>
    </xdr:from>
    <xdr:ext cx="762000" cy="259045"/>
    <xdr:sp macro="" textlink="">
      <xdr:nvSpPr>
        <xdr:cNvPr id="423"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65.1</a:t>
          </a:r>
          <a:endParaRPr kumimoji="1" lang="ja-JP" altLang="en-US" sz="1000" b="1">
            <a:latin typeface="ＭＳ Ｐゴシック"/>
          </a:endParaRPr>
        </a:p>
      </xdr:txBody>
    </xdr:sp>
    <xdr:clientData/>
  </xdr:oneCellAnchor>
  <xdr:twoCellAnchor>
    <xdr:from>
      <xdr:col>23</xdr:col>
      <xdr:colOff>628650</xdr:colOff>
      <xdr:row>74</xdr:row>
      <xdr:rowOff>131572</xdr:rowOff>
    </xdr:from>
    <xdr:to>
      <xdr:col>24</xdr:col>
      <xdr:colOff>120650</xdr:colOff>
      <xdr:row>74</xdr:row>
      <xdr:rowOff>131572</xdr:rowOff>
    </xdr:to>
    <xdr:cxnSp macro="">
      <xdr:nvCxnSpPr>
        <xdr:cNvPr id="424" name="直線コネクタ 423"/>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72137</xdr:rowOff>
    </xdr:from>
    <xdr:to>
      <xdr:col>24</xdr:col>
      <xdr:colOff>31750</xdr:colOff>
      <xdr:row>78</xdr:row>
      <xdr:rowOff>163576</xdr:rowOff>
    </xdr:to>
    <xdr:cxnSp macro="">
      <xdr:nvCxnSpPr>
        <xdr:cNvPr id="425" name="直線コネクタ 424"/>
        <xdr:cNvCxnSpPr/>
      </xdr:nvCxnSpPr>
      <xdr:spPr>
        <a:xfrm>
          <a:off x="15671800" y="13445237"/>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24147</xdr:rowOff>
    </xdr:from>
    <xdr:ext cx="762000" cy="259045"/>
    <xdr:sp macro="" textlink="">
      <xdr:nvSpPr>
        <xdr:cNvPr id="426" name="公債費以外平均値テキスト"/>
        <xdr:cNvSpPr txBox="1"/>
      </xdr:nvSpPr>
      <xdr:spPr>
        <a:xfrm>
          <a:off x="16598900" y="1322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78.5</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7620</xdr:rowOff>
    </xdr:from>
    <xdr:to>
      <xdr:col>24</xdr:col>
      <xdr:colOff>82550</xdr:colOff>
      <xdr:row>78</xdr:row>
      <xdr:rowOff>109220</xdr:rowOff>
    </xdr:to>
    <xdr:sp macro="" textlink="">
      <xdr:nvSpPr>
        <xdr:cNvPr id="427" name="フローチャート : 判断 426"/>
        <xdr:cNvSpPr/>
      </xdr:nvSpPr>
      <xdr:spPr>
        <a:xfrm>
          <a:off x="164592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72137</xdr:rowOff>
    </xdr:from>
    <xdr:to>
      <xdr:col>22</xdr:col>
      <xdr:colOff>565150</xdr:colOff>
      <xdr:row>78</xdr:row>
      <xdr:rowOff>154432</xdr:rowOff>
    </xdr:to>
    <xdr:cxnSp macro="">
      <xdr:nvCxnSpPr>
        <xdr:cNvPr id="428" name="直線コネクタ 427"/>
        <xdr:cNvCxnSpPr/>
      </xdr:nvCxnSpPr>
      <xdr:spPr>
        <a:xfrm flipV="1">
          <a:off x="14782800" y="13445237"/>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101346</xdr:rowOff>
    </xdr:from>
    <xdr:to>
      <xdr:col>22</xdr:col>
      <xdr:colOff>615950</xdr:colOff>
      <xdr:row>78</xdr:row>
      <xdr:rowOff>31496</xdr:rowOff>
    </xdr:to>
    <xdr:sp macro="" textlink="">
      <xdr:nvSpPr>
        <xdr:cNvPr id="429" name="フローチャート : 判断 428"/>
        <xdr:cNvSpPr/>
      </xdr:nvSpPr>
      <xdr:spPr>
        <a:xfrm>
          <a:off x="15621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41673</xdr:rowOff>
    </xdr:from>
    <xdr:ext cx="736600" cy="259045"/>
    <xdr:sp macro="" textlink="">
      <xdr:nvSpPr>
        <xdr:cNvPr id="430" name="テキスト ボックス 429"/>
        <xdr:cNvSpPr txBox="1"/>
      </xdr:nvSpPr>
      <xdr:spPr>
        <a:xfrm>
          <a:off x="15290800" y="13071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76.8</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90424</xdr:rowOff>
    </xdr:from>
    <xdr:to>
      <xdr:col>21</xdr:col>
      <xdr:colOff>361950</xdr:colOff>
      <xdr:row>78</xdr:row>
      <xdr:rowOff>154432</xdr:rowOff>
    </xdr:to>
    <xdr:cxnSp macro="">
      <xdr:nvCxnSpPr>
        <xdr:cNvPr id="431" name="直線コネクタ 430"/>
        <xdr:cNvCxnSpPr/>
      </xdr:nvCxnSpPr>
      <xdr:spPr>
        <a:xfrm>
          <a:off x="13893800" y="1346352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153924</xdr:rowOff>
    </xdr:from>
    <xdr:to>
      <xdr:col>21</xdr:col>
      <xdr:colOff>412750</xdr:colOff>
      <xdr:row>77</xdr:row>
      <xdr:rowOff>84074</xdr:rowOff>
    </xdr:to>
    <xdr:sp macro="" textlink="">
      <xdr:nvSpPr>
        <xdr:cNvPr id="432" name="フローチャート : 判断 431"/>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94251</xdr:rowOff>
    </xdr:from>
    <xdr:ext cx="762000" cy="259045"/>
    <xdr:sp macro="" textlink="">
      <xdr:nvSpPr>
        <xdr:cNvPr id="433" name="テキスト ボックス 432"/>
        <xdr:cNvSpPr txBox="1"/>
      </xdr:nvSpPr>
      <xdr:spPr>
        <a:xfrm>
          <a:off x="14401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76708</xdr:rowOff>
    </xdr:from>
    <xdr:to>
      <xdr:col>20</xdr:col>
      <xdr:colOff>158750</xdr:colOff>
      <xdr:row>78</xdr:row>
      <xdr:rowOff>90424</xdr:rowOff>
    </xdr:to>
    <xdr:cxnSp macro="">
      <xdr:nvCxnSpPr>
        <xdr:cNvPr id="434" name="直線コネクタ 433"/>
        <xdr:cNvCxnSpPr/>
      </xdr:nvCxnSpPr>
      <xdr:spPr>
        <a:xfrm>
          <a:off x="13004800" y="134498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35" name="フローチャート : 判断 434"/>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21099</xdr:rowOff>
    </xdr:from>
    <xdr:ext cx="762000" cy="259045"/>
    <xdr:sp macro="" textlink="">
      <xdr:nvSpPr>
        <xdr:cNvPr id="436" name="テキスト ボックス 435"/>
        <xdr:cNvSpPr txBox="1"/>
      </xdr:nvSpPr>
      <xdr:spPr>
        <a:xfrm>
          <a:off x="13512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112776</xdr:rowOff>
    </xdr:from>
    <xdr:to>
      <xdr:col>19</xdr:col>
      <xdr:colOff>6350</xdr:colOff>
      <xdr:row>77</xdr:row>
      <xdr:rowOff>42926</xdr:rowOff>
    </xdr:to>
    <xdr:sp macro="" textlink="">
      <xdr:nvSpPr>
        <xdr:cNvPr id="437" name="フローチャート : 判断 436"/>
        <xdr:cNvSpPr/>
      </xdr:nvSpPr>
      <xdr:spPr>
        <a:xfrm>
          <a:off x="12954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53103</xdr:rowOff>
    </xdr:from>
    <xdr:ext cx="762000" cy="259045"/>
    <xdr:sp macro="" textlink="">
      <xdr:nvSpPr>
        <xdr:cNvPr id="438" name="テキスト ボックス 437"/>
        <xdr:cNvSpPr txBox="1"/>
      </xdr:nvSpPr>
      <xdr:spPr>
        <a:xfrm>
          <a:off x="12623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112776</xdr:rowOff>
    </xdr:from>
    <xdr:to>
      <xdr:col>24</xdr:col>
      <xdr:colOff>82550</xdr:colOff>
      <xdr:row>79</xdr:row>
      <xdr:rowOff>42926</xdr:rowOff>
    </xdr:to>
    <xdr:sp macro="" textlink="">
      <xdr:nvSpPr>
        <xdr:cNvPr id="444" name="円/楕円 443"/>
        <xdr:cNvSpPr/>
      </xdr:nvSpPr>
      <xdr:spPr>
        <a:xfrm>
          <a:off x="164592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84853</xdr:rowOff>
    </xdr:from>
    <xdr:ext cx="762000" cy="259045"/>
    <xdr:sp macro="" textlink="">
      <xdr:nvSpPr>
        <xdr:cNvPr id="445" name="公債費以外該当値テキスト"/>
        <xdr:cNvSpPr txBox="1"/>
      </xdr:nvSpPr>
      <xdr:spPr>
        <a:xfrm>
          <a:off x="165989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21337</xdr:rowOff>
    </xdr:from>
    <xdr:to>
      <xdr:col>22</xdr:col>
      <xdr:colOff>615950</xdr:colOff>
      <xdr:row>78</xdr:row>
      <xdr:rowOff>122937</xdr:rowOff>
    </xdr:to>
    <xdr:sp macro="" textlink="">
      <xdr:nvSpPr>
        <xdr:cNvPr id="446" name="円/楕円 445"/>
        <xdr:cNvSpPr/>
      </xdr:nvSpPr>
      <xdr:spPr>
        <a:xfrm>
          <a:off x="15621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107714</xdr:rowOff>
    </xdr:from>
    <xdr:ext cx="736600" cy="259045"/>
    <xdr:sp macro="" textlink="">
      <xdr:nvSpPr>
        <xdr:cNvPr id="447" name="テキスト ボックス 446"/>
        <xdr:cNvSpPr txBox="1"/>
      </xdr:nvSpPr>
      <xdr:spPr>
        <a:xfrm>
          <a:off x="15290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103632</xdr:rowOff>
    </xdr:from>
    <xdr:to>
      <xdr:col>21</xdr:col>
      <xdr:colOff>412750</xdr:colOff>
      <xdr:row>79</xdr:row>
      <xdr:rowOff>33782</xdr:rowOff>
    </xdr:to>
    <xdr:sp macro="" textlink="">
      <xdr:nvSpPr>
        <xdr:cNvPr id="448" name="円/楕円 447"/>
        <xdr:cNvSpPr/>
      </xdr:nvSpPr>
      <xdr:spPr>
        <a:xfrm>
          <a:off x="14732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18559</xdr:rowOff>
    </xdr:from>
    <xdr:ext cx="762000" cy="259045"/>
    <xdr:sp macro="" textlink="">
      <xdr:nvSpPr>
        <xdr:cNvPr id="449" name="テキスト ボックス 448"/>
        <xdr:cNvSpPr txBox="1"/>
      </xdr:nvSpPr>
      <xdr:spPr>
        <a:xfrm>
          <a:off x="144018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39624</xdr:rowOff>
    </xdr:from>
    <xdr:to>
      <xdr:col>20</xdr:col>
      <xdr:colOff>209550</xdr:colOff>
      <xdr:row>78</xdr:row>
      <xdr:rowOff>141224</xdr:rowOff>
    </xdr:to>
    <xdr:sp macro="" textlink="">
      <xdr:nvSpPr>
        <xdr:cNvPr id="450" name="円/楕円 449"/>
        <xdr:cNvSpPr/>
      </xdr:nvSpPr>
      <xdr:spPr>
        <a:xfrm>
          <a:off x="13843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126001</xdr:rowOff>
    </xdr:from>
    <xdr:ext cx="762000" cy="259045"/>
    <xdr:sp macro="" textlink="">
      <xdr:nvSpPr>
        <xdr:cNvPr id="451" name="テキスト ボックス 450"/>
        <xdr:cNvSpPr txBox="1"/>
      </xdr:nvSpPr>
      <xdr:spPr>
        <a:xfrm>
          <a:off x="13512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25908</xdr:rowOff>
    </xdr:from>
    <xdr:to>
      <xdr:col>19</xdr:col>
      <xdr:colOff>6350</xdr:colOff>
      <xdr:row>78</xdr:row>
      <xdr:rowOff>127508</xdr:rowOff>
    </xdr:to>
    <xdr:sp macro="" textlink="">
      <xdr:nvSpPr>
        <xdr:cNvPr id="452" name="円/楕円 451"/>
        <xdr:cNvSpPr/>
      </xdr:nvSpPr>
      <xdr:spPr>
        <a:xfrm>
          <a:off x="12954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112285</xdr:rowOff>
    </xdr:from>
    <xdr:ext cx="762000" cy="259045"/>
    <xdr:sp macro="" textlink="">
      <xdr:nvSpPr>
        <xdr:cNvPr id="453" name="テキスト ボックス 452"/>
        <xdr:cNvSpPr txBox="1"/>
      </xdr:nvSpPr>
      <xdr:spPr>
        <a:xfrm>
          <a:off x="12623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神奈川県伊勢原市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31260</xdr:rowOff>
    </xdr:from>
    <xdr:to>
      <xdr:col>4</xdr:col>
      <xdr:colOff>1117600</xdr:colOff>
      <xdr:row>20</xdr:row>
      <xdr:rowOff>87626</xdr:rowOff>
    </xdr:to>
    <xdr:cxnSp macro="">
      <xdr:nvCxnSpPr>
        <xdr:cNvPr id="47" name="直線コネクタ 46"/>
        <xdr:cNvCxnSpPr/>
      </xdr:nvCxnSpPr>
      <xdr:spPr bwMode="auto">
        <a:xfrm flipV="1">
          <a:off x="5651500" y="2136285"/>
          <a:ext cx="0" cy="14279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59703</xdr:rowOff>
    </xdr:from>
    <xdr:ext cx="762000" cy="259045"/>
    <xdr:sp macro="" textlink="">
      <xdr:nvSpPr>
        <xdr:cNvPr id="48" name="人口1人当たり決算額の推移最小値テキスト130"/>
        <xdr:cNvSpPr txBox="1"/>
      </xdr:nvSpPr>
      <xdr:spPr>
        <a:xfrm>
          <a:off x="5740400" y="3536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41,414</a:t>
          </a:r>
          <a:endParaRPr kumimoji="1" lang="ja-JP" altLang="en-US" sz="1000" b="1">
            <a:latin typeface="ＭＳ Ｐゴシック"/>
          </a:endParaRPr>
        </a:p>
      </xdr:txBody>
    </xdr:sp>
    <xdr:clientData/>
  </xdr:oneCellAnchor>
  <xdr:twoCellAnchor>
    <xdr:from>
      <xdr:col>4</xdr:col>
      <xdr:colOff>1028700</xdr:colOff>
      <xdr:row>20</xdr:row>
      <xdr:rowOff>87626</xdr:rowOff>
    </xdr:from>
    <xdr:to>
      <xdr:col>5</xdr:col>
      <xdr:colOff>73025</xdr:colOff>
      <xdr:row>20</xdr:row>
      <xdr:rowOff>87626</xdr:rowOff>
    </xdr:to>
    <xdr:cxnSp macro="">
      <xdr:nvCxnSpPr>
        <xdr:cNvPr id="49" name="直線コネクタ 48"/>
        <xdr:cNvCxnSpPr/>
      </xdr:nvCxnSpPr>
      <xdr:spPr bwMode="auto">
        <a:xfrm>
          <a:off x="5562600" y="35642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117637</xdr:rowOff>
    </xdr:from>
    <xdr:ext cx="762000" cy="259045"/>
    <xdr:sp macro="" textlink="">
      <xdr:nvSpPr>
        <xdr:cNvPr id="50" name="人口1人当たり決算額の推移最大値テキスト130"/>
        <xdr:cNvSpPr txBox="1"/>
      </xdr:nvSpPr>
      <xdr:spPr>
        <a:xfrm>
          <a:off x="5740400" y="187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85,140</a:t>
          </a:r>
          <a:endParaRPr kumimoji="1" lang="ja-JP" altLang="en-US" sz="1000" b="1">
            <a:latin typeface="ＭＳ Ｐゴシック"/>
          </a:endParaRPr>
        </a:p>
      </xdr:txBody>
    </xdr:sp>
    <xdr:clientData/>
  </xdr:oneCellAnchor>
  <xdr:twoCellAnchor>
    <xdr:from>
      <xdr:col>4</xdr:col>
      <xdr:colOff>1028700</xdr:colOff>
      <xdr:row>12</xdr:row>
      <xdr:rowOff>31260</xdr:rowOff>
    </xdr:from>
    <xdr:to>
      <xdr:col>5</xdr:col>
      <xdr:colOff>73025</xdr:colOff>
      <xdr:row>12</xdr:row>
      <xdr:rowOff>31260</xdr:rowOff>
    </xdr:to>
    <xdr:cxnSp macro="">
      <xdr:nvCxnSpPr>
        <xdr:cNvPr id="51" name="直線コネクタ 50"/>
        <xdr:cNvCxnSpPr/>
      </xdr:nvCxnSpPr>
      <xdr:spPr bwMode="auto">
        <a:xfrm>
          <a:off x="5562600" y="21362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148924</xdr:rowOff>
    </xdr:from>
    <xdr:to>
      <xdr:col>4</xdr:col>
      <xdr:colOff>1117600</xdr:colOff>
      <xdr:row>16</xdr:row>
      <xdr:rowOff>16075</xdr:rowOff>
    </xdr:to>
    <xdr:cxnSp macro="">
      <xdr:nvCxnSpPr>
        <xdr:cNvPr id="52" name="直線コネクタ 51"/>
        <xdr:cNvCxnSpPr/>
      </xdr:nvCxnSpPr>
      <xdr:spPr bwMode="auto">
        <a:xfrm>
          <a:off x="5003800" y="2768299"/>
          <a:ext cx="647700" cy="38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852</xdr:rowOff>
    </xdr:from>
    <xdr:ext cx="762000" cy="259045"/>
    <xdr:sp macro="" textlink="">
      <xdr:nvSpPr>
        <xdr:cNvPr id="53" name="人口1人当たり決算額の推移平均値テキスト130"/>
        <xdr:cNvSpPr txBox="1"/>
      </xdr:nvSpPr>
      <xdr:spPr>
        <a:xfrm>
          <a:off x="5740400" y="2791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62,786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24678</xdr:rowOff>
    </xdr:from>
    <xdr:to>
      <xdr:col>5</xdr:col>
      <xdr:colOff>34925</xdr:colOff>
      <xdr:row>16</xdr:row>
      <xdr:rowOff>126278</xdr:rowOff>
    </xdr:to>
    <xdr:sp macro="" textlink="">
      <xdr:nvSpPr>
        <xdr:cNvPr id="54" name="フローチャート : 判断 53"/>
        <xdr:cNvSpPr/>
      </xdr:nvSpPr>
      <xdr:spPr bwMode="auto">
        <a:xfrm>
          <a:off x="56007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148924</xdr:rowOff>
    </xdr:from>
    <xdr:to>
      <xdr:col>4</xdr:col>
      <xdr:colOff>469900</xdr:colOff>
      <xdr:row>15</xdr:row>
      <xdr:rowOff>158427</xdr:rowOff>
    </xdr:to>
    <xdr:cxnSp macro="">
      <xdr:nvCxnSpPr>
        <xdr:cNvPr id="55" name="直線コネクタ 54"/>
        <xdr:cNvCxnSpPr/>
      </xdr:nvCxnSpPr>
      <xdr:spPr bwMode="auto">
        <a:xfrm flipV="1">
          <a:off x="4305300" y="2768299"/>
          <a:ext cx="698500" cy="95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3973</xdr:rowOff>
    </xdr:from>
    <xdr:to>
      <xdr:col>4</xdr:col>
      <xdr:colOff>520700</xdr:colOff>
      <xdr:row>16</xdr:row>
      <xdr:rowOff>105573</xdr:rowOff>
    </xdr:to>
    <xdr:sp macro="" textlink="">
      <xdr:nvSpPr>
        <xdr:cNvPr id="56" name="フローチャート : 判断 55"/>
        <xdr:cNvSpPr/>
      </xdr:nvSpPr>
      <xdr:spPr bwMode="auto">
        <a:xfrm>
          <a:off x="49530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90350</xdr:rowOff>
    </xdr:from>
    <xdr:ext cx="736600" cy="259045"/>
    <xdr:sp macro="" textlink="">
      <xdr:nvSpPr>
        <xdr:cNvPr id="57" name="テキスト ボックス 56"/>
        <xdr:cNvSpPr txBox="1"/>
      </xdr:nvSpPr>
      <xdr:spPr>
        <a:xfrm>
          <a:off x="4622800" y="2881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63,420</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158427</xdr:rowOff>
    </xdr:from>
    <xdr:to>
      <xdr:col>3</xdr:col>
      <xdr:colOff>904875</xdr:colOff>
      <xdr:row>16</xdr:row>
      <xdr:rowOff>58856</xdr:rowOff>
    </xdr:to>
    <xdr:cxnSp macro="">
      <xdr:nvCxnSpPr>
        <xdr:cNvPr id="58" name="直線コネクタ 57"/>
        <xdr:cNvCxnSpPr/>
      </xdr:nvCxnSpPr>
      <xdr:spPr bwMode="auto">
        <a:xfrm flipV="1">
          <a:off x="3606800" y="2777802"/>
          <a:ext cx="698500" cy="71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118698</xdr:rowOff>
    </xdr:from>
    <xdr:to>
      <xdr:col>3</xdr:col>
      <xdr:colOff>955675</xdr:colOff>
      <xdr:row>16</xdr:row>
      <xdr:rowOff>48848</xdr:rowOff>
    </xdr:to>
    <xdr:sp macro="" textlink="">
      <xdr:nvSpPr>
        <xdr:cNvPr id="59" name="フローチャート : 判断 58"/>
        <xdr:cNvSpPr/>
      </xdr:nvSpPr>
      <xdr:spPr bwMode="auto">
        <a:xfrm>
          <a:off x="42545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33625</xdr:rowOff>
    </xdr:from>
    <xdr:ext cx="762000" cy="259045"/>
    <xdr:sp macro="" textlink="">
      <xdr:nvSpPr>
        <xdr:cNvPr id="60" name="テキスト ボックス 59"/>
        <xdr:cNvSpPr txBox="1"/>
      </xdr:nvSpPr>
      <xdr:spPr>
        <a:xfrm>
          <a:off x="3924300" y="2824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7257</xdr:rowOff>
    </xdr:from>
    <xdr:to>
      <xdr:col>3</xdr:col>
      <xdr:colOff>206375</xdr:colOff>
      <xdr:row>16</xdr:row>
      <xdr:rowOff>58856</xdr:rowOff>
    </xdr:to>
    <xdr:cxnSp macro="">
      <xdr:nvCxnSpPr>
        <xdr:cNvPr id="61" name="直線コネクタ 60"/>
        <xdr:cNvCxnSpPr/>
      </xdr:nvCxnSpPr>
      <xdr:spPr bwMode="auto">
        <a:xfrm>
          <a:off x="2908300" y="2798082"/>
          <a:ext cx="698500" cy="515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162556</xdr:rowOff>
    </xdr:from>
    <xdr:to>
      <xdr:col>3</xdr:col>
      <xdr:colOff>257175</xdr:colOff>
      <xdr:row>16</xdr:row>
      <xdr:rowOff>92706</xdr:rowOff>
    </xdr:to>
    <xdr:sp macro="" textlink="">
      <xdr:nvSpPr>
        <xdr:cNvPr id="62" name="フローチャート : 判断 61"/>
        <xdr:cNvSpPr/>
      </xdr:nvSpPr>
      <xdr:spPr bwMode="auto">
        <a:xfrm>
          <a:off x="35560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102883</xdr:rowOff>
    </xdr:from>
    <xdr:ext cx="762000" cy="259045"/>
    <xdr:sp macro="" textlink="">
      <xdr:nvSpPr>
        <xdr:cNvPr id="63" name="テキスト ボックス 62"/>
        <xdr:cNvSpPr txBox="1"/>
      </xdr:nvSpPr>
      <xdr:spPr>
        <a:xfrm>
          <a:off x="3225800" y="255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93356</xdr:rowOff>
    </xdr:from>
    <xdr:to>
      <xdr:col>2</xdr:col>
      <xdr:colOff>692150</xdr:colOff>
      <xdr:row>16</xdr:row>
      <xdr:rowOff>23506</xdr:rowOff>
    </xdr:to>
    <xdr:sp macro="" textlink="">
      <xdr:nvSpPr>
        <xdr:cNvPr id="64" name="フローチャート : 判断 63"/>
        <xdr:cNvSpPr/>
      </xdr:nvSpPr>
      <xdr:spPr bwMode="auto">
        <a:xfrm>
          <a:off x="28575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33683</xdr:rowOff>
    </xdr:from>
    <xdr:ext cx="762000" cy="259045"/>
    <xdr:sp macro="" textlink="">
      <xdr:nvSpPr>
        <xdr:cNvPr id="65" name="テキスト ボックス 64"/>
        <xdr:cNvSpPr txBox="1"/>
      </xdr:nvSpPr>
      <xdr:spPr>
        <a:xfrm>
          <a:off x="2527300" y="2481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136725</xdr:rowOff>
    </xdr:from>
    <xdr:to>
      <xdr:col>5</xdr:col>
      <xdr:colOff>34925</xdr:colOff>
      <xdr:row>16</xdr:row>
      <xdr:rowOff>66875</xdr:rowOff>
    </xdr:to>
    <xdr:sp macro="" textlink="">
      <xdr:nvSpPr>
        <xdr:cNvPr id="71" name="円/楕円 70"/>
        <xdr:cNvSpPr/>
      </xdr:nvSpPr>
      <xdr:spPr bwMode="auto">
        <a:xfrm>
          <a:off x="5600700" y="2756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153252</xdr:rowOff>
    </xdr:from>
    <xdr:ext cx="762000" cy="259045"/>
    <xdr:sp macro="" textlink="">
      <xdr:nvSpPr>
        <xdr:cNvPr id="72" name="人口1人当たり決算額の推移該当値テキスト130"/>
        <xdr:cNvSpPr txBox="1"/>
      </xdr:nvSpPr>
      <xdr:spPr>
        <a:xfrm>
          <a:off x="5740400" y="260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64,605</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98124</xdr:rowOff>
    </xdr:from>
    <xdr:to>
      <xdr:col>4</xdr:col>
      <xdr:colOff>520700</xdr:colOff>
      <xdr:row>16</xdr:row>
      <xdr:rowOff>28274</xdr:rowOff>
    </xdr:to>
    <xdr:sp macro="" textlink="">
      <xdr:nvSpPr>
        <xdr:cNvPr id="73" name="円/楕円 72"/>
        <xdr:cNvSpPr/>
      </xdr:nvSpPr>
      <xdr:spPr bwMode="auto">
        <a:xfrm>
          <a:off x="4953000" y="2717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38451</xdr:rowOff>
    </xdr:from>
    <xdr:ext cx="736600" cy="259045"/>
    <xdr:sp macro="" textlink="">
      <xdr:nvSpPr>
        <xdr:cNvPr id="74" name="テキスト ボックス 73"/>
        <xdr:cNvSpPr txBox="1"/>
      </xdr:nvSpPr>
      <xdr:spPr>
        <a:xfrm>
          <a:off x="4622800" y="2486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65,787</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107627</xdr:rowOff>
    </xdr:from>
    <xdr:to>
      <xdr:col>3</xdr:col>
      <xdr:colOff>955675</xdr:colOff>
      <xdr:row>16</xdr:row>
      <xdr:rowOff>37777</xdr:rowOff>
    </xdr:to>
    <xdr:sp macro="" textlink="">
      <xdr:nvSpPr>
        <xdr:cNvPr id="75" name="円/楕円 74"/>
        <xdr:cNvSpPr/>
      </xdr:nvSpPr>
      <xdr:spPr bwMode="auto">
        <a:xfrm>
          <a:off x="4254500" y="27270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47954</xdr:rowOff>
    </xdr:from>
    <xdr:ext cx="762000" cy="259045"/>
    <xdr:sp macro="" textlink="">
      <xdr:nvSpPr>
        <xdr:cNvPr id="76" name="テキスト ボックス 75"/>
        <xdr:cNvSpPr txBox="1"/>
      </xdr:nvSpPr>
      <xdr:spPr>
        <a:xfrm>
          <a:off x="3924300" y="2495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65,496</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8056</xdr:rowOff>
    </xdr:from>
    <xdr:to>
      <xdr:col>3</xdr:col>
      <xdr:colOff>257175</xdr:colOff>
      <xdr:row>16</xdr:row>
      <xdr:rowOff>109656</xdr:rowOff>
    </xdr:to>
    <xdr:sp macro="" textlink="">
      <xdr:nvSpPr>
        <xdr:cNvPr id="77" name="円/楕円 76"/>
        <xdr:cNvSpPr/>
      </xdr:nvSpPr>
      <xdr:spPr bwMode="auto">
        <a:xfrm>
          <a:off x="3556000" y="2798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94433</xdr:rowOff>
    </xdr:from>
    <xdr:ext cx="762000" cy="259045"/>
    <xdr:sp macro="" textlink="">
      <xdr:nvSpPr>
        <xdr:cNvPr id="78" name="テキスト ボックス 77"/>
        <xdr:cNvSpPr txBox="1"/>
      </xdr:nvSpPr>
      <xdr:spPr>
        <a:xfrm>
          <a:off x="3225800" y="2885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63,295</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127907</xdr:rowOff>
    </xdr:from>
    <xdr:to>
      <xdr:col>2</xdr:col>
      <xdr:colOff>692150</xdr:colOff>
      <xdr:row>16</xdr:row>
      <xdr:rowOff>58057</xdr:rowOff>
    </xdr:to>
    <xdr:sp macro="" textlink="">
      <xdr:nvSpPr>
        <xdr:cNvPr id="79" name="円/楕円 78"/>
        <xdr:cNvSpPr/>
      </xdr:nvSpPr>
      <xdr:spPr bwMode="auto">
        <a:xfrm>
          <a:off x="2857500" y="2747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42834</xdr:rowOff>
    </xdr:from>
    <xdr:ext cx="762000" cy="259045"/>
    <xdr:sp macro="" textlink="">
      <xdr:nvSpPr>
        <xdr:cNvPr id="80" name="テキスト ボックス 79"/>
        <xdr:cNvSpPr txBox="1"/>
      </xdr:nvSpPr>
      <xdr:spPr>
        <a:xfrm>
          <a:off x="2527300" y="2833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64,875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180591</xdr:rowOff>
    </xdr:from>
    <xdr:to>
      <xdr:col>4</xdr:col>
      <xdr:colOff>1117600</xdr:colOff>
      <xdr:row>37</xdr:row>
      <xdr:rowOff>275558</xdr:rowOff>
    </xdr:to>
    <xdr:cxnSp macro="">
      <xdr:nvCxnSpPr>
        <xdr:cNvPr id="110" name="直線コネクタ 109"/>
        <xdr:cNvCxnSpPr/>
      </xdr:nvCxnSpPr>
      <xdr:spPr bwMode="auto">
        <a:xfrm flipV="1">
          <a:off x="5651500" y="6105141"/>
          <a:ext cx="0" cy="12951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247635</xdr:rowOff>
    </xdr:from>
    <xdr:ext cx="762000" cy="259045"/>
    <xdr:sp macro="" textlink="">
      <xdr:nvSpPr>
        <xdr:cNvPr id="111" name="人口1人当たり決算額の推移最小値テキスト445"/>
        <xdr:cNvSpPr txBox="1"/>
      </xdr:nvSpPr>
      <xdr:spPr>
        <a:xfrm>
          <a:off x="5740400" y="737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-3,549</a:t>
          </a:r>
          <a:endParaRPr kumimoji="1" lang="ja-JP" altLang="en-US" sz="1000" b="1">
            <a:latin typeface="ＭＳ Ｐゴシック"/>
          </a:endParaRPr>
        </a:p>
      </xdr:txBody>
    </xdr:sp>
    <xdr:clientData/>
  </xdr:oneCellAnchor>
  <xdr:twoCellAnchor>
    <xdr:from>
      <xdr:col>4</xdr:col>
      <xdr:colOff>1028700</xdr:colOff>
      <xdr:row>37</xdr:row>
      <xdr:rowOff>275558</xdr:rowOff>
    </xdr:from>
    <xdr:to>
      <xdr:col>5</xdr:col>
      <xdr:colOff>73025</xdr:colOff>
      <xdr:row>37</xdr:row>
      <xdr:rowOff>275558</xdr:rowOff>
    </xdr:to>
    <xdr:cxnSp macro="">
      <xdr:nvCxnSpPr>
        <xdr:cNvPr id="112" name="直線コネクタ 111"/>
        <xdr:cNvCxnSpPr/>
      </xdr:nvCxnSpPr>
      <xdr:spPr bwMode="auto">
        <a:xfrm>
          <a:off x="5562600" y="74002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95518</xdr:rowOff>
    </xdr:from>
    <xdr:ext cx="762000" cy="259045"/>
    <xdr:sp macro="" textlink="">
      <xdr:nvSpPr>
        <xdr:cNvPr id="113" name="人口1人当たり決算額の推移最大値テキスト445"/>
        <xdr:cNvSpPr txBox="1"/>
      </xdr:nvSpPr>
      <xdr:spPr>
        <a:xfrm>
          <a:off x="5740400" y="5848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36,109</a:t>
          </a:r>
          <a:endParaRPr kumimoji="1" lang="ja-JP" altLang="en-US" sz="1000" b="1">
            <a:latin typeface="ＭＳ Ｐゴシック"/>
          </a:endParaRPr>
        </a:p>
      </xdr:txBody>
    </xdr:sp>
    <xdr:clientData/>
  </xdr:oneCellAnchor>
  <xdr:twoCellAnchor>
    <xdr:from>
      <xdr:col>4</xdr:col>
      <xdr:colOff>1028700</xdr:colOff>
      <xdr:row>33</xdr:row>
      <xdr:rowOff>180591</xdr:rowOff>
    </xdr:from>
    <xdr:to>
      <xdr:col>5</xdr:col>
      <xdr:colOff>73025</xdr:colOff>
      <xdr:row>33</xdr:row>
      <xdr:rowOff>180591</xdr:rowOff>
    </xdr:to>
    <xdr:cxnSp macro="">
      <xdr:nvCxnSpPr>
        <xdr:cNvPr id="114" name="直線コネクタ 113"/>
        <xdr:cNvCxnSpPr/>
      </xdr:nvCxnSpPr>
      <xdr:spPr bwMode="auto">
        <a:xfrm>
          <a:off x="5562600" y="61051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252175</xdr:rowOff>
    </xdr:from>
    <xdr:to>
      <xdr:col>4</xdr:col>
      <xdr:colOff>1117600</xdr:colOff>
      <xdr:row>35</xdr:row>
      <xdr:rowOff>306484</xdr:rowOff>
    </xdr:to>
    <xdr:cxnSp macro="">
      <xdr:nvCxnSpPr>
        <xdr:cNvPr id="115" name="直線コネクタ 114"/>
        <xdr:cNvCxnSpPr/>
      </xdr:nvCxnSpPr>
      <xdr:spPr bwMode="auto">
        <a:xfrm flipV="1">
          <a:off x="5003800" y="6862525"/>
          <a:ext cx="647700" cy="543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309339</xdr:rowOff>
    </xdr:from>
    <xdr:ext cx="762000" cy="259045"/>
    <xdr:sp macro="" textlink="">
      <xdr:nvSpPr>
        <xdr:cNvPr id="116" name="人口1人当たり決算額の推移平均値テキスト445"/>
        <xdr:cNvSpPr txBox="1"/>
      </xdr:nvSpPr>
      <xdr:spPr>
        <a:xfrm>
          <a:off x="5740400" y="69196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8,756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337262</xdr:rowOff>
    </xdr:from>
    <xdr:to>
      <xdr:col>5</xdr:col>
      <xdr:colOff>34925</xdr:colOff>
      <xdr:row>36</xdr:row>
      <xdr:rowOff>95962</xdr:rowOff>
    </xdr:to>
    <xdr:sp macro="" textlink="">
      <xdr:nvSpPr>
        <xdr:cNvPr id="117" name="フローチャート : 判断 116"/>
        <xdr:cNvSpPr/>
      </xdr:nvSpPr>
      <xdr:spPr bwMode="auto">
        <a:xfrm>
          <a:off x="5600700" y="69476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306484</xdr:rowOff>
    </xdr:from>
    <xdr:to>
      <xdr:col>4</xdr:col>
      <xdr:colOff>469900</xdr:colOff>
      <xdr:row>36</xdr:row>
      <xdr:rowOff>76904</xdr:rowOff>
    </xdr:to>
    <xdr:cxnSp macro="">
      <xdr:nvCxnSpPr>
        <xdr:cNvPr id="118" name="直線コネクタ 117"/>
        <xdr:cNvCxnSpPr/>
      </xdr:nvCxnSpPr>
      <xdr:spPr bwMode="auto">
        <a:xfrm flipV="1">
          <a:off x="4305300" y="6916834"/>
          <a:ext cx="698500" cy="1133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337033</xdr:rowOff>
    </xdr:from>
    <xdr:to>
      <xdr:col>4</xdr:col>
      <xdr:colOff>520700</xdr:colOff>
      <xdr:row>36</xdr:row>
      <xdr:rowOff>95733</xdr:rowOff>
    </xdr:to>
    <xdr:sp macro="" textlink="">
      <xdr:nvSpPr>
        <xdr:cNvPr id="119" name="フローチャート : 判断 118"/>
        <xdr:cNvSpPr/>
      </xdr:nvSpPr>
      <xdr:spPr bwMode="auto">
        <a:xfrm>
          <a:off x="4953000" y="6947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80510</xdr:rowOff>
    </xdr:from>
    <xdr:ext cx="736600" cy="259045"/>
    <xdr:sp macro="" textlink="">
      <xdr:nvSpPr>
        <xdr:cNvPr id="120" name="テキスト ボックス 119"/>
        <xdr:cNvSpPr txBox="1"/>
      </xdr:nvSpPr>
      <xdr:spPr>
        <a:xfrm>
          <a:off x="4622800" y="7033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8,763</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57245</xdr:rowOff>
    </xdr:from>
    <xdr:to>
      <xdr:col>3</xdr:col>
      <xdr:colOff>904875</xdr:colOff>
      <xdr:row>36</xdr:row>
      <xdr:rowOff>76904</xdr:rowOff>
    </xdr:to>
    <xdr:cxnSp macro="">
      <xdr:nvCxnSpPr>
        <xdr:cNvPr id="121" name="直線コネクタ 120"/>
        <xdr:cNvCxnSpPr/>
      </xdr:nvCxnSpPr>
      <xdr:spPr bwMode="auto">
        <a:xfrm>
          <a:off x="3606800" y="7010495"/>
          <a:ext cx="698500" cy="19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241576</xdr:rowOff>
    </xdr:from>
    <xdr:to>
      <xdr:col>3</xdr:col>
      <xdr:colOff>955675</xdr:colOff>
      <xdr:row>36</xdr:row>
      <xdr:rowOff>276</xdr:rowOff>
    </xdr:to>
    <xdr:sp macro="" textlink="">
      <xdr:nvSpPr>
        <xdr:cNvPr id="122" name="フローチャート : 判断 121"/>
        <xdr:cNvSpPr/>
      </xdr:nvSpPr>
      <xdr:spPr bwMode="auto">
        <a:xfrm>
          <a:off x="4254500" y="6851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10453</xdr:rowOff>
    </xdr:from>
    <xdr:ext cx="762000" cy="259045"/>
    <xdr:sp macro="" textlink="">
      <xdr:nvSpPr>
        <xdr:cNvPr id="123" name="テキスト ボックス 122"/>
        <xdr:cNvSpPr txBox="1"/>
      </xdr:nvSpPr>
      <xdr:spPr>
        <a:xfrm>
          <a:off x="3924300" y="6620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57245</xdr:rowOff>
    </xdr:from>
    <xdr:to>
      <xdr:col>3</xdr:col>
      <xdr:colOff>206375</xdr:colOff>
      <xdr:row>36</xdr:row>
      <xdr:rowOff>63612</xdr:rowOff>
    </xdr:to>
    <xdr:cxnSp macro="">
      <xdr:nvCxnSpPr>
        <xdr:cNvPr id="124" name="直線コネクタ 123"/>
        <xdr:cNvCxnSpPr/>
      </xdr:nvCxnSpPr>
      <xdr:spPr bwMode="auto">
        <a:xfrm flipV="1">
          <a:off x="2908300" y="7010495"/>
          <a:ext cx="698500" cy="63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178482</xdr:rowOff>
    </xdr:from>
    <xdr:to>
      <xdr:col>3</xdr:col>
      <xdr:colOff>257175</xdr:colOff>
      <xdr:row>35</xdr:row>
      <xdr:rowOff>280082</xdr:rowOff>
    </xdr:to>
    <xdr:sp macro="" textlink="">
      <xdr:nvSpPr>
        <xdr:cNvPr id="125" name="フローチャート : 判断 124"/>
        <xdr:cNvSpPr/>
      </xdr:nvSpPr>
      <xdr:spPr bwMode="auto">
        <a:xfrm>
          <a:off x="3556000" y="67888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290259</xdr:rowOff>
    </xdr:from>
    <xdr:ext cx="762000" cy="259045"/>
    <xdr:sp macro="" textlink="">
      <xdr:nvSpPr>
        <xdr:cNvPr id="126" name="テキスト ボックス 125"/>
        <xdr:cNvSpPr txBox="1"/>
      </xdr:nvSpPr>
      <xdr:spPr>
        <a:xfrm>
          <a:off x="3225800" y="655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148601</xdr:rowOff>
    </xdr:from>
    <xdr:to>
      <xdr:col>2</xdr:col>
      <xdr:colOff>692150</xdr:colOff>
      <xdr:row>35</xdr:row>
      <xdr:rowOff>250201</xdr:rowOff>
    </xdr:to>
    <xdr:sp macro="" textlink="">
      <xdr:nvSpPr>
        <xdr:cNvPr id="127" name="フローチャート : 判断 126"/>
        <xdr:cNvSpPr/>
      </xdr:nvSpPr>
      <xdr:spPr bwMode="auto">
        <a:xfrm>
          <a:off x="2857500" y="6758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260378</xdr:rowOff>
    </xdr:from>
    <xdr:ext cx="762000" cy="259045"/>
    <xdr:sp macro="" textlink="">
      <xdr:nvSpPr>
        <xdr:cNvPr id="128" name="テキスト ボックス 127"/>
        <xdr:cNvSpPr txBox="1"/>
      </xdr:nvSpPr>
      <xdr:spPr>
        <a:xfrm>
          <a:off x="2527300" y="6527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201375</xdr:rowOff>
    </xdr:from>
    <xdr:to>
      <xdr:col>5</xdr:col>
      <xdr:colOff>34925</xdr:colOff>
      <xdr:row>35</xdr:row>
      <xdr:rowOff>302975</xdr:rowOff>
    </xdr:to>
    <xdr:sp macro="" textlink="">
      <xdr:nvSpPr>
        <xdr:cNvPr id="134" name="円/楕円 133"/>
        <xdr:cNvSpPr/>
      </xdr:nvSpPr>
      <xdr:spPr bwMode="auto">
        <a:xfrm>
          <a:off x="5600700" y="6811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46452</xdr:rowOff>
    </xdr:from>
    <xdr:ext cx="762000" cy="259045"/>
    <xdr:sp macro="" textlink="">
      <xdr:nvSpPr>
        <xdr:cNvPr id="135" name="人口1人当たり決算額の推移該当値テキスト445"/>
        <xdr:cNvSpPr txBox="1"/>
      </xdr:nvSpPr>
      <xdr:spPr>
        <a:xfrm>
          <a:off x="5740400" y="665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12,917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255684</xdr:rowOff>
    </xdr:from>
    <xdr:to>
      <xdr:col>4</xdr:col>
      <xdr:colOff>520700</xdr:colOff>
      <xdr:row>36</xdr:row>
      <xdr:rowOff>14384</xdr:rowOff>
    </xdr:to>
    <xdr:sp macro="" textlink="">
      <xdr:nvSpPr>
        <xdr:cNvPr id="136" name="円/楕円 135"/>
        <xdr:cNvSpPr/>
      </xdr:nvSpPr>
      <xdr:spPr bwMode="auto">
        <a:xfrm>
          <a:off x="4953000" y="68660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24561</xdr:rowOff>
    </xdr:from>
    <xdr:ext cx="736600" cy="259045"/>
    <xdr:sp macro="" textlink="">
      <xdr:nvSpPr>
        <xdr:cNvPr id="137" name="テキスト ボックス 136"/>
        <xdr:cNvSpPr txBox="1"/>
      </xdr:nvSpPr>
      <xdr:spPr>
        <a:xfrm>
          <a:off x="4622800" y="6634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11,254</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26104</xdr:rowOff>
    </xdr:from>
    <xdr:to>
      <xdr:col>3</xdr:col>
      <xdr:colOff>955675</xdr:colOff>
      <xdr:row>36</xdr:row>
      <xdr:rowOff>127704</xdr:rowOff>
    </xdr:to>
    <xdr:sp macro="" textlink="">
      <xdr:nvSpPr>
        <xdr:cNvPr id="138" name="円/楕円 137"/>
        <xdr:cNvSpPr/>
      </xdr:nvSpPr>
      <xdr:spPr bwMode="auto">
        <a:xfrm>
          <a:off x="4254500" y="69793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112481</xdr:rowOff>
    </xdr:from>
    <xdr:ext cx="762000" cy="259045"/>
    <xdr:sp macro="" textlink="">
      <xdr:nvSpPr>
        <xdr:cNvPr id="139" name="テキスト ボックス 138"/>
        <xdr:cNvSpPr txBox="1"/>
      </xdr:nvSpPr>
      <xdr:spPr>
        <a:xfrm>
          <a:off x="3924300" y="706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7,784</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6445</xdr:rowOff>
    </xdr:from>
    <xdr:to>
      <xdr:col>3</xdr:col>
      <xdr:colOff>257175</xdr:colOff>
      <xdr:row>36</xdr:row>
      <xdr:rowOff>108045</xdr:rowOff>
    </xdr:to>
    <xdr:sp macro="" textlink="">
      <xdr:nvSpPr>
        <xdr:cNvPr id="140" name="円/楕円 139"/>
        <xdr:cNvSpPr/>
      </xdr:nvSpPr>
      <xdr:spPr bwMode="auto">
        <a:xfrm>
          <a:off x="3556000" y="69596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92822</xdr:rowOff>
    </xdr:from>
    <xdr:ext cx="762000" cy="259045"/>
    <xdr:sp macro="" textlink="">
      <xdr:nvSpPr>
        <xdr:cNvPr id="141" name="テキスト ボックス 140"/>
        <xdr:cNvSpPr txBox="1"/>
      </xdr:nvSpPr>
      <xdr:spPr>
        <a:xfrm>
          <a:off x="3225800" y="704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8,386</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12812</xdr:rowOff>
    </xdr:from>
    <xdr:to>
      <xdr:col>2</xdr:col>
      <xdr:colOff>692150</xdr:colOff>
      <xdr:row>36</xdr:row>
      <xdr:rowOff>114412</xdr:rowOff>
    </xdr:to>
    <xdr:sp macro="" textlink="">
      <xdr:nvSpPr>
        <xdr:cNvPr id="142" name="円/楕円 141"/>
        <xdr:cNvSpPr/>
      </xdr:nvSpPr>
      <xdr:spPr bwMode="auto">
        <a:xfrm>
          <a:off x="2857500" y="69660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99189</xdr:rowOff>
    </xdr:from>
    <xdr:ext cx="762000" cy="259045"/>
    <xdr:sp macro="" textlink="">
      <xdr:nvSpPr>
        <xdr:cNvPr id="143" name="テキスト ボックス 142"/>
        <xdr:cNvSpPr txBox="1"/>
      </xdr:nvSpPr>
      <xdr:spPr>
        <a:xfrm>
          <a:off x="2527300" y="7052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神奈川県伊勢原市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100,187
98,373
55.56
31,414,212
30,499,281
877,391
19,032,250
25,881,187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87.4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58,722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138426</xdr:rowOff>
    </xdr:from>
    <xdr:to>
      <xdr:col>6</xdr:col>
      <xdr:colOff>510540</xdr:colOff>
      <xdr:row>39</xdr:row>
      <xdr:rowOff>29384</xdr:rowOff>
    </xdr:to>
    <xdr:cxnSp macro="">
      <xdr:nvCxnSpPr>
        <xdr:cNvPr id="58" name="直線コネクタ 57"/>
        <xdr:cNvCxnSpPr/>
      </xdr:nvCxnSpPr>
      <xdr:spPr>
        <a:xfrm flipV="1">
          <a:off x="4633595" y="5281926"/>
          <a:ext cx="1270" cy="1434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33211</xdr:rowOff>
    </xdr:from>
    <xdr:ext cx="534377" cy="259045"/>
    <xdr:sp macro="" textlink="">
      <xdr:nvSpPr>
        <xdr:cNvPr id="59" name="人件費最小値テキスト"/>
        <xdr:cNvSpPr txBox="1"/>
      </xdr:nvSpPr>
      <xdr:spPr>
        <a:xfrm>
          <a:off x="4686300" y="671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32,128</a:t>
          </a:r>
          <a:endParaRPr kumimoji="1" lang="ja-JP" altLang="en-US" sz="1000" b="1">
            <a:latin typeface="ＭＳ Ｐゴシック"/>
          </a:endParaRPr>
        </a:p>
      </xdr:txBody>
    </xdr:sp>
    <xdr:clientData/>
  </xdr:oneCellAnchor>
  <xdr:twoCellAnchor>
    <xdr:from>
      <xdr:col>6</xdr:col>
      <xdr:colOff>422275</xdr:colOff>
      <xdr:row>39</xdr:row>
      <xdr:rowOff>29384</xdr:rowOff>
    </xdr:from>
    <xdr:to>
      <xdr:col>6</xdr:col>
      <xdr:colOff>600075</xdr:colOff>
      <xdr:row>39</xdr:row>
      <xdr:rowOff>29384</xdr:rowOff>
    </xdr:to>
    <xdr:cxnSp macro="">
      <xdr:nvCxnSpPr>
        <xdr:cNvPr id="60" name="直線コネクタ 59"/>
        <xdr:cNvCxnSpPr/>
      </xdr:nvCxnSpPr>
      <xdr:spPr>
        <a:xfrm>
          <a:off x="4546600" y="671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85103</xdr:rowOff>
    </xdr:from>
    <xdr:ext cx="534377" cy="259045"/>
    <xdr:sp macro="" textlink="">
      <xdr:nvSpPr>
        <xdr:cNvPr id="61" name="人件費最大値テキスト"/>
        <xdr:cNvSpPr txBox="1"/>
      </xdr:nvSpPr>
      <xdr:spPr>
        <a:xfrm>
          <a:off x="4686300" y="505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76,039</a:t>
          </a:r>
          <a:endParaRPr kumimoji="1" lang="ja-JP" altLang="en-US" sz="1000" b="1">
            <a:latin typeface="ＭＳ Ｐゴシック"/>
          </a:endParaRPr>
        </a:p>
      </xdr:txBody>
    </xdr:sp>
    <xdr:clientData/>
  </xdr:oneCellAnchor>
  <xdr:twoCellAnchor>
    <xdr:from>
      <xdr:col>6</xdr:col>
      <xdr:colOff>422275</xdr:colOff>
      <xdr:row>30</xdr:row>
      <xdr:rowOff>138426</xdr:rowOff>
    </xdr:from>
    <xdr:to>
      <xdr:col>6</xdr:col>
      <xdr:colOff>600075</xdr:colOff>
      <xdr:row>30</xdr:row>
      <xdr:rowOff>138426</xdr:rowOff>
    </xdr:to>
    <xdr:cxnSp macro="">
      <xdr:nvCxnSpPr>
        <xdr:cNvPr id="62" name="直線コネクタ 61"/>
        <xdr:cNvCxnSpPr/>
      </xdr:nvCxnSpPr>
      <xdr:spPr>
        <a:xfrm>
          <a:off x="4546600" y="528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41337</xdr:rowOff>
    </xdr:from>
    <xdr:to>
      <xdr:col>6</xdr:col>
      <xdr:colOff>511175</xdr:colOff>
      <xdr:row>33</xdr:row>
      <xdr:rowOff>98062</xdr:rowOff>
    </xdr:to>
    <xdr:cxnSp macro="">
      <xdr:nvCxnSpPr>
        <xdr:cNvPr id="63" name="直線コネクタ 62"/>
        <xdr:cNvCxnSpPr/>
      </xdr:nvCxnSpPr>
      <xdr:spPr>
        <a:xfrm>
          <a:off x="3797300" y="5699187"/>
          <a:ext cx="838200" cy="5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17982</xdr:rowOff>
    </xdr:from>
    <xdr:ext cx="534377" cy="259045"/>
    <xdr:sp macro="" textlink="">
      <xdr:nvSpPr>
        <xdr:cNvPr id="64" name="人件費平均値テキスト"/>
        <xdr:cNvSpPr txBox="1"/>
      </xdr:nvSpPr>
      <xdr:spPr>
        <a:xfrm>
          <a:off x="4686300" y="5847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56,511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39555</xdr:rowOff>
    </xdr:from>
    <xdr:to>
      <xdr:col>6</xdr:col>
      <xdr:colOff>561975</xdr:colOff>
      <xdr:row>34</xdr:row>
      <xdr:rowOff>141155</xdr:rowOff>
    </xdr:to>
    <xdr:sp macro="" textlink="">
      <xdr:nvSpPr>
        <xdr:cNvPr id="65" name="フローチャート : 判断 64"/>
        <xdr:cNvSpPr/>
      </xdr:nvSpPr>
      <xdr:spPr>
        <a:xfrm>
          <a:off x="45847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19130</xdr:rowOff>
    </xdr:from>
    <xdr:to>
      <xdr:col>5</xdr:col>
      <xdr:colOff>358775</xdr:colOff>
      <xdr:row>33</xdr:row>
      <xdr:rowOff>41337</xdr:rowOff>
    </xdr:to>
    <xdr:cxnSp macro="">
      <xdr:nvCxnSpPr>
        <xdr:cNvPr id="66" name="直線コネクタ 65"/>
        <xdr:cNvCxnSpPr/>
      </xdr:nvCxnSpPr>
      <xdr:spPr>
        <a:xfrm>
          <a:off x="2908300" y="5676980"/>
          <a:ext cx="889000" cy="2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170478</xdr:rowOff>
    </xdr:from>
    <xdr:to>
      <xdr:col>5</xdr:col>
      <xdr:colOff>409575</xdr:colOff>
      <xdr:row>34</xdr:row>
      <xdr:rowOff>100628</xdr:rowOff>
    </xdr:to>
    <xdr:sp macro="" textlink="">
      <xdr:nvSpPr>
        <xdr:cNvPr id="67" name="フローチャート : 判断 66"/>
        <xdr:cNvSpPr/>
      </xdr:nvSpPr>
      <xdr:spPr>
        <a:xfrm>
          <a:off x="37465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91755</xdr:rowOff>
    </xdr:from>
    <xdr:ext cx="534377" cy="259045"/>
    <xdr:sp macro="" textlink="">
      <xdr:nvSpPr>
        <xdr:cNvPr id="68" name="テキスト ボックス 67"/>
        <xdr:cNvSpPr txBox="1"/>
      </xdr:nvSpPr>
      <xdr:spPr>
        <a:xfrm>
          <a:off x="3530111" y="592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57,752</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19130</xdr:rowOff>
    </xdr:from>
    <xdr:to>
      <xdr:col>4</xdr:col>
      <xdr:colOff>155575</xdr:colOff>
      <xdr:row>33</xdr:row>
      <xdr:rowOff>71055</xdr:rowOff>
    </xdr:to>
    <xdr:cxnSp macro="">
      <xdr:nvCxnSpPr>
        <xdr:cNvPr id="69" name="直線コネクタ 68"/>
        <xdr:cNvCxnSpPr/>
      </xdr:nvCxnSpPr>
      <xdr:spPr>
        <a:xfrm flipV="1">
          <a:off x="2019300" y="5676980"/>
          <a:ext cx="889000" cy="5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130995</xdr:rowOff>
    </xdr:from>
    <xdr:to>
      <xdr:col>4</xdr:col>
      <xdr:colOff>206375</xdr:colOff>
      <xdr:row>34</xdr:row>
      <xdr:rowOff>61145</xdr:rowOff>
    </xdr:to>
    <xdr:sp macro="" textlink="">
      <xdr:nvSpPr>
        <xdr:cNvPr id="70" name="フローチャート : 判断 69"/>
        <xdr:cNvSpPr/>
      </xdr:nvSpPr>
      <xdr:spPr>
        <a:xfrm>
          <a:off x="2857500" y="578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52272</xdr:rowOff>
    </xdr:from>
    <xdr:ext cx="534377" cy="259045"/>
    <xdr:sp macro="" textlink="">
      <xdr:nvSpPr>
        <xdr:cNvPr id="71" name="テキスト ボックス 70"/>
        <xdr:cNvSpPr txBox="1"/>
      </xdr:nvSpPr>
      <xdr:spPr>
        <a:xfrm>
          <a:off x="2641111" y="588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155082</xdr:rowOff>
    </xdr:from>
    <xdr:to>
      <xdr:col>2</xdr:col>
      <xdr:colOff>638175</xdr:colOff>
      <xdr:row>33</xdr:row>
      <xdr:rowOff>71055</xdr:rowOff>
    </xdr:to>
    <xdr:cxnSp macro="">
      <xdr:nvCxnSpPr>
        <xdr:cNvPr id="72" name="直線コネクタ 71"/>
        <xdr:cNvCxnSpPr/>
      </xdr:nvCxnSpPr>
      <xdr:spPr>
        <a:xfrm>
          <a:off x="1130300" y="5641482"/>
          <a:ext cx="889000" cy="87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149251</xdr:rowOff>
    </xdr:from>
    <xdr:to>
      <xdr:col>3</xdr:col>
      <xdr:colOff>3175</xdr:colOff>
      <xdr:row>34</xdr:row>
      <xdr:rowOff>79401</xdr:rowOff>
    </xdr:to>
    <xdr:sp macro="" textlink="">
      <xdr:nvSpPr>
        <xdr:cNvPr id="73" name="フローチャート : 判断 72"/>
        <xdr:cNvSpPr/>
      </xdr:nvSpPr>
      <xdr:spPr>
        <a:xfrm>
          <a:off x="1968500" y="580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70528</xdr:rowOff>
    </xdr:from>
    <xdr:ext cx="534377" cy="259045"/>
    <xdr:sp macro="" textlink="">
      <xdr:nvSpPr>
        <xdr:cNvPr id="74" name="テキスト ボックス 73"/>
        <xdr:cNvSpPr txBox="1"/>
      </xdr:nvSpPr>
      <xdr:spPr>
        <a:xfrm>
          <a:off x="1752111" y="589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53532</xdr:rowOff>
    </xdr:from>
    <xdr:to>
      <xdr:col>1</xdr:col>
      <xdr:colOff>485775</xdr:colOff>
      <xdr:row>33</xdr:row>
      <xdr:rowOff>155132</xdr:rowOff>
    </xdr:to>
    <xdr:sp macro="" textlink="">
      <xdr:nvSpPr>
        <xdr:cNvPr id="75" name="フローチャート : 判断 74"/>
        <xdr:cNvSpPr/>
      </xdr:nvSpPr>
      <xdr:spPr>
        <a:xfrm>
          <a:off x="1079500" y="5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146259</xdr:rowOff>
    </xdr:from>
    <xdr:ext cx="534377" cy="259045"/>
    <xdr:sp macro="" textlink="">
      <xdr:nvSpPr>
        <xdr:cNvPr id="76" name="テキスト ボックス 75"/>
        <xdr:cNvSpPr txBox="1"/>
      </xdr:nvSpPr>
      <xdr:spPr>
        <a:xfrm>
          <a:off x="863111" y="580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47262</xdr:rowOff>
    </xdr:from>
    <xdr:to>
      <xdr:col>6</xdr:col>
      <xdr:colOff>561975</xdr:colOff>
      <xdr:row>33</xdr:row>
      <xdr:rowOff>148862</xdr:rowOff>
    </xdr:to>
    <xdr:sp macro="" textlink="">
      <xdr:nvSpPr>
        <xdr:cNvPr id="82" name="円/楕円 81"/>
        <xdr:cNvSpPr/>
      </xdr:nvSpPr>
      <xdr:spPr>
        <a:xfrm>
          <a:off x="4584700" y="570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70139</xdr:rowOff>
    </xdr:from>
    <xdr:ext cx="534377" cy="259045"/>
    <xdr:sp macro="" textlink="">
      <xdr:nvSpPr>
        <xdr:cNvPr id="83" name="人件費該当値テキスト"/>
        <xdr:cNvSpPr txBox="1"/>
      </xdr:nvSpPr>
      <xdr:spPr>
        <a:xfrm>
          <a:off x="4686300" y="555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61,525</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161987</xdr:rowOff>
    </xdr:from>
    <xdr:to>
      <xdr:col>5</xdr:col>
      <xdr:colOff>409575</xdr:colOff>
      <xdr:row>33</xdr:row>
      <xdr:rowOff>92137</xdr:rowOff>
    </xdr:to>
    <xdr:sp macro="" textlink="">
      <xdr:nvSpPr>
        <xdr:cNvPr id="84" name="円/楕円 83"/>
        <xdr:cNvSpPr/>
      </xdr:nvSpPr>
      <xdr:spPr>
        <a:xfrm>
          <a:off x="3746500" y="564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108664</xdr:rowOff>
    </xdr:from>
    <xdr:ext cx="534377" cy="259045"/>
    <xdr:sp macro="" textlink="">
      <xdr:nvSpPr>
        <xdr:cNvPr id="85" name="テキスト ボックス 84"/>
        <xdr:cNvSpPr txBox="1"/>
      </xdr:nvSpPr>
      <xdr:spPr>
        <a:xfrm>
          <a:off x="3530111" y="542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63,262</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139780</xdr:rowOff>
    </xdr:from>
    <xdr:to>
      <xdr:col>4</xdr:col>
      <xdr:colOff>206375</xdr:colOff>
      <xdr:row>33</xdr:row>
      <xdr:rowOff>69930</xdr:rowOff>
    </xdr:to>
    <xdr:sp macro="" textlink="">
      <xdr:nvSpPr>
        <xdr:cNvPr id="86" name="円/楕円 85"/>
        <xdr:cNvSpPr/>
      </xdr:nvSpPr>
      <xdr:spPr>
        <a:xfrm>
          <a:off x="2857500" y="562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86457</xdr:rowOff>
    </xdr:from>
    <xdr:ext cx="534377" cy="259045"/>
    <xdr:sp macro="" textlink="">
      <xdr:nvSpPr>
        <xdr:cNvPr id="87" name="テキスト ボックス 86"/>
        <xdr:cNvSpPr txBox="1"/>
      </xdr:nvSpPr>
      <xdr:spPr>
        <a:xfrm>
          <a:off x="2641111" y="540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63,942</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20255</xdr:rowOff>
    </xdr:from>
    <xdr:to>
      <xdr:col>3</xdr:col>
      <xdr:colOff>3175</xdr:colOff>
      <xdr:row>33</xdr:row>
      <xdr:rowOff>121855</xdr:rowOff>
    </xdr:to>
    <xdr:sp macro="" textlink="">
      <xdr:nvSpPr>
        <xdr:cNvPr id="88" name="円/楕円 87"/>
        <xdr:cNvSpPr/>
      </xdr:nvSpPr>
      <xdr:spPr>
        <a:xfrm>
          <a:off x="1968500" y="567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138382</xdr:rowOff>
    </xdr:from>
    <xdr:ext cx="534377" cy="259045"/>
    <xdr:sp macro="" textlink="">
      <xdr:nvSpPr>
        <xdr:cNvPr id="89" name="テキスト ボックス 88"/>
        <xdr:cNvSpPr txBox="1"/>
      </xdr:nvSpPr>
      <xdr:spPr>
        <a:xfrm>
          <a:off x="1752111" y="545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62,352</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104282</xdr:rowOff>
    </xdr:from>
    <xdr:to>
      <xdr:col>1</xdr:col>
      <xdr:colOff>485775</xdr:colOff>
      <xdr:row>33</xdr:row>
      <xdr:rowOff>34432</xdr:rowOff>
    </xdr:to>
    <xdr:sp macro="" textlink="">
      <xdr:nvSpPr>
        <xdr:cNvPr id="90" name="円/楕円 89"/>
        <xdr:cNvSpPr/>
      </xdr:nvSpPr>
      <xdr:spPr>
        <a:xfrm>
          <a:off x="1079500" y="559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50959</xdr:rowOff>
    </xdr:from>
    <xdr:ext cx="534377" cy="259045"/>
    <xdr:sp macro="" textlink="">
      <xdr:nvSpPr>
        <xdr:cNvPr id="91" name="テキスト ボックス 90"/>
        <xdr:cNvSpPr txBox="1"/>
      </xdr:nvSpPr>
      <xdr:spPr>
        <a:xfrm>
          <a:off x="863111" y="536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65,029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45,314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74686</xdr:rowOff>
    </xdr:from>
    <xdr:to>
      <xdr:col>6</xdr:col>
      <xdr:colOff>510540</xdr:colOff>
      <xdr:row>59</xdr:row>
      <xdr:rowOff>59644</xdr:rowOff>
    </xdr:to>
    <xdr:cxnSp macro="">
      <xdr:nvCxnSpPr>
        <xdr:cNvPr id="114" name="直線コネクタ 113"/>
        <xdr:cNvCxnSpPr/>
      </xdr:nvCxnSpPr>
      <xdr:spPr>
        <a:xfrm flipV="1">
          <a:off x="4633595" y="8818636"/>
          <a:ext cx="1270" cy="1356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63471</xdr:rowOff>
    </xdr:from>
    <xdr:ext cx="534377" cy="259045"/>
    <xdr:sp macro="" textlink="">
      <xdr:nvSpPr>
        <xdr:cNvPr id="115" name="物件費最小値テキスト"/>
        <xdr:cNvSpPr txBox="1"/>
      </xdr:nvSpPr>
      <xdr:spPr>
        <a:xfrm>
          <a:off x="4686300" y="1017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36,002</a:t>
          </a:r>
          <a:endParaRPr kumimoji="1" lang="ja-JP" altLang="en-US" sz="1000" b="1">
            <a:latin typeface="ＭＳ Ｐゴシック"/>
          </a:endParaRPr>
        </a:p>
      </xdr:txBody>
    </xdr:sp>
    <xdr:clientData/>
  </xdr:oneCellAnchor>
  <xdr:twoCellAnchor>
    <xdr:from>
      <xdr:col>6</xdr:col>
      <xdr:colOff>422275</xdr:colOff>
      <xdr:row>59</xdr:row>
      <xdr:rowOff>59644</xdr:rowOff>
    </xdr:from>
    <xdr:to>
      <xdr:col>6</xdr:col>
      <xdr:colOff>600075</xdr:colOff>
      <xdr:row>59</xdr:row>
      <xdr:rowOff>59644</xdr:rowOff>
    </xdr:to>
    <xdr:cxnSp macro="">
      <xdr:nvCxnSpPr>
        <xdr:cNvPr id="116" name="直線コネクタ 115"/>
        <xdr:cNvCxnSpPr/>
      </xdr:nvCxnSpPr>
      <xdr:spPr>
        <a:xfrm>
          <a:off x="4546600" y="10175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21363</xdr:rowOff>
    </xdr:from>
    <xdr:ext cx="534377" cy="259045"/>
    <xdr:sp macro="" textlink="">
      <xdr:nvSpPr>
        <xdr:cNvPr id="117" name="物件費最大値テキスト"/>
        <xdr:cNvSpPr txBox="1"/>
      </xdr:nvSpPr>
      <xdr:spPr>
        <a:xfrm>
          <a:off x="4686300" y="859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95,344</a:t>
          </a:r>
          <a:endParaRPr kumimoji="1" lang="ja-JP" altLang="en-US" sz="1000" b="1">
            <a:latin typeface="ＭＳ Ｐゴシック"/>
          </a:endParaRPr>
        </a:p>
      </xdr:txBody>
    </xdr:sp>
    <xdr:clientData/>
  </xdr:oneCellAnchor>
  <xdr:twoCellAnchor>
    <xdr:from>
      <xdr:col>6</xdr:col>
      <xdr:colOff>422275</xdr:colOff>
      <xdr:row>51</xdr:row>
      <xdr:rowOff>74686</xdr:rowOff>
    </xdr:from>
    <xdr:to>
      <xdr:col>6</xdr:col>
      <xdr:colOff>600075</xdr:colOff>
      <xdr:row>51</xdr:row>
      <xdr:rowOff>74686</xdr:rowOff>
    </xdr:to>
    <xdr:cxnSp macro="">
      <xdr:nvCxnSpPr>
        <xdr:cNvPr id="118" name="直線コネクタ 117"/>
        <xdr:cNvCxnSpPr/>
      </xdr:nvCxnSpPr>
      <xdr:spPr>
        <a:xfrm>
          <a:off x="4546600" y="8818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99421</xdr:rowOff>
    </xdr:from>
    <xdr:to>
      <xdr:col>6</xdr:col>
      <xdr:colOff>511175</xdr:colOff>
      <xdr:row>58</xdr:row>
      <xdr:rowOff>104953</xdr:rowOff>
    </xdr:to>
    <xdr:cxnSp macro="">
      <xdr:nvCxnSpPr>
        <xdr:cNvPr id="119" name="直線コネクタ 118"/>
        <xdr:cNvCxnSpPr/>
      </xdr:nvCxnSpPr>
      <xdr:spPr>
        <a:xfrm>
          <a:off x="3797300" y="10043521"/>
          <a:ext cx="838200" cy="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25755</xdr:rowOff>
    </xdr:from>
    <xdr:ext cx="534377" cy="259045"/>
    <xdr:sp macro="" textlink="">
      <xdr:nvSpPr>
        <xdr:cNvPr id="120" name="物件費平均値テキスト"/>
        <xdr:cNvSpPr txBox="1"/>
      </xdr:nvSpPr>
      <xdr:spPr>
        <a:xfrm>
          <a:off x="4686300" y="9626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51,263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2878</xdr:rowOff>
    </xdr:from>
    <xdr:to>
      <xdr:col>6</xdr:col>
      <xdr:colOff>561975</xdr:colOff>
      <xdr:row>57</xdr:row>
      <xdr:rowOff>104478</xdr:rowOff>
    </xdr:to>
    <xdr:sp macro="" textlink="">
      <xdr:nvSpPr>
        <xdr:cNvPr id="121" name="フローチャート : 判断 120"/>
        <xdr:cNvSpPr/>
      </xdr:nvSpPr>
      <xdr:spPr>
        <a:xfrm>
          <a:off x="4584700" y="977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99421</xdr:rowOff>
    </xdr:from>
    <xdr:to>
      <xdr:col>5</xdr:col>
      <xdr:colOff>358775</xdr:colOff>
      <xdr:row>58</xdr:row>
      <xdr:rowOff>123492</xdr:rowOff>
    </xdr:to>
    <xdr:cxnSp macro="">
      <xdr:nvCxnSpPr>
        <xdr:cNvPr id="122" name="直線コネクタ 121"/>
        <xdr:cNvCxnSpPr/>
      </xdr:nvCxnSpPr>
      <xdr:spPr>
        <a:xfrm flipV="1">
          <a:off x="2908300" y="10043521"/>
          <a:ext cx="889000" cy="24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36047</xdr:rowOff>
    </xdr:from>
    <xdr:to>
      <xdr:col>5</xdr:col>
      <xdr:colOff>409575</xdr:colOff>
      <xdr:row>57</xdr:row>
      <xdr:rowOff>137647</xdr:rowOff>
    </xdr:to>
    <xdr:sp macro="" textlink="">
      <xdr:nvSpPr>
        <xdr:cNvPr id="123" name="フローチャート : 判断 122"/>
        <xdr:cNvSpPr/>
      </xdr:nvSpPr>
      <xdr:spPr>
        <a:xfrm>
          <a:off x="3746500" y="9808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154174</xdr:rowOff>
    </xdr:from>
    <xdr:ext cx="534377" cy="259045"/>
    <xdr:sp macro="" textlink="">
      <xdr:nvSpPr>
        <xdr:cNvPr id="124" name="テキスト ボックス 123"/>
        <xdr:cNvSpPr txBox="1"/>
      </xdr:nvSpPr>
      <xdr:spPr>
        <a:xfrm>
          <a:off x="3530111" y="958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49,812</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123492</xdr:rowOff>
    </xdr:from>
    <xdr:to>
      <xdr:col>4</xdr:col>
      <xdr:colOff>155575</xdr:colOff>
      <xdr:row>59</xdr:row>
      <xdr:rowOff>20805</xdr:rowOff>
    </xdr:to>
    <xdr:cxnSp macro="">
      <xdr:nvCxnSpPr>
        <xdr:cNvPr id="125" name="直線コネクタ 124"/>
        <xdr:cNvCxnSpPr/>
      </xdr:nvCxnSpPr>
      <xdr:spPr>
        <a:xfrm flipV="1">
          <a:off x="2019300" y="10067592"/>
          <a:ext cx="889000" cy="6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26309</xdr:rowOff>
    </xdr:from>
    <xdr:to>
      <xdr:col>4</xdr:col>
      <xdr:colOff>206375</xdr:colOff>
      <xdr:row>57</xdr:row>
      <xdr:rowOff>127909</xdr:rowOff>
    </xdr:to>
    <xdr:sp macro="" textlink="">
      <xdr:nvSpPr>
        <xdr:cNvPr id="126" name="フローチャート : 判断 125"/>
        <xdr:cNvSpPr/>
      </xdr:nvSpPr>
      <xdr:spPr>
        <a:xfrm>
          <a:off x="2857500" y="979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144436</xdr:rowOff>
    </xdr:from>
    <xdr:ext cx="534377" cy="259045"/>
    <xdr:sp macro="" textlink="">
      <xdr:nvSpPr>
        <xdr:cNvPr id="127" name="テキスト ボックス 126"/>
        <xdr:cNvSpPr txBox="1"/>
      </xdr:nvSpPr>
      <xdr:spPr>
        <a:xfrm>
          <a:off x="2641111" y="957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3546</xdr:rowOff>
    </xdr:from>
    <xdr:to>
      <xdr:col>2</xdr:col>
      <xdr:colOff>638175</xdr:colOff>
      <xdr:row>59</xdr:row>
      <xdr:rowOff>20805</xdr:rowOff>
    </xdr:to>
    <xdr:cxnSp macro="">
      <xdr:nvCxnSpPr>
        <xdr:cNvPr id="128" name="直線コネクタ 127"/>
        <xdr:cNvCxnSpPr/>
      </xdr:nvCxnSpPr>
      <xdr:spPr>
        <a:xfrm>
          <a:off x="1130300" y="10119096"/>
          <a:ext cx="889000" cy="1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85745</xdr:rowOff>
    </xdr:from>
    <xdr:to>
      <xdr:col>3</xdr:col>
      <xdr:colOff>3175</xdr:colOff>
      <xdr:row>58</xdr:row>
      <xdr:rowOff>15895</xdr:rowOff>
    </xdr:to>
    <xdr:sp macro="" textlink="">
      <xdr:nvSpPr>
        <xdr:cNvPr id="129" name="フローチャート : 判断 128"/>
        <xdr:cNvSpPr/>
      </xdr:nvSpPr>
      <xdr:spPr>
        <a:xfrm>
          <a:off x="1968500" y="985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32422</xdr:rowOff>
    </xdr:from>
    <xdr:ext cx="534377" cy="259045"/>
    <xdr:sp macro="" textlink="">
      <xdr:nvSpPr>
        <xdr:cNvPr id="130" name="テキスト ボックス 129"/>
        <xdr:cNvSpPr txBox="1"/>
      </xdr:nvSpPr>
      <xdr:spPr>
        <a:xfrm>
          <a:off x="1752111" y="963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101381</xdr:rowOff>
    </xdr:from>
    <xdr:to>
      <xdr:col>1</xdr:col>
      <xdr:colOff>485775</xdr:colOff>
      <xdr:row>58</xdr:row>
      <xdr:rowOff>31531</xdr:rowOff>
    </xdr:to>
    <xdr:sp macro="" textlink="">
      <xdr:nvSpPr>
        <xdr:cNvPr id="131" name="フローチャート : 判断 130"/>
        <xdr:cNvSpPr/>
      </xdr:nvSpPr>
      <xdr:spPr>
        <a:xfrm>
          <a:off x="1079500" y="987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48058</xdr:rowOff>
    </xdr:from>
    <xdr:ext cx="534377" cy="259045"/>
    <xdr:sp macro="" textlink="">
      <xdr:nvSpPr>
        <xdr:cNvPr id="132" name="テキスト ボックス 131"/>
        <xdr:cNvSpPr txBox="1"/>
      </xdr:nvSpPr>
      <xdr:spPr>
        <a:xfrm>
          <a:off x="863111" y="964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54153</xdr:rowOff>
    </xdr:from>
    <xdr:to>
      <xdr:col>6</xdr:col>
      <xdr:colOff>561975</xdr:colOff>
      <xdr:row>58</xdr:row>
      <xdr:rowOff>155753</xdr:rowOff>
    </xdr:to>
    <xdr:sp macro="" textlink="">
      <xdr:nvSpPr>
        <xdr:cNvPr id="138" name="円/楕円 137"/>
        <xdr:cNvSpPr/>
      </xdr:nvSpPr>
      <xdr:spPr>
        <a:xfrm>
          <a:off x="4584700" y="999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140530</xdr:rowOff>
    </xdr:from>
    <xdr:ext cx="534377" cy="259045"/>
    <xdr:sp macro="" textlink="">
      <xdr:nvSpPr>
        <xdr:cNvPr id="139" name="物件費該当値テキスト"/>
        <xdr:cNvSpPr txBox="1"/>
      </xdr:nvSpPr>
      <xdr:spPr>
        <a:xfrm>
          <a:off x="4686300" y="991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41,520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48621</xdr:rowOff>
    </xdr:from>
    <xdr:to>
      <xdr:col>5</xdr:col>
      <xdr:colOff>409575</xdr:colOff>
      <xdr:row>58</xdr:row>
      <xdr:rowOff>150221</xdr:rowOff>
    </xdr:to>
    <xdr:sp macro="" textlink="">
      <xdr:nvSpPr>
        <xdr:cNvPr id="140" name="円/楕円 139"/>
        <xdr:cNvSpPr/>
      </xdr:nvSpPr>
      <xdr:spPr>
        <a:xfrm>
          <a:off x="3746500" y="999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141348</xdr:rowOff>
    </xdr:from>
    <xdr:ext cx="534377" cy="259045"/>
    <xdr:sp macro="" textlink="">
      <xdr:nvSpPr>
        <xdr:cNvPr id="141" name="テキスト ボックス 140"/>
        <xdr:cNvSpPr txBox="1"/>
      </xdr:nvSpPr>
      <xdr:spPr>
        <a:xfrm>
          <a:off x="3530111" y="1008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41,762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72692</xdr:rowOff>
    </xdr:from>
    <xdr:to>
      <xdr:col>4</xdr:col>
      <xdr:colOff>206375</xdr:colOff>
      <xdr:row>59</xdr:row>
      <xdr:rowOff>2842</xdr:rowOff>
    </xdr:to>
    <xdr:sp macro="" textlink="">
      <xdr:nvSpPr>
        <xdr:cNvPr id="142" name="円/楕円 141"/>
        <xdr:cNvSpPr/>
      </xdr:nvSpPr>
      <xdr:spPr>
        <a:xfrm>
          <a:off x="2857500" y="1001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165419</xdr:rowOff>
    </xdr:from>
    <xdr:ext cx="534377" cy="259045"/>
    <xdr:sp macro="" textlink="">
      <xdr:nvSpPr>
        <xdr:cNvPr id="143" name="テキスト ボックス 142"/>
        <xdr:cNvSpPr txBox="1"/>
      </xdr:nvSpPr>
      <xdr:spPr>
        <a:xfrm>
          <a:off x="2641111" y="1010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40,709</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141455</xdr:rowOff>
    </xdr:from>
    <xdr:to>
      <xdr:col>3</xdr:col>
      <xdr:colOff>3175</xdr:colOff>
      <xdr:row>59</xdr:row>
      <xdr:rowOff>71605</xdr:rowOff>
    </xdr:to>
    <xdr:sp macro="" textlink="">
      <xdr:nvSpPr>
        <xdr:cNvPr id="144" name="円/楕円 143"/>
        <xdr:cNvSpPr/>
      </xdr:nvSpPr>
      <xdr:spPr>
        <a:xfrm>
          <a:off x="1968500" y="1008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62732</xdr:rowOff>
    </xdr:from>
    <xdr:ext cx="534377" cy="259045"/>
    <xdr:sp macro="" textlink="">
      <xdr:nvSpPr>
        <xdr:cNvPr id="145" name="テキスト ボックス 144"/>
        <xdr:cNvSpPr txBox="1"/>
      </xdr:nvSpPr>
      <xdr:spPr>
        <a:xfrm>
          <a:off x="1752111" y="10178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37,701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124196</xdr:rowOff>
    </xdr:from>
    <xdr:to>
      <xdr:col>1</xdr:col>
      <xdr:colOff>485775</xdr:colOff>
      <xdr:row>59</xdr:row>
      <xdr:rowOff>54346</xdr:rowOff>
    </xdr:to>
    <xdr:sp macro="" textlink="">
      <xdr:nvSpPr>
        <xdr:cNvPr id="146" name="円/楕円 145"/>
        <xdr:cNvSpPr/>
      </xdr:nvSpPr>
      <xdr:spPr>
        <a:xfrm>
          <a:off x="1079500" y="1006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45473</xdr:rowOff>
    </xdr:from>
    <xdr:ext cx="534377" cy="259045"/>
    <xdr:sp macro="" textlink="">
      <xdr:nvSpPr>
        <xdr:cNvPr id="147" name="テキスト ボックス 146"/>
        <xdr:cNvSpPr txBox="1"/>
      </xdr:nvSpPr>
      <xdr:spPr>
        <a:xfrm>
          <a:off x="863111" y="1016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38,456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127127</xdr:rowOff>
    </xdr:from>
    <xdr:to>
      <xdr:col>6</xdr:col>
      <xdr:colOff>510540</xdr:colOff>
      <xdr:row>78</xdr:row>
      <xdr:rowOff>139319</xdr:rowOff>
    </xdr:to>
    <xdr:cxnSp macro="">
      <xdr:nvCxnSpPr>
        <xdr:cNvPr id="171" name="直線コネクタ 170"/>
        <xdr:cNvCxnSpPr/>
      </xdr:nvCxnSpPr>
      <xdr:spPr>
        <a:xfrm flipV="1">
          <a:off x="4633595" y="12128627"/>
          <a:ext cx="1270" cy="1383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143146</xdr:rowOff>
    </xdr:from>
    <xdr:ext cx="378565" cy="259045"/>
    <xdr:sp macro="" textlink="">
      <xdr:nvSpPr>
        <xdr:cNvPr id="172" name="維持補修費最小値テキスト"/>
        <xdr:cNvSpPr txBox="1"/>
      </xdr:nvSpPr>
      <xdr:spPr>
        <a:xfrm>
          <a:off x="4686300" y="13516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603</a:t>
          </a:r>
          <a:endParaRPr kumimoji="1" lang="ja-JP" altLang="en-US" sz="1000" b="1">
            <a:latin typeface="ＭＳ Ｐゴシック"/>
          </a:endParaRPr>
        </a:p>
      </xdr:txBody>
    </xdr:sp>
    <xdr:clientData/>
  </xdr:oneCellAnchor>
  <xdr:twoCellAnchor>
    <xdr:from>
      <xdr:col>6</xdr:col>
      <xdr:colOff>422275</xdr:colOff>
      <xdr:row>78</xdr:row>
      <xdr:rowOff>139319</xdr:rowOff>
    </xdr:from>
    <xdr:to>
      <xdr:col>6</xdr:col>
      <xdr:colOff>600075</xdr:colOff>
      <xdr:row>78</xdr:row>
      <xdr:rowOff>139319</xdr:rowOff>
    </xdr:to>
    <xdr:cxnSp macro="">
      <xdr:nvCxnSpPr>
        <xdr:cNvPr id="173" name="直線コネクタ 172"/>
        <xdr:cNvCxnSpPr/>
      </xdr:nvCxnSpPr>
      <xdr:spPr>
        <a:xfrm>
          <a:off x="4546600" y="13512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73804</xdr:rowOff>
    </xdr:from>
    <xdr:ext cx="534377" cy="259045"/>
    <xdr:sp macro="" textlink="">
      <xdr:nvSpPr>
        <xdr:cNvPr id="174" name="維持補修費最大値テキスト"/>
        <xdr:cNvSpPr txBox="1"/>
      </xdr:nvSpPr>
      <xdr:spPr>
        <a:xfrm>
          <a:off x="4686300" y="1190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11,499</a:t>
          </a:r>
          <a:endParaRPr kumimoji="1" lang="ja-JP" altLang="en-US" sz="1000" b="1">
            <a:latin typeface="ＭＳ Ｐゴシック"/>
          </a:endParaRPr>
        </a:p>
      </xdr:txBody>
    </xdr:sp>
    <xdr:clientData/>
  </xdr:oneCellAnchor>
  <xdr:twoCellAnchor>
    <xdr:from>
      <xdr:col>6</xdr:col>
      <xdr:colOff>422275</xdr:colOff>
      <xdr:row>70</xdr:row>
      <xdr:rowOff>127127</xdr:rowOff>
    </xdr:from>
    <xdr:to>
      <xdr:col>6</xdr:col>
      <xdr:colOff>600075</xdr:colOff>
      <xdr:row>70</xdr:row>
      <xdr:rowOff>127127</xdr:rowOff>
    </xdr:to>
    <xdr:cxnSp macro="">
      <xdr:nvCxnSpPr>
        <xdr:cNvPr id="175" name="直線コネクタ 174"/>
        <xdr:cNvCxnSpPr/>
      </xdr:nvCxnSpPr>
      <xdr:spPr>
        <a:xfrm>
          <a:off x="4546600" y="1212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119126</xdr:rowOff>
    </xdr:from>
    <xdr:to>
      <xdr:col>6</xdr:col>
      <xdr:colOff>511175</xdr:colOff>
      <xdr:row>77</xdr:row>
      <xdr:rowOff>139446</xdr:rowOff>
    </xdr:to>
    <xdr:cxnSp macro="">
      <xdr:nvCxnSpPr>
        <xdr:cNvPr id="176" name="直線コネクタ 175"/>
        <xdr:cNvCxnSpPr/>
      </xdr:nvCxnSpPr>
      <xdr:spPr>
        <a:xfrm flipV="1">
          <a:off x="3797300" y="13320776"/>
          <a:ext cx="8382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113047</xdr:rowOff>
    </xdr:from>
    <xdr:ext cx="469744" cy="259045"/>
    <xdr:sp macro="" textlink="">
      <xdr:nvSpPr>
        <xdr:cNvPr id="177" name="維持補修費平均値テキスト"/>
        <xdr:cNvSpPr txBox="1"/>
      </xdr:nvSpPr>
      <xdr:spPr>
        <a:xfrm>
          <a:off x="4686300" y="12971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3,290</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90170</xdr:rowOff>
    </xdr:from>
    <xdr:to>
      <xdr:col>6</xdr:col>
      <xdr:colOff>561975</xdr:colOff>
      <xdr:row>77</xdr:row>
      <xdr:rowOff>20320</xdr:rowOff>
    </xdr:to>
    <xdr:sp macro="" textlink="">
      <xdr:nvSpPr>
        <xdr:cNvPr id="178" name="フローチャート : 判断 177"/>
        <xdr:cNvSpPr/>
      </xdr:nvSpPr>
      <xdr:spPr>
        <a:xfrm>
          <a:off x="45847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139446</xdr:rowOff>
    </xdr:from>
    <xdr:to>
      <xdr:col>5</xdr:col>
      <xdr:colOff>358775</xdr:colOff>
      <xdr:row>77</xdr:row>
      <xdr:rowOff>142367</xdr:rowOff>
    </xdr:to>
    <xdr:cxnSp macro="">
      <xdr:nvCxnSpPr>
        <xdr:cNvPr id="179" name="直線コネクタ 178"/>
        <xdr:cNvCxnSpPr/>
      </xdr:nvCxnSpPr>
      <xdr:spPr>
        <a:xfrm flipV="1">
          <a:off x="2908300" y="13341096"/>
          <a:ext cx="8890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92838</xdr:rowOff>
    </xdr:from>
    <xdr:to>
      <xdr:col>5</xdr:col>
      <xdr:colOff>409575</xdr:colOff>
      <xdr:row>77</xdr:row>
      <xdr:rowOff>22988</xdr:rowOff>
    </xdr:to>
    <xdr:sp macro="" textlink="">
      <xdr:nvSpPr>
        <xdr:cNvPr id="180" name="フローチャート : 判断 179"/>
        <xdr:cNvSpPr/>
      </xdr:nvSpPr>
      <xdr:spPr>
        <a:xfrm>
          <a:off x="3746500" y="1312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39514</xdr:rowOff>
    </xdr:from>
    <xdr:ext cx="469744" cy="259045"/>
    <xdr:sp macro="" textlink="">
      <xdr:nvSpPr>
        <xdr:cNvPr id="181" name="テキスト ボックス 180"/>
        <xdr:cNvSpPr txBox="1"/>
      </xdr:nvSpPr>
      <xdr:spPr>
        <a:xfrm>
          <a:off x="3562427" y="12898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142367</xdr:rowOff>
    </xdr:from>
    <xdr:to>
      <xdr:col>4</xdr:col>
      <xdr:colOff>155575</xdr:colOff>
      <xdr:row>77</xdr:row>
      <xdr:rowOff>147447</xdr:rowOff>
    </xdr:to>
    <xdr:cxnSp macro="">
      <xdr:nvCxnSpPr>
        <xdr:cNvPr id="182" name="直線コネクタ 181"/>
        <xdr:cNvCxnSpPr/>
      </xdr:nvCxnSpPr>
      <xdr:spPr>
        <a:xfrm flipV="1">
          <a:off x="2019300" y="13344017"/>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3811</xdr:rowOff>
    </xdr:from>
    <xdr:to>
      <xdr:col>4</xdr:col>
      <xdr:colOff>206375</xdr:colOff>
      <xdr:row>76</xdr:row>
      <xdr:rowOff>105411</xdr:rowOff>
    </xdr:to>
    <xdr:sp macro="" textlink="">
      <xdr:nvSpPr>
        <xdr:cNvPr id="183" name="フローチャート : 判断 182"/>
        <xdr:cNvSpPr/>
      </xdr:nvSpPr>
      <xdr:spPr>
        <a:xfrm>
          <a:off x="28575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121937</xdr:rowOff>
    </xdr:from>
    <xdr:ext cx="469744" cy="259045"/>
    <xdr:sp macro="" textlink="">
      <xdr:nvSpPr>
        <xdr:cNvPr id="184" name="テキスト ボックス 183"/>
        <xdr:cNvSpPr txBox="1"/>
      </xdr:nvSpPr>
      <xdr:spPr>
        <a:xfrm>
          <a:off x="2673427" y="12809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147447</xdr:rowOff>
    </xdr:from>
    <xdr:to>
      <xdr:col>2</xdr:col>
      <xdr:colOff>638175</xdr:colOff>
      <xdr:row>78</xdr:row>
      <xdr:rowOff>5842</xdr:rowOff>
    </xdr:to>
    <xdr:cxnSp macro="">
      <xdr:nvCxnSpPr>
        <xdr:cNvPr id="185" name="直線コネクタ 184"/>
        <xdr:cNvCxnSpPr/>
      </xdr:nvCxnSpPr>
      <xdr:spPr>
        <a:xfrm flipV="1">
          <a:off x="1130300" y="13349097"/>
          <a:ext cx="889000" cy="2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32258</xdr:rowOff>
    </xdr:from>
    <xdr:to>
      <xdr:col>3</xdr:col>
      <xdr:colOff>3175</xdr:colOff>
      <xdr:row>76</xdr:row>
      <xdr:rowOff>133858</xdr:rowOff>
    </xdr:to>
    <xdr:sp macro="" textlink="">
      <xdr:nvSpPr>
        <xdr:cNvPr id="186" name="フローチャート : 判断 185"/>
        <xdr:cNvSpPr/>
      </xdr:nvSpPr>
      <xdr:spPr>
        <a:xfrm>
          <a:off x="1968500" y="1306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150385</xdr:rowOff>
    </xdr:from>
    <xdr:ext cx="469744" cy="259045"/>
    <xdr:sp macro="" textlink="">
      <xdr:nvSpPr>
        <xdr:cNvPr id="187" name="テキスト ボックス 186"/>
        <xdr:cNvSpPr txBox="1"/>
      </xdr:nvSpPr>
      <xdr:spPr>
        <a:xfrm>
          <a:off x="1784427" y="12837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26163</xdr:rowOff>
    </xdr:from>
    <xdr:to>
      <xdr:col>1</xdr:col>
      <xdr:colOff>485775</xdr:colOff>
      <xdr:row>76</xdr:row>
      <xdr:rowOff>127763</xdr:rowOff>
    </xdr:to>
    <xdr:sp macro="" textlink="">
      <xdr:nvSpPr>
        <xdr:cNvPr id="188" name="フローチャート : 判断 187"/>
        <xdr:cNvSpPr/>
      </xdr:nvSpPr>
      <xdr:spPr>
        <a:xfrm>
          <a:off x="1079500" y="130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144289</xdr:rowOff>
    </xdr:from>
    <xdr:ext cx="469744" cy="259045"/>
    <xdr:sp macro="" textlink="">
      <xdr:nvSpPr>
        <xdr:cNvPr id="189" name="テキスト ボックス 188"/>
        <xdr:cNvSpPr txBox="1"/>
      </xdr:nvSpPr>
      <xdr:spPr>
        <a:xfrm>
          <a:off x="895427" y="12831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68326</xdr:rowOff>
    </xdr:from>
    <xdr:to>
      <xdr:col>6</xdr:col>
      <xdr:colOff>561975</xdr:colOff>
      <xdr:row>77</xdr:row>
      <xdr:rowOff>169926</xdr:rowOff>
    </xdr:to>
    <xdr:sp macro="" textlink="">
      <xdr:nvSpPr>
        <xdr:cNvPr id="195" name="円/楕円 194"/>
        <xdr:cNvSpPr/>
      </xdr:nvSpPr>
      <xdr:spPr>
        <a:xfrm>
          <a:off x="4584700" y="1326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46753</xdr:rowOff>
    </xdr:from>
    <xdr:ext cx="469744" cy="259045"/>
    <xdr:sp macro="" textlink="">
      <xdr:nvSpPr>
        <xdr:cNvPr id="196" name="維持補修費該当値テキスト"/>
        <xdr:cNvSpPr txBox="1"/>
      </xdr:nvSpPr>
      <xdr:spPr>
        <a:xfrm>
          <a:off x="4686300" y="1324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2,112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88646</xdr:rowOff>
    </xdr:from>
    <xdr:to>
      <xdr:col>5</xdr:col>
      <xdr:colOff>409575</xdr:colOff>
      <xdr:row>78</xdr:row>
      <xdr:rowOff>18796</xdr:rowOff>
    </xdr:to>
    <xdr:sp macro="" textlink="">
      <xdr:nvSpPr>
        <xdr:cNvPr id="197" name="円/楕円 196"/>
        <xdr:cNvSpPr/>
      </xdr:nvSpPr>
      <xdr:spPr>
        <a:xfrm>
          <a:off x="3746500" y="1329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9923</xdr:rowOff>
    </xdr:from>
    <xdr:ext cx="469744" cy="259045"/>
    <xdr:sp macro="" textlink="">
      <xdr:nvSpPr>
        <xdr:cNvPr id="198" name="テキスト ボックス 197"/>
        <xdr:cNvSpPr txBox="1"/>
      </xdr:nvSpPr>
      <xdr:spPr>
        <a:xfrm>
          <a:off x="3562427" y="13383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91567</xdr:rowOff>
    </xdr:from>
    <xdr:to>
      <xdr:col>4</xdr:col>
      <xdr:colOff>206375</xdr:colOff>
      <xdr:row>78</xdr:row>
      <xdr:rowOff>21717</xdr:rowOff>
    </xdr:to>
    <xdr:sp macro="" textlink="">
      <xdr:nvSpPr>
        <xdr:cNvPr id="199" name="円/楕円 198"/>
        <xdr:cNvSpPr/>
      </xdr:nvSpPr>
      <xdr:spPr>
        <a:xfrm>
          <a:off x="2857500" y="1329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12844</xdr:rowOff>
    </xdr:from>
    <xdr:ext cx="469744" cy="259045"/>
    <xdr:sp macro="" textlink="">
      <xdr:nvSpPr>
        <xdr:cNvPr id="200" name="テキスト ボックス 199"/>
        <xdr:cNvSpPr txBox="1"/>
      </xdr:nvSpPr>
      <xdr:spPr>
        <a:xfrm>
          <a:off x="2673427" y="1338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96647</xdr:rowOff>
    </xdr:from>
    <xdr:to>
      <xdr:col>3</xdr:col>
      <xdr:colOff>3175</xdr:colOff>
      <xdr:row>78</xdr:row>
      <xdr:rowOff>26797</xdr:rowOff>
    </xdr:to>
    <xdr:sp macro="" textlink="">
      <xdr:nvSpPr>
        <xdr:cNvPr id="201" name="円/楕円 200"/>
        <xdr:cNvSpPr/>
      </xdr:nvSpPr>
      <xdr:spPr>
        <a:xfrm>
          <a:off x="1968500" y="1329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17924</xdr:rowOff>
    </xdr:from>
    <xdr:ext cx="469744" cy="259045"/>
    <xdr:sp macro="" textlink="">
      <xdr:nvSpPr>
        <xdr:cNvPr id="202" name="テキスト ボックス 201"/>
        <xdr:cNvSpPr txBox="1"/>
      </xdr:nvSpPr>
      <xdr:spPr>
        <a:xfrm>
          <a:off x="1784427" y="13391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126492</xdr:rowOff>
    </xdr:from>
    <xdr:to>
      <xdr:col>1</xdr:col>
      <xdr:colOff>485775</xdr:colOff>
      <xdr:row>78</xdr:row>
      <xdr:rowOff>56642</xdr:rowOff>
    </xdr:to>
    <xdr:sp macro="" textlink="">
      <xdr:nvSpPr>
        <xdr:cNvPr id="203" name="円/楕円 202"/>
        <xdr:cNvSpPr/>
      </xdr:nvSpPr>
      <xdr:spPr>
        <a:xfrm>
          <a:off x="1079500" y="1332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47769</xdr:rowOff>
    </xdr:from>
    <xdr:ext cx="469744" cy="259045"/>
    <xdr:sp macro="" textlink="">
      <xdr:nvSpPr>
        <xdr:cNvPr id="204" name="テキスト ボックス 203"/>
        <xdr:cNvSpPr txBox="1"/>
      </xdr:nvSpPr>
      <xdr:spPr>
        <a:xfrm>
          <a:off x="895427" y="13420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103,514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102108</xdr:rowOff>
    </xdr:from>
    <xdr:to>
      <xdr:col>6</xdr:col>
      <xdr:colOff>510540</xdr:colOff>
      <xdr:row>99</xdr:row>
      <xdr:rowOff>46710</xdr:rowOff>
    </xdr:to>
    <xdr:cxnSp macro="">
      <xdr:nvCxnSpPr>
        <xdr:cNvPr id="229" name="直線コネクタ 228"/>
        <xdr:cNvCxnSpPr/>
      </xdr:nvCxnSpPr>
      <xdr:spPr>
        <a:xfrm flipV="1">
          <a:off x="4633595" y="15704058"/>
          <a:ext cx="1270" cy="1316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50537</xdr:rowOff>
    </xdr:from>
    <xdr:ext cx="534377" cy="259045"/>
    <xdr:sp macro="" textlink="">
      <xdr:nvSpPr>
        <xdr:cNvPr id="230" name="扶助費最小値テキスト"/>
        <xdr:cNvSpPr txBox="1"/>
      </xdr:nvSpPr>
      <xdr:spPr>
        <a:xfrm>
          <a:off x="4686300" y="1702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59,822</a:t>
          </a:r>
          <a:endParaRPr kumimoji="1" lang="ja-JP" altLang="en-US" sz="1000" b="1">
            <a:latin typeface="ＭＳ Ｐゴシック"/>
          </a:endParaRPr>
        </a:p>
      </xdr:txBody>
    </xdr:sp>
    <xdr:clientData/>
  </xdr:oneCellAnchor>
  <xdr:twoCellAnchor>
    <xdr:from>
      <xdr:col>6</xdr:col>
      <xdr:colOff>422275</xdr:colOff>
      <xdr:row>99</xdr:row>
      <xdr:rowOff>46710</xdr:rowOff>
    </xdr:from>
    <xdr:to>
      <xdr:col>6</xdr:col>
      <xdr:colOff>600075</xdr:colOff>
      <xdr:row>99</xdr:row>
      <xdr:rowOff>46710</xdr:rowOff>
    </xdr:to>
    <xdr:cxnSp macro="">
      <xdr:nvCxnSpPr>
        <xdr:cNvPr id="231" name="直線コネクタ 230"/>
        <xdr:cNvCxnSpPr/>
      </xdr:nvCxnSpPr>
      <xdr:spPr>
        <a:xfrm>
          <a:off x="4546600" y="1702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48785</xdr:rowOff>
    </xdr:from>
    <xdr:ext cx="599010" cy="259045"/>
    <xdr:sp macro="" textlink="">
      <xdr:nvSpPr>
        <xdr:cNvPr id="232" name="扶助費最大値テキスト"/>
        <xdr:cNvSpPr txBox="1"/>
      </xdr:nvSpPr>
      <xdr:spPr>
        <a:xfrm>
          <a:off x="4686300" y="15479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163,460</a:t>
          </a:r>
          <a:endParaRPr kumimoji="1" lang="ja-JP" altLang="en-US" sz="1000" b="1">
            <a:latin typeface="ＭＳ Ｐゴシック"/>
          </a:endParaRPr>
        </a:p>
      </xdr:txBody>
    </xdr:sp>
    <xdr:clientData/>
  </xdr:oneCellAnchor>
  <xdr:twoCellAnchor>
    <xdr:from>
      <xdr:col>6</xdr:col>
      <xdr:colOff>422275</xdr:colOff>
      <xdr:row>91</xdr:row>
      <xdr:rowOff>102108</xdr:rowOff>
    </xdr:from>
    <xdr:to>
      <xdr:col>6</xdr:col>
      <xdr:colOff>600075</xdr:colOff>
      <xdr:row>91</xdr:row>
      <xdr:rowOff>102108</xdr:rowOff>
    </xdr:to>
    <xdr:cxnSp macro="">
      <xdr:nvCxnSpPr>
        <xdr:cNvPr id="233" name="直線コネクタ 232"/>
        <xdr:cNvCxnSpPr/>
      </xdr:nvCxnSpPr>
      <xdr:spPr>
        <a:xfrm>
          <a:off x="4546600" y="15704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147231</xdr:rowOff>
    </xdr:from>
    <xdr:to>
      <xdr:col>6</xdr:col>
      <xdr:colOff>511175</xdr:colOff>
      <xdr:row>98</xdr:row>
      <xdr:rowOff>12064</xdr:rowOff>
    </xdr:to>
    <xdr:cxnSp macro="">
      <xdr:nvCxnSpPr>
        <xdr:cNvPr id="234" name="直線コネクタ 233"/>
        <xdr:cNvCxnSpPr/>
      </xdr:nvCxnSpPr>
      <xdr:spPr>
        <a:xfrm flipV="1">
          <a:off x="3797300" y="16777881"/>
          <a:ext cx="838200" cy="36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37343</xdr:rowOff>
    </xdr:from>
    <xdr:ext cx="534377" cy="259045"/>
    <xdr:sp macro="" textlink="">
      <xdr:nvSpPr>
        <xdr:cNvPr id="235" name="扶助費平均値テキスト"/>
        <xdr:cNvSpPr txBox="1"/>
      </xdr:nvSpPr>
      <xdr:spPr>
        <a:xfrm>
          <a:off x="4686300" y="16325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98,861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14466</xdr:rowOff>
    </xdr:from>
    <xdr:to>
      <xdr:col>6</xdr:col>
      <xdr:colOff>561975</xdr:colOff>
      <xdr:row>96</xdr:row>
      <xdr:rowOff>116066</xdr:rowOff>
    </xdr:to>
    <xdr:sp macro="" textlink="">
      <xdr:nvSpPr>
        <xdr:cNvPr id="236" name="フローチャート : 判断 235"/>
        <xdr:cNvSpPr/>
      </xdr:nvSpPr>
      <xdr:spPr>
        <a:xfrm>
          <a:off x="45847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12064</xdr:rowOff>
    </xdr:from>
    <xdr:to>
      <xdr:col>5</xdr:col>
      <xdr:colOff>358775</xdr:colOff>
      <xdr:row>98</xdr:row>
      <xdr:rowOff>75895</xdr:rowOff>
    </xdr:to>
    <xdr:cxnSp macro="">
      <xdr:nvCxnSpPr>
        <xdr:cNvPr id="237" name="直線コネクタ 236"/>
        <xdr:cNvCxnSpPr/>
      </xdr:nvCxnSpPr>
      <xdr:spPr>
        <a:xfrm flipV="1">
          <a:off x="2908300" y="16814164"/>
          <a:ext cx="889000" cy="6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133438</xdr:rowOff>
    </xdr:from>
    <xdr:to>
      <xdr:col>5</xdr:col>
      <xdr:colOff>409575</xdr:colOff>
      <xdr:row>97</xdr:row>
      <xdr:rowOff>63588</xdr:rowOff>
    </xdr:to>
    <xdr:sp macro="" textlink="">
      <xdr:nvSpPr>
        <xdr:cNvPr id="238" name="フローチャート : 判断 237"/>
        <xdr:cNvSpPr/>
      </xdr:nvSpPr>
      <xdr:spPr>
        <a:xfrm>
          <a:off x="3746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80115</xdr:rowOff>
    </xdr:from>
    <xdr:ext cx="534377" cy="259045"/>
    <xdr:sp macro="" textlink="">
      <xdr:nvSpPr>
        <xdr:cNvPr id="239" name="テキスト ボックス 238"/>
        <xdr:cNvSpPr txBox="1"/>
      </xdr:nvSpPr>
      <xdr:spPr>
        <a:xfrm>
          <a:off x="3530111" y="1636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89,493</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75895</xdr:rowOff>
    </xdr:from>
    <xdr:to>
      <xdr:col>4</xdr:col>
      <xdr:colOff>155575</xdr:colOff>
      <xdr:row>98</xdr:row>
      <xdr:rowOff>140018</xdr:rowOff>
    </xdr:to>
    <xdr:cxnSp macro="">
      <xdr:nvCxnSpPr>
        <xdr:cNvPr id="240" name="直線コネクタ 239"/>
        <xdr:cNvCxnSpPr/>
      </xdr:nvCxnSpPr>
      <xdr:spPr>
        <a:xfrm flipV="1">
          <a:off x="2019300" y="16877995"/>
          <a:ext cx="889000" cy="6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5728</xdr:rowOff>
    </xdr:from>
    <xdr:to>
      <xdr:col>4</xdr:col>
      <xdr:colOff>206375</xdr:colOff>
      <xdr:row>97</xdr:row>
      <xdr:rowOff>107328</xdr:rowOff>
    </xdr:to>
    <xdr:sp macro="" textlink="">
      <xdr:nvSpPr>
        <xdr:cNvPr id="241" name="フローチャート : 判断 240"/>
        <xdr:cNvSpPr/>
      </xdr:nvSpPr>
      <xdr:spPr>
        <a:xfrm>
          <a:off x="2857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123855</xdr:rowOff>
    </xdr:from>
    <xdr:ext cx="534377" cy="259045"/>
    <xdr:sp macro="" textlink="">
      <xdr:nvSpPr>
        <xdr:cNvPr id="242" name="テキスト ボックス 241"/>
        <xdr:cNvSpPr txBox="1"/>
      </xdr:nvSpPr>
      <xdr:spPr>
        <a:xfrm>
          <a:off x="2641111" y="1641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136373</xdr:rowOff>
    </xdr:from>
    <xdr:to>
      <xdr:col>2</xdr:col>
      <xdr:colOff>638175</xdr:colOff>
      <xdr:row>98</xdr:row>
      <xdr:rowOff>140018</xdr:rowOff>
    </xdr:to>
    <xdr:cxnSp macro="">
      <xdr:nvCxnSpPr>
        <xdr:cNvPr id="243" name="直線コネクタ 242"/>
        <xdr:cNvCxnSpPr/>
      </xdr:nvCxnSpPr>
      <xdr:spPr>
        <a:xfrm>
          <a:off x="1130300" y="16938473"/>
          <a:ext cx="889000" cy="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81662</xdr:rowOff>
    </xdr:from>
    <xdr:to>
      <xdr:col>3</xdr:col>
      <xdr:colOff>3175</xdr:colOff>
      <xdr:row>98</xdr:row>
      <xdr:rowOff>11812</xdr:rowOff>
    </xdr:to>
    <xdr:sp macro="" textlink="">
      <xdr:nvSpPr>
        <xdr:cNvPr id="244" name="フローチャート : 判断 243"/>
        <xdr:cNvSpPr/>
      </xdr:nvSpPr>
      <xdr:spPr>
        <a:xfrm>
          <a:off x="1968500" y="167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28339</xdr:rowOff>
    </xdr:from>
    <xdr:ext cx="534377" cy="259045"/>
    <xdr:sp macro="" textlink="">
      <xdr:nvSpPr>
        <xdr:cNvPr id="245" name="テキスト ボックス 244"/>
        <xdr:cNvSpPr txBox="1"/>
      </xdr:nvSpPr>
      <xdr:spPr>
        <a:xfrm>
          <a:off x="1752111" y="1648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91199</xdr:rowOff>
    </xdr:from>
    <xdr:to>
      <xdr:col>1</xdr:col>
      <xdr:colOff>485775</xdr:colOff>
      <xdr:row>98</xdr:row>
      <xdr:rowOff>21349</xdr:rowOff>
    </xdr:to>
    <xdr:sp macro="" textlink="">
      <xdr:nvSpPr>
        <xdr:cNvPr id="246" name="フローチャート : 判断 245"/>
        <xdr:cNvSpPr/>
      </xdr:nvSpPr>
      <xdr:spPr>
        <a:xfrm>
          <a:off x="1079500" y="16721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37876</xdr:rowOff>
    </xdr:from>
    <xdr:ext cx="534377" cy="259045"/>
    <xdr:sp macro="" textlink="">
      <xdr:nvSpPr>
        <xdr:cNvPr id="247" name="テキスト ボックス 246"/>
        <xdr:cNvSpPr txBox="1"/>
      </xdr:nvSpPr>
      <xdr:spPr>
        <a:xfrm>
          <a:off x="863111" y="1649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96431</xdr:rowOff>
    </xdr:from>
    <xdr:to>
      <xdr:col>6</xdr:col>
      <xdr:colOff>561975</xdr:colOff>
      <xdr:row>98</xdr:row>
      <xdr:rowOff>26581</xdr:rowOff>
    </xdr:to>
    <xdr:sp macro="" textlink="">
      <xdr:nvSpPr>
        <xdr:cNvPr id="253" name="円/楕円 252"/>
        <xdr:cNvSpPr/>
      </xdr:nvSpPr>
      <xdr:spPr>
        <a:xfrm>
          <a:off x="4584700" y="1672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74858</xdr:rowOff>
    </xdr:from>
    <xdr:ext cx="534377" cy="259045"/>
    <xdr:sp macro="" textlink="">
      <xdr:nvSpPr>
        <xdr:cNvPr id="254" name="扶助費該当値テキスト"/>
        <xdr:cNvSpPr txBox="1"/>
      </xdr:nvSpPr>
      <xdr:spPr>
        <a:xfrm>
          <a:off x="4686300" y="1670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78,907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132714</xdr:rowOff>
    </xdr:from>
    <xdr:to>
      <xdr:col>5</xdr:col>
      <xdr:colOff>409575</xdr:colOff>
      <xdr:row>98</xdr:row>
      <xdr:rowOff>62864</xdr:rowOff>
    </xdr:to>
    <xdr:sp macro="" textlink="">
      <xdr:nvSpPr>
        <xdr:cNvPr id="255" name="円/楕円 254"/>
        <xdr:cNvSpPr/>
      </xdr:nvSpPr>
      <xdr:spPr>
        <a:xfrm>
          <a:off x="3746500" y="1676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53991</xdr:rowOff>
    </xdr:from>
    <xdr:ext cx="534377" cy="259045"/>
    <xdr:sp macro="" textlink="">
      <xdr:nvSpPr>
        <xdr:cNvPr id="256" name="テキスト ボックス 255"/>
        <xdr:cNvSpPr txBox="1"/>
      </xdr:nvSpPr>
      <xdr:spPr>
        <a:xfrm>
          <a:off x="3530111" y="1685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76,050</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25095</xdr:rowOff>
    </xdr:from>
    <xdr:to>
      <xdr:col>4</xdr:col>
      <xdr:colOff>206375</xdr:colOff>
      <xdr:row>98</xdr:row>
      <xdr:rowOff>126695</xdr:rowOff>
    </xdr:to>
    <xdr:sp macro="" textlink="">
      <xdr:nvSpPr>
        <xdr:cNvPr id="257" name="円/楕円 256"/>
        <xdr:cNvSpPr/>
      </xdr:nvSpPr>
      <xdr:spPr>
        <a:xfrm>
          <a:off x="2857500" y="1682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117822</xdr:rowOff>
    </xdr:from>
    <xdr:ext cx="534377" cy="259045"/>
    <xdr:sp macro="" textlink="">
      <xdr:nvSpPr>
        <xdr:cNvPr id="258" name="テキスト ボックス 257"/>
        <xdr:cNvSpPr txBox="1"/>
      </xdr:nvSpPr>
      <xdr:spPr>
        <a:xfrm>
          <a:off x="2641111" y="1691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71,024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89218</xdr:rowOff>
    </xdr:from>
    <xdr:to>
      <xdr:col>3</xdr:col>
      <xdr:colOff>3175</xdr:colOff>
      <xdr:row>99</xdr:row>
      <xdr:rowOff>19368</xdr:rowOff>
    </xdr:to>
    <xdr:sp macro="" textlink="">
      <xdr:nvSpPr>
        <xdr:cNvPr id="259" name="円/楕円 258"/>
        <xdr:cNvSpPr/>
      </xdr:nvSpPr>
      <xdr:spPr>
        <a:xfrm>
          <a:off x="1968500" y="1689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10495</xdr:rowOff>
    </xdr:from>
    <xdr:ext cx="534377" cy="259045"/>
    <xdr:sp macro="" textlink="">
      <xdr:nvSpPr>
        <xdr:cNvPr id="260" name="テキスト ボックス 259"/>
        <xdr:cNvSpPr txBox="1"/>
      </xdr:nvSpPr>
      <xdr:spPr>
        <a:xfrm>
          <a:off x="1752111" y="1698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65,975</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85573</xdr:rowOff>
    </xdr:from>
    <xdr:to>
      <xdr:col>1</xdr:col>
      <xdr:colOff>485775</xdr:colOff>
      <xdr:row>99</xdr:row>
      <xdr:rowOff>15723</xdr:rowOff>
    </xdr:to>
    <xdr:sp macro="" textlink="">
      <xdr:nvSpPr>
        <xdr:cNvPr id="261" name="円/楕円 260"/>
        <xdr:cNvSpPr/>
      </xdr:nvSpPr>
      <xdr:spPr>
        <a:xfrm>
          <a:off x="1079500" y="1688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6850</xdr:rowOff>
    </xdr:from>
    <xdr:ext cx="534377" cy="259045"/>
    <xdr:sp macro="" textlink="">
      <xdr:nvSpPr>
        <xdr:cNvPr id="262" name="テキスト ボックス 261"/>
        <xdr:cNvSpPr txBox="1"/>
      </xdr:nvSpPr>
      <xdr:spPr>
        <a:xfrm>
          <a:off x="863111" y="16980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66,262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32,245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6" name="テキスト ボックス 275"/>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9261</xdr:rowOff>
    </xdr:from>
    <xdr:to>
      <xdr:col>15</xdr:col>
      <xdr:colOff>180340</xdr:colOff>
      <xdr:row>37</xdr:row>
      <xdr:rowOff>10290</xdr:rowOff>
    </xdr:to>
    <xdr:cxnSp macro="">
      <xdr:nvCxnSpPr>
        <xdr:cNvPr id="284" name="直線コネクタ 283"/>
        <xdr:cNvCxnSpPr/>
      </xdr:nvCxnSpPr>
      <xdr:spPr>
        <a:xfrm flipV="1">
          <a:off x="10475595" y="5152761"/>
          <a:ext cx="1270" cy="1201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14117</xdr:rowOff>
    </xdr:from>
    <xdr:ext cx="534377" cy="259045"/>
    <xdr:sp macro="" textlink="">
      <xdr:nvSpPr>
        <xdr:cNvPr id="285" name="補助費等最小値テキスト"/>
        <xdr:cNvSpPr txBox="1"/>
      </xdr:nvSpPr>
      <xdr:spPr>
        <a:xfrm>
          <a:off x="10528300" y="635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13,161</a:t>
          </a:r>
          <a:endParaRPr kumimoji="1" lang="ja-JP" altLang="en-US" sz="1000" b="1">
            <a:latin typeface="ＭＳ Ｐゴシック"/>
          </a:endParaRPr>
        </a:p>
      </xdr:txBody>
    </xdr:sp>
    <xdr:clientData/>
  </xdr:oneCellAnchor>
  <xdr:twoCellAnchor>
    <xdr:from>
      <xdr:col>15</xdr:col>
      <xdr:colOff>92075</xdr:colOff>
      <xdr:row>37</xdr:row>
      <xdr:rowOff>10290</xdr:rowOff>
    </xdr:from>
    <xdr:to>
      <xdr:col>15</xdr:col>
      <xdr:colOff>269875</xdr:colOff>
      <xdr:row>37</xdr:row>
      <xdr:rowOff>10290</xdr:rowOff>
    </xdr:to>
    <xdr:cxnSp macro="">
      <xdr:nvCxnSpPr>
        <xdr:cNvPr id="286" name="直線コネクタ 285"/>
        <xdr:cNvCxnSpPr/>
      </xdr:nvCxnSpPr>
      <xdr:spPr>
        <a:xfrm>
          <a:off x="10388600" y="635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127388</xdr:rowOff>
    </xdr:from>
    <xdr:ext cx="534377" cy="259045"/>
    <xdr:sp macro="" textlink="">
      <xdr:nvSpPr>
        <xdr:cNvPr id="287" name="補助費等最大値テキスト"/>
        <xdr:cNvSpPr txBox="1"/>
      </xdr:nvSpPr>
      <xdr:spPr>
        <a:xfrm>
          <a:off x="10528300" y="492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65,706</a:t>
          </a:r>
          <a:endParaRPr kumimoji="1" lang="ja-JP" altLang="en-US" sz="1000" b="1">
            <a:latin typeface="ＭＳ Ｐゴシック"/>
          </a:endParaRPr>
        </a:p>
      </xdr:txBody>
    </xdr:sp>
    <xdr:clientData/>
  </xdr:oneCellAnchor>
  <xdr:twoCellAnchor>
    <xdr:from>
      <xdr:col>15</xdr:col>
      <xdr:colOff>92075</xdr:colOff>
      <xdr:row>30</xdr:row>
      <xdr:rowOff>9261</xdr:rowOff>
    </xdr:from>
    <xdr:to>
      <xdr:col>15</xdr:col>
      <xdr:colOff>269875</xdr:colOff>
      <xdr:row>30</xdr:row>
      <xdr:rowOff>9261</xdr:rowOff>
    </xdr:to>
    <xdr:cxnSp macro="">
      <xdr:nvCxnSpPr>
        <xdr:cNvPr id="288" name="直線コネクタ 287"/>
        <xdr:cNvCxnSpPr/>
      </xdr:nvCxnSpPr>
      <xdr:spPr>
        <a:xfrm>
          <a:off x="10388600" y="515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49540</xdr:rowOff>
    </xdr:from>
    <xdr:to>
      <xdr:col>15</xdr:col>
      <xdr:colOff>180975</xdr:colOff>
      <xdr:row>36</xdr:row>
      <xdr:rowOff>59279</xdr:rowOff>
    </xdr:to>
    <xdr:cxnSp macro="">
      <xdr:nvCxnSpPr>
        <xdr:cNvPr id="289" name="直線コネクタ 288"/>
        <xdr:cNvCxnSpPr/>
      </xdr:nvCxnSpPr>
      <xdr:spPr>
        <a:xfrm flipV="1">
          <a:off x="9639300" y="6221740"/>
          <a:ext cx="838200" cy="9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79316</xdr:rowOff>
    </xdr:from>
    <xdr:ext cx="534377" cy="259045"/>
    <xdr:sp macro="" textlink="">
      <xdr:nvSpPr>
        <xdr:cNvPr id="290" name="補助費等平均値テキスト"/>
        <xdr:cNvSpPr txBox="1"/>
      </xdr:nvSpPr>
      <xdr:spPr>
        <a:xfrm>
          <a:off x="10528300" y="5737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31,420</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56439</xdr:rowOff>
    </xdr:from>
    <xdr:to>
      <xdr:col>15</xdr:col>
      <xdr:colOff>231775</xdr:colOff>
      <xdr:row>34</xdr:row>
      <xdr:rowOff>158039</xdr:rowOff>
    </xdr:to>
    <xdr:sp macro="" textlink="">
      <xdr:nvSpPr>
        <xdr:cNvPr id="291" name="フローチャート : 判断 290"/>
        <xdr:cNvSpPr/>
      </xdr:nvSpPr>
      <xdr:spPr>
        <a:xfrm>
          <a:off x="10426700" y="58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50386</xdr:rowOff>
    </xdr:from>
    <xdr:to>
      <xdr:col>14</xdr:col>
      <xdr:colOff>28575</xdr:colOff>
      <xdr:row>36</xdr:row>
      <xdr:rowOff>59279</xdr:rowOff>
    </xdr:to>
    <xdr:cxnSp macro="">
      <xdr:nvCxnSpPr>
        <xdr:cNvPr id="292" name="直線コネクタ 291"/>
        <xdr:cNvCxnSpPr/>
      </xdr:nvCxnSpPr>
      <xdr:spPr>
        <a:xfrm>
          <a:off x="8750300" y="6222586"/>
          <a:ext cx="889000" cy="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93655</xdr:rowOff>
    </xdr:from>
    <xdr:to>
      <xdr:col>14</xdr:col>
      <xdr:colOff>79375</xdr:colOff>
      <xdr:row>35</xdr:row>
      <xdr:rowOff>23805</xdr:rowOff>
    </xdr:to>
    <xdr:sp macro="" textlink="">
      <xdr:nvSpPr>
        <xdr:cNvPr id="293" name="フローチャート : 判断 292"/>
        <xdr:cNvSpPr/>
      </xdr:nvSpPr>
      <xdr:spPr>
        <a:xfrm>
          <a:off x="9588500" y="592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40332</xdr:rowOff>
    </xdr:from>
    <xdr:ext cx="534377" cy="259045"/>
    <xdr:sp macro="" textlink="">
      <xdr:nvSpPr>
        <xdr:cNvPr id="294" name="テキスト ボックス 293"/>
        <xdr:cNvSpPr txBox="1"/>
      </xdr:nvSpPr>
      <xdr:spPr>
        <a:xfrm>
          <a:off x="9372111" y="569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29,792</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50386</xdr:rowOff>
    </xdr:from>
    <xdr:to>
      <xdr:col>12</xdr:col>
      <xdr:colOff>511175</xdr:colOff>
      <xdr:row>36</xdr:row>
      <xdr:rowOff>79990</xdr:rowOff>
    </xdr:to>
    <xdr:cxnSp macro="">
      <xdr:nvCxnSpPr>
        <xdr:cNvPr id="295" name="直線コネクタ 294"/>
        <xdr:cNvCxnSpPr/>
      </xdr:nvCxnSpPr>
      <xdr:spPr>
        <a:xfrm flipV="1">
          <a:off x="7861300" y="6222586"/>
          <a:ext cx="889000" cy="2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41123</xdr:rowOff>
    </xdr:from>
    <xdr:to>
      <xdr:col>12</xdr:col>
      <xdr:colOff>561975</xdr:colOff>
      <xdr:row>34</xdr:row>
      <xdr:rowOff>142723</xdr:rowOff>
    </xdr:to>
    <xdr:sp macro="" textlink="">
      <xdr:nvSpPr>
        <xdr:cNvPr id="296" name="フローチャート : 判断 295"/>
        <xdr:cNvSpPr/>
      </xdr:nvSpPr>
      <xdr:spPr>
        <a:xfrm>
          <a:off x="8699500" y="5870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159250</xdr:rowOff>
    </xdr:from>
    <xdr:ext cx="534377" cy="259045"/>
    <xdr:sp macro="" textlink="">
      <xdr:nvSpPr>
        <xdr:cNvPr id="297" name="テキスト ボックス 296"/>
        <xdr:cNvSpPr txBox="1"/>
      </xdr:nvSpPr>
      <xdr:spPr>
        <a:xfrm>
          <a:off x="8483111" y="564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74206</xdr:rowOff>
    </xdr:from>
    <xdr:to>
      <xdr:col>11</xdr:col>
      <xdr:colOff>307975</xdr:colOff>
      <xdr:row>36</xdr:row>
      <xdr:rowOff>79990</xdr:rowOff>
    </xdr:to>
    <xdr:cxnSp macro="">
      <xdr:nvCxnSpPr>
        <xdr:cNvPr id="298" name="直線コネクタ 297"/>
        <xdr:cNvCxnSpPr/>
      </xdr:nvCxnSpPr>
      <xdr:spPr>
        <a:xfrm>
          <a:off x="6972300" y="6246406"/>
          <a:ext cx="889000" cy="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38700</xdr:rowOff>
    </xdr:from>
    <xdr:to>
      <xdr:col>11</xdr:col>
      <xdr:colOff>358775</xdr:colOff>
      <xdr:row>34</xdr:row>
      <xdr:rowOff>140300</xdr:rowOff>
    </xdr:to>
    <xdr:sp macro="" textlink="">
      <xdr:nvSpPr>
        <xdr:cNvPr id="299" name="フローチャート : 判断 298"/>
        <xdr:cNvSpPr/>
      </xdr:nvSpPr>
      <xdr:spPr>
        <a:xfrm>
          <a:off x="7810500" y="586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156827</xdr:rowOff>
    </xdr:from>
    <xdr:ext cx="534377" cy="259045"/>
    <xdr:sp macro="" textlink="">
      <xdr:nvSpPr>
        <xdr:cNvPr id="300" name="テキスト ボックス 299"/>
        <xdr:cNvSpPr txBox="1"/>
      </xdr:nvSpPr>
      <xdr:spPr>
        <a:xfrm>
          <a:off x="7594111" y="564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96489</xdr:rowOff>
    </xdr:from>
    <xdr:to>
      <xdr:col>10</xdr:col>
      <xdr:colOff>155575</xdr:colOff>
      <xdr:row>35</xdr:row>
      <xdr:rowOff>26639</xdr:rowOff>
    </xdr:to>
    <xdr:sp macro="" textlink="">
      <xdr:nvSpPr>
        <xdr:cNvPr id="301" name="フローチャート : 判断 300"/>
        <xdr:cNvSpPr/>
      </xdr:nvSpPr>
      <xdr:spPr>
        <a:xfrm>
          <a:off x="6921500" y="592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43166</xdr:rowOff>
    </xdr:from>
    <xdr:ext cx="534377" cy="259045"/>
    <xdr:sp macro="" textlink="">
      <xdr:nvSpPr>
        <xdr:cNvPr id="302" name="テキスト ボックス 301"/>
        <xdr:cNvSpPr txBox="1"/>
      </xdr:nvSpPr>
      <xdr:spPr>
        <a:xfrm>
          <a:off x="6705111" y="570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170190</xdr:rowOff>
    </xdr:from>
    <xdr:to>
      <xdr:col>15</xdr:col>
      <xdr:colOff>231775</xdr:colOff>
      <xdr:row>36</xdr:row>
      <xdr:rowOff>100340</xdr:rowOff>
    </xdr:to>
    <xdr:sp macro="" textlink="">
      <xdr:nvSpPr>
        <xdr:cNvPr id="308" name="円/楕円 307"/>
        <xdr:cNvSpPr/>
      </xdr:nvSpPr>
      <xdr:spPr>
        <a:xfrm>
          <a:off x="10426700" y="617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148617</xdr:rowOff>
    </xdr:from>
    <xdr:ext cx="534377" cy="259045"/>
    <xdr:sp macro="" textlink="">
      <xdr:nvSpPr>
        <xdr:cNvPr id="309" name="補助費等該当値テキスト"/>
        <xdr:cNvSpPr txBox="1"/>
      </xdr:nvSpPr>
      <xdr:spPr>
        <a:xfrm>
          <a:off x="10528300" y="614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18,944</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8479</xdr:rowOff>
    </xdr:from>
    <xdr:to>
      <xdr:col>14</xdr:col>
      <xdr:colOff>79375</xdr:colOff>
      <xdr:row>36</xdr:row>
      <xdr:rowOff>110079</xdr:rowOff>
    </xdr:to>
    <xdr:sp macro="" textlink="">
      <xdr:nvSpPr>
        <xdr:cNvPr id="310" name="円/楕円 309"/>
        <xdr:cNvSpPr/>
      </xdr:nvSpPr>
      <xdr:spPr>
        <a:xfrm>
          <a:off x="9588500" y="618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101206</xdr:rowOff>
    </xdr:from>
    <xdr:ext cx="534377" cy="259045"/>
    <xdr:sp macro="" textlink="">
      <xdr:nvSpPr>
        <xdr:cNvPr id="311" name="テキスト ボックス 310"/>
        <xdr:cNvSpPr txBox="1"/>
      </xdr:nvSpPr>
      <xdr:spPr>
        <a:xfrm>
          <a:off x="9372111" y="627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18,518</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171036</xdr:rowOff>
    </xdr:from>
    <xdr:to>
      <xdr:col>12</xdr:col>
      <xdr:colOff>561975</xdr:colOff>
      <xdr:row>36</xdr:row>
      <xdr:rowOff>101186</xdr:rowOff>
    </xdr:to>
    <xdr:sp macro="" textlink="">
      <xdr:nvSpPr>
        <xdr:cNvPr id="312" name="円/楕円 311"/>
        <xdr:cNvSpPr/>
      </xdr:nvSpPr>
      <xdr:spPr>
        <a:xfrm>
          <a:off x="8699500" y="617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92313</xdr:rowOff>
    </xdr:from>
    <xdr:ext cx="534377" cy="259045"/>
    <xdr:sp macro="" textlink="">
      <xdr:nvSpPr>
        <xdr:cNvPr id="313" name="テキスト ボックス 312"/>
        <xdr:cNvSpPr txBox="1"/>
      </xdr:nvSpPr>
      <xdr:spPr>
        <a:xfrm>
          <a:off x="8483111" y="626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18,907</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29190</xdr:rowOff>
    </xdr:from>
    <xdr:to>
      <xdr:col>11</xdr:col>
      <xdr:colOff>358775</xdr:colOff>
      <xdr:row>36</xdr:row>
      <xdr:rowOff>130790</xdr:rowOff>
    </xdr:to>
    <xdr:sp macro="" textlink="">
      <xdr:nvSpPr>
        <xdr:cNvPr id="314" name="円/楕円 313"/>
        <xdr:cNvSpPr/>
      </xdr:nvSpPr>
      <xdr:spPr>
        <a:xfrm>
          <a:off x="7810500" y="620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121917</xdr:rowOff>
    </xdr:from>
    <xdr:ext cx="534377" cy="259045"/>
    <xdr:sp macro="" textlink="">
      <xdr:nvSpPr>
        <xdr:cNvPr id="315" name="テキスト ボックス 314"/>
        <xdr:cNvSpPr txBox="1"/>
      </xdr:nvSpPr>
      <xdr:spPr>
        <a:xfrm>
          <a:off x="7594111" y="629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17,612</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23406</xdr:rowOff>
    </xdr:from>
    <xdr:to>
      <xdr:col>10</xdr:col>
      <xdr:colOff>155575</xdr:colOff>
      <xdr:row>36</xdr:row>
      <xdr:rowOff>125006</xdr:rowOff>
    </xdr:to>
    <xdr:sp macro="" textlink="">
      <xdr:nvSpPr>
        <xdr:cNvPr id="316" name="円/楕円 315"/>
        <xdr:cNvSpPr/>
      </xdr:nvSpPr>
      <xdr:spPr>
        <a:xfrm>
          <a:off x="6921500" y="619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116133</xdr:rowOff>
    </xdr:from>
    <xdr:ext cx="534377" cy="259045"/>
    <xdr:sp macro="" textlink="">
      <xdr:nvSpPr>
        <xdr:cNvPr id="317" name="テキスト ボックス 316"/>
        <xdr:cNvSpPr txBox="1"/>
      </xdr:nvSpPr>
      <xdr:spPr>
        <a:xfrm>
          <a:off x="6705111" y="6288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17,865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45,097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1" name="テキスト ボックス 33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3" name="テキスト ボックス 33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5" name="テキスト ボックス 334"/>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7" name="テキスト ボックス 336"/>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9" name="テキスト ボックス 338"/>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49447</xdr:rowOff>
    </xdr:from>
    <xdr:to>
      <xdr:col>15</xdr:col>
      <xdr:colOff>180340</xdr:colOff>
      <xdr:row>58</xdr:row>
      <xdr:rowOff>159784</xdr:rowOff>
    </xdr:to>
    <xdr:cxnSp macro="">
      <xdr:nvCxnSpPr>
        <xdr:cNvPr id="343" name="直線コネクタ 342"/>
        <xdr:cNvCxnSpPr/>
      </xdr:nvCxnSpPr>
      <xdr:spPr>
        <a:xfrm flipV="1">
          <a:off x="10475595" y="8793397"/>
          <a:ext cx="1270" cy="131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163611</xdr:rowOff>
    </xdr:from>
    <xdr:ext cx="534377" cy="259045"/>
    <xdr:sp macro="" textlink="">
      <xdr:nvSpPr>
        <xdr:cNvPr id="344" name="普通建設事業費最小値テキスト"/>
        <xdr:cNvSpPr txBox="1"/>
      </xdr:nvSpPr>
      <xdr:spPr>
        <a:xfrm>
          <a:off x="10528300" y="1010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10,155</a:t>
          </a:r>
          <a:endParaRPr kumimoji="1" lang="ja-JP" altLang="en-US" sz="1000" b="1">
            <a:latin typeface="ＭＳ Ｐゴシック"/>
          </a:endParaRPr>
        </a:p>
      </xdr:txBody>
    </xdr:sp>
    <xdr:clientData/>
  </xdr:oneCellAnchor>
  <xdr:twoCellAnchor>
    <xdr:from>
      <xdr:col>15</xdr:col>
      <xdr:colOff>92075</xdr:colOff>
      <xdr:row>58</xdr:row>
      <xdr:rowOff>159784</xdr:rowOff>
    </xdr:from>
    <xdr:to>
      <xdr:col>15</xdr:col>
      <xdr:colOff>269875</xdr:colOff>
      <xdr:row>58</xdr:row>
      <xdr:rowOff>159784</xdr:rowOff>
    </xdr:to>
    <xdr:cxnSp macro="">
      <xdr:nvCxnSpPr>
        <xdr:cNvPr id="345" name="直線コネクタ 344"/>
        <xdr:cNvCxnSpPr/>
      </xdr:nvCxnSpPr>
      <xdr:spPr>
        <a:xfrm>
          <a:off x="10388600" y="1010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167574</xdr:rowOff>
    </xdr:from>
    <xdr:ext cx="599010" cy="259045"/>
    <xdr:sp macro="" textlink="">
      <xdr:nvSpPr>
        <xdr:cNvPr id="346" name="普通建設事業費最大値テキスト"/>
        <xdr:cNvSpPr txBox="1"/>
      </xdr:nvSpPr>
      <xdr:spPr>
        <a:xfrm>
          <a:off x="10528300" y="85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130,541</a:t>
          </a:r>
          <a:endParaRPr kumimoji="1" lang="ja-JP" altLang="en-US" sz="1000" b="1">
            <a:latin typeface="ＭＳ Ｐゴシック"/>
          </a:endParaRPr>
        </a:p>
      </xdr:txBody>
    </xdr:sp>
    <xdr:clientData/>
  </xdr:oneCellAnchor>
  <xdr:twoCellAnchor>
    <xdr:from>
      <xdr:col>15</xdr:col>
      <xdr:colOff>92075</xdr:colOff>
      <xdr:row>51</xdr:row>
      <xdr:rowOff>49447</xdr:rowOff>
    </xdr:from>
    <xdr:to>
      <xdr:col>15</xdr:col>
      <xdr:colOff>269875</xdr:colOff>
      <xdr:row>51</xdr:row>
      <xdr:rowOff>49447</xdr:rowOff>
    </xdr:to>
    <xdr:cxnSp macro="">
      <xdr:nvCxnSpPr>
        <xdr:cNvPr id="347" name="直線コネクタ 346"/>
        <xdr:cNvCxnSpPr/>
      </xdr:nvCxnSpPr>
      <xdr:spPr>
        <a:xfrm>
          <a:off x="10388600" y="87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141496</xdr:rowOff>
    </xdr:from>
    <xdr:to>
      <xdr:col>15</xdr:col>
      <xdr:colOff>180975</xdr:colOff>
      <xdr:row>58</xdr:row>
      <xdr:rowOff>14112</xdr:rowOff>
    </xdr:to>
    <xdr:cxnSp macro="">
      <xdr:nvCxnSpPr>
        <xdr:cNvPr id="348" name="直線コネクタ 347"/>
        <xdr:cNvCxnSpPr/>
      </xdr:nvCxnSpPr>
      <xdr:spPr>
        <a:xfrm flipV="1">
          <a:off x="9639300" y="9914146"/>
          <a:ext cx="838200" cy="4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140309</xdr:rowOff>
    </xdr:from>
    <xdr:ext cx="534377" cy="259045"/>
    <xdr:sp macro="" textlink="">
      <xdr:nvSpPr>
        <xdr:cNvPr id="349" name="普通建設事業費平均値テキスト"/>
        <xdr:cNvSpPr txBox="1"/>
      </xdr:nvSpPr>
      <xdr:spPr>
        <a:xfrm>
          <a:off x="10528300" y="9570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40,879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117432</xdr:rowOff>
    </xdr:from>
    <xdr:to>
      <xdr:col>15</xdr:col>
      <xdr:colOff>231775</xdr:colOff>
      <xdr:row>57</xdr:row>
      <xdr:rowOff>47582</xdr:rowOff>
    </xdr:to>
    <xdr:sp macro="" textlink="">
      <xdr:nvSpPr>
        <xdr:cNvPr id="350" name="フローチャート : 判断 349"/>
        <xdr:cNvSpPr/>
      </xdr:nvSpPr>
      <xdr:spPr>
        <a:xfrm>
          <a:off x="10426700" y="971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14112</xdr:rowOff>
    </xdr:from>
    <xdr:to>
      <xdr:col>14</xdr:col>
      <xdr:colOff>28575</xdr:colOff>
      <xdr:row>58</xdr:row>
      <xdr:rowOff>41076</xdr:rowOff>
    </xdr:to>
    <xdr:cxnSp macro="">
      <xdr:nvCxnSpPr>
        <xdr:cNvPr id="351" name="直線コネクタ 350"/>
        <xdr:cNvCxnSpPr/>
      </xdr:nvCxnSpPr>
      <xdr:spPr>
        <a:xfrm flipV="1">
          <a:off x="8750300" y="9958212"/>
          <a:ext cx="889000" cy="26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80551</xdr:rowOff>
    </xdr:from>
    <xdr:to>
      <xdr:col>14</xdr:col>
      <xdr:colOff>79375</xdr:colOff>
      <xdr:row>57</xdr:row>
      <xdr:rowOff>10701</xdr:rowOff>
    </xdr:to>
    <xdr:sp macro="" textlink="">
      <xdr:nvSpPr>
        <xdr:cNvPr id="352" name="フローチャート : 判断 351"/>
        <xdr:cNvSpPr/>
      </xdr:nvSpPr>
      <xdr:spPr>
        <a:xfrm>
          <a:off x="9588500" y="968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27228</xdr:rowOff>
    </xdr:from>
    <xdr:ext cx="534377" cy="259045"/>
    <xdr:sp macro="" textlink="">
      <xdr:nvSpPr>
        <xdr:cNvPr id="353" name="テキスト ボックス 352"/>
        <xdr:cNvSpPr txBox="1"/>
      </xdr:nvSpPr>
      <xdr:spPr>
        <a:xfrm>
          <a:off x="9372111" y="945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44,267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41076</xdr:rowOff>
    </xdr:from>
    <xdr:to>
      <xdr:col>12</xdr:col>
      <xdr:colOff>511175</xdr:colOff>
      <xdr:row>58</xdr:row>
      <xdr:rowOff>56794</xdr:rowOff>
    </xdr:to>
    <xdr:cxnSp macro="">
      <xdr:nvCxnSpPr>
        <xdr:cNvPr id="354" name="直線コネクタ 353"/>
        <xdr:cNvCxnSpPr/>
      </xdr:nvCxnSpPr>
      <xdr:spPr>
        <a:xfrm flipV="1">
          <a:off x="7861300" y="9985176"/>
          <a:ext cx="889000" cy="1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150350</xdr:rowOff>
    </xdr:from>
    <xdr:to>
      <xdr:col>12</xdr:col>
      <xdr:colOff>561975</xdr:colOff>
      <xdr:row>56</xdr:row>
      <xdr:rowOff>80500</xdr:rowOff>
    </xdr:to>
    <xdr:sp macro="" textlink="">
      <xdr:nvSpPr>
        <xdr:cNvPr id="355" name="フローチャート : 判断 354"/>
        <xdr:cNvSpPr/>
      </xdr:nvSpPr>
      <xdr:spPr>
        <a:xfrm>
          <a:off x="8699500" y="95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97027</xdr:rowOff>
    </xdr:from>
    <xdr:ext cx="534377" cy="259045"/>
    <xdr:sp macro="" textlink="">
      <xdr:nvSpPr>
        <xdr:cNvPr id="356" name="テキスト ボックス 355"/>
        <xdr:cNvSpPr txBox="1"/>
      </xdr:nvSpPr>
      <xdr:spPr>
        <a:xfrm>
          <a:off x="8483111" y="935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24954</xdr:rowOff>
    </xdr:from>
    <xdr:to>
      <xdr:col>11</xdr:col>
      <xdr:colOff>307975</xdr:colOff>
      <xdr:row>58</xdr:row>
      <xdr:rowOff>56794</xdr:rowOff>
    </xdr:to>
    <xdr:cxnSp macro="">
      <xdr:nvCxnSpPr>
        <xdr:cNvPr id="357" name="直線コネクタ 356"/>
        <xdr:cNvCxnSpPr/>
      </xdr:nvCxnSpPr>
      <xdr:spPr>
        <a:xfrm>
          <a:off x="6972300" y="9969054"/>
          <a:ext cx="889000" cy="3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8999</xdr:rowOff>
    </xdr:from>
    <xdr:to>
      <xdr:col>11</xdr:col>
      <xdr:colOff>358775</xdr:colOff>
      <xdr:row>56</xdr:row>
      <xdr:rowOff>110599</xdr:rowOff>
    </xdr:to>
    <xdr:sp macro="" textlink="">
      <xdr:nvSpPr>
        <xdr:cNvPr id="358" name="フローチャート : 判断 357"/>
        <xdr:cNvSpPr/>
      </xdr:nvSpPr>
      <xdr:spPr>
        <a:xfrm>
          <a:off x="7810500" y="961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127126</xdr:rowOff>
    </xdr:from>
    <xdr:ext cx="534377" cy="259045"/>
    <xdr:sp macro="" textlink="">
      <xdr:nvSpPr>
        <xdr:cNvPr id="359" name="テキスト ボックス 358"/>
        <xdr:cNvSpPr txBox="1"/>
      </xdr:nvSpPr>
      <xdr:spPr>
        <a:xfrm>
          <a:off x="7594111" y="938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88976</xdr:rowOff>
    </xdr:from>
    <xdr:to>
      <xdr:col>10</xdr:col>
      <xdr:colOff>155575</xdr:colOff>
      <xdr:row>57</xdr:row>
      <xdr:rowOff>19126</xdr:rowOff>
    </xdr:to>
    <xdr:sp macro="" textlink="">
      <xdr:nvSpPr>
        <xdr:cNvPr id="360" name="フローチャート : 判断 359"/>
        <xdr:cNvSpPr/>
      </xdr:nvSpPr>
      <xdr:spPr>
        <a:xfrm>
          <a:off x="6921500" y="969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35653</xdr:rowOff>
    </xdr:from>
    <xdr:ext cx="534377" cy="259045"/>
    <xdr:sp macro="" textlink="">
      <xdr:nvSpPr>
        <xdr:cNvPr id="361" name="テキスト ボックス 360"/>
        <xdr:cNvSpPr txBox="1"/>
      </xdr:nvSpPr>
      <xdr:spPr>
        <a:xfrm>
          <a:off x="6705111" y="946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90696</xdr:rowOff>
    </xdr:from>
    <xdr:to>
      <xdr:col>15</xdr:col>
      <xdr:colOff>231775</xdr:colOff>
      <xdr:row>58</xdr:row>
      <xdr:rowOff>20846</xdr:rowOff>
    </xdr:to>
    <xdr:sp macro="" textlink="">
      <xdr:nvSpPr>
        <xdr:cNvPr id="367" name="円/楕円 366"/>
        <xdr:cNvSpPr/>
      </xdr:nvSpPr>
      <xdr:spPr>
        <a:xfrm>
          <a:off x="10426700" y="986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69123</xdr:rowOff>
    </xdr:from>
    <xdr:ext cx="534377" cy="259045"/>
    <xdr:sp macro="" textlink="">
      <xdr:nvSpPr>
        <xdr:cNvPr id="368" name="普通建設事業費該当値テキスト"/>
        <xdr:cNvSpPr txBox="1"/>
      </xdr:nvSpPr>
      <xdr:spPr>
        <a:xfrm>
          <a:off x="10528300" y="984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27,585</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134762</xdr:rowOff>
    </xdr:from>
    <xdr:to>
      <xdr:col>14</xdr:col>
      <xdr:colOff>79375</xdr:colOff>
      <xdr:row>58</xdr:row>
      <xdr:rowOff>64912</xdr:rowOff>
    </xdr:to>
    <xdr:sp macro="" textlink="">
      <xdr:nvSpPr>
        <xdr:cNvPr id="369" name="円/楕円 368"/>
        <xdr:cNvSpPr/>
      </xdr:nvSpPr>
      <xdr:spPr>
        <a:xfrm>
          <a:off x="9588500" y="990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56039</xdr:rowOff>
    </xdr:from>
    <xdr:ext cx="534377" cy="259045"/>
    <xdr:sp macro="" textlink="">
      <xdr:nvSpPr>
        <xdr:cNvPr id="370" name="テキスト ボックス 369"/>
        <xdr:cNvSpPr txBox="1"/>
      </xdr:nvSpPr>
      <xdr:spPr>
        <a:xfrm>
          <a:off x="9372111" y="1000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23,537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161726</xdr:rowOff>
    </xdr:from>
    <xdr:to>
      <xdr:col>12</xdr:col>
      <xdr:colOff>561975</xdr:colOff>
      <xdr:row>58</xdr:row>
      <xdr:rowOff>91876</xdr:rowOff>
    </xdr:to>
    <xdr:sp macro="" textlink="">
      <xdr:nvSpPr>
        <xdr:cNvPr id="371" name="円/楕円 370"/>
        <xdr:cNvSpPr/>
      </xdr:nvSpPr>
      <xdr:spPr>
        <a:xfrm>
          <a:off x="8699500" y="993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83003</xdr:rowOff>
    </xdr:from>
    <xdr:ext cx="534377" cy="259045"/>
    <xdr:sp macro="" textlink="">
      <xdr:nvSpPr>
        <xdr:cNvPr id="372" name="テキスト ボックス 371"/>
        <xdr:cNvSpPr txBox="1"/>
      </xdr:nvSpPr>
      <xdr:spPr>
        <a:xfrm>
          <a:off x="8483111" y="10027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21,060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5994</xdr:rowOff>
    </xdr:from>
    <xdr:to>
      <xdr:col>11</xdr:col>
      <xdr:colOff>358775</xdr:colOff>
      <xdr:row>58</xdr:row>
      <xdr:rowOff>107594</xdr:rowOff>
    </xdr:to>
    <xdr:sp macro="" textlink="">
      <xdr:nvSpPr>
        <xdr:cNvPr id="373" name="円/楕円 372"/>
        <xdr:cNvSpPr/>
      </xdr:nvSpPr>
      <xdr:spPr>
        <a:xfrm>
          <a:off x="7810500" y="995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98721</xdr:rowOff>
    </xdr:from>
    <xdr:ext cx="534377" cy="259045"/>
    <xdr:sp macro="" textlink="">
      <xdr:nvSpPr>
        <xdr:cNvPr id="374" name="テキスト ボックス 373"/>
        <xdr:cNvSpPr txBox="1"/>
      </xdr:nvSpPr>
      <xdr:spPr>
        <a:xfrm>
          <a:off x="7594111" y="1004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19,616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145604</xdr:rowOff>
    </xdr:from>
    <xdr:to>
      <xdr:col>10</xdr:col>
      <xdr:colOff>155575</xdr:colOff>
      <xdr:row>58</xdr:row>
      <xdr:rowOff>75754</xdr:rowOff>
    </xdr:to>
    <xdr:sp macro="" textlink="">
      <xdr:nvSpPr>
        <xdr:cNvPr id="375" name="円/楕円 374"/>
        <xdr:cNvSpPr/>
      </xdr:nvSpPr>
      <xdr:spPr>
        <a:xfrm>
          <a:off x="6921500" y="991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66881</xdr:rowOff>
    </xdr:from>
    <xdr:ext cx="534377" cy="259045"/>
    <xdr:sp macro="" textlink="">
      <xdr:nvSpPr>
        <xdr:cNvPr id="376" name="テキスト ボックス 375"/>
        <xdr:cNvSpPr txBox="1"/>
      </xdr:nvSpPr>
      <xdr:spPr>
        <a:xfrm>
          <a:off x="6705111" y="1001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22,541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6" name="テキスト ボックス 39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90932</xdr:rowOff>
    </xdr:from>
    <xdr:to>
      <xdr:col>15</xdr:col>
      <xdr:colOff>180340</xdr:colOff>
      <xdr:row>79</xdr:row>
      <xdr:rowOff>44450</xdr:rowOff>
    </xdr:to>
    <xdr:cxnSp macro="">
      <xdr:nvCxnSpPr>
        <xdr:cNvPr id="400" name="直線コネクタ 399"/>
        <xdr:cNvCxnSpPr/>
      </xdr:nvCxnSpPr>
      <xdr:spPr>
        <a:xfrm flipV="1">
          <a:off x="10475595" y="12092432"/>
          <a:ext cx="1270" cy="1496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37609</xdr:rowOff>
    </xdr:from>
    <xdr:ext cx="534377" cy="259045"/>
    <xdr:sp macro="" textlink="">
      <xdr:nvSpPr>
        <xdr:cNvPr id="403" name="普通建設事業費 （ うち新規整備　）最大値テキスト"/>
        <xdr:cNvSpPr txBox="1"/>
      </xdr:nvSpPr>
      <xdr:spPr>
        <a:xfrm>
          <a:off x="10528300" y="1186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39,280</a:t>
          </a:r>
          <a:endParaRPr kumimoji="1" lang="ja-JP" altLang="en-US" sz="1000" b="1">
            <a:latin typeface="ＭＳ Ｐゴシック"/>
          </a:endParaRPr>
        </a:p>
      </xdr:txBody>
    </xdr:sp>
    <xdr:clientData/>
  </xdr:oneCellAnchor>
  <xdr:twoCellAnchor>
    <xdr:from>
      <xdr:col>15</xdr:col>
      <xdr:colOff>92075</xdr:colOff>
      <xdr:row>70</xdr:row>
      <xdr:rowOff>90932</xdr:rowOff>
    </xdr:from>
    <xdr:to>
      <xdr:col>15</xdr:col>
      <xdr:colOff>269875</xdr:colOff>
      <xdr:row>70</xdr:row>
      <xdr:rowOff>90932</xdr:rowOff>
    </xdr:to>
    <xdr:cxnSp macro="">
      <xdr:nvCxnSpPr>
        <xdr:cNvPr id="404" name="直線コネクタ 403"/>
        <xdr:cNvCxnSpPr/>
      </xdr:nvCxnSpPr>
      <xdr:spPr>
        <a:xfrm>
          <a:off x="10388600" y="1209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87579</xdr:rowOff>
    </xdr:from>
    <xdr:to>
      <xdr:col>15</xdr:col>
      <xdr:colOff>180975</xdr:colOff>
      <xdr:row>77</xdr:row>
      <xdr:rowOff>93371</xdr:rowOff>
    </xdr:to>
    <xdr:cxnSp macro="">
      <xdr:nvCxnSpPr>
        <xdr:cNvPr id="405" name="直線コネクタ 404"/>
        <xdr:cNvCxnSpPr/>
      </xdr:nvCxnSpPr>
      <xdr:spPr>
        <a:xfrm flipV="1">
          <a:off x="9639300" y="13289229"/>
          <a:ext cx="838200" cy="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162868</xdr:rowOff>
    </xdr:from>
    <xdr:ext cx="469744" cy="259045"/>
    <xdr:sp macro="" textlink="">
      <xdr:nvSpPr>
        <xdr:cNvPr id="406" name="普通建設事業費 （ うち新規整備　）平均値テキスト"/>
        <xdr:cNvSpPr txBox="1"/>
      </xdr:nvSpPr>
      <xdr:spPr>
        <a:xfrm>
          <a:off x="10528300" y="130216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139991</xdr:rowOff>
    </xdr:from>
    <xdr:to>
      <xdr:col>15</xdr:col>
      <xdr:colOff>231775</xdr:colOff>
      <xdr:row>77</xdr:row>
      <xdr:rowOff>70141</xdr:rowOff>
    </xdr:to>
    <xdr:sp macro="" textlink="">
      <xdr:nvSpPr>
        <xdr:cNvPr id="407" name="フローチャート : 判断 406"/>
        <xdr:cNvSpPr/>
      </xdr:nvSpPr>
      <xdr:spPr>
        <a:xfrm>
          <a:off x="10426700" y="1317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111620</xdr:rowOff>
    </xdr:from>
    <xdr:to>
      <xdr:col>14</xdr:col>
      <xdr:colOff>28575</xdr:colOff>
      <xdr:row>77</xdr:row>
      <xdr:rowOff>93371</xdr:rowOff>
    </xdr:to>
    <xdr:cxnSp macro="">
      <xdr:nvCxnSpPr>
        <xdr:cNvPr id="408" name="直線コネクタ 407"/>
        <xdr:cNvCxnSpPr/>
      </xdr:nvCxnSpPr>
      <xdr:spPr>
        <a:xfrm>
          <a:off x="8750300" y="13141820"/>
          <a:ext cx="889000" cy="15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1080</xdr:rowOff>
    </xdr:from>
    <xdr:to>
      <xdr:col>14</xdr:col>
      <xdr:colOff>79375</xdr:colOff>
      <xdr:row>75</xdr:row>
      <xdr:rowOff>102680</xdr:rowOff>
    </xdr:to>
    <xdr:sp macro="" textlink="">
      <xdr:nvSpPr>
        <xdr:cNvPr id="409" name="フローチャート : 判断 408"/>
        <xdr:cNvSpPr/>
      </xdr:nvSpPr>
      <xdr:spPr>
        <a:xfrm>
          <a:off x="9588500" y="128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119207</xdr:rowOff>
    </xdr:from>
    <xdr:ext cx="534377" cy="259045"/>
    <xdr:sp macro="" textlink="">
      <xdr:nvSpPr>
        <xdr:cNvPr id="410" name="テキスト ボックス 409"/>
        <xdr:cNvSpPr txBox="1"/>
      </xdr:nvSpPr>
      <xdr:spPr>
        <a:xfrm>
          <a:off x="9372111" y="1263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17,805</a:t>
          </a:r>
          <a:endParaRPr kumimoji="1" lang="ja-JP" altLang="en-US" sz="1000" b="1">
            <a:solidFill>
              <a:srgbClr val="000080"/>
            </a:solidFill>
            <a:latin typeface="ＭＳ Ｐゴシック"/>
          </a:endParaRPr>
        </a:p>
      </xdr:txBody>
    </xdr:sp>
    <xdr:clientData/>
  </xdr:oneCellAnchor>
  <xdr:twoCellAnchor>
    <xdr:from>
      <xdr:col>12</xdr:col>
      <xdr:colOff>460375</xdr:colOff>
      <xdr:row>74</xdr:row>
      <xdr:rowOff>40894</xdr:rowOff>
    </xdr:from>
    <xdr:to>
      <xdr:col>12</xdr:col>
      <xdr:colOff>561975</xdr:colOff>
      <xdr:row>74</xdr:row>
      <xdr:rowOff>142494</xdr:rowOff>
    </xdr:to>
    <xdr:sp macro="" textlink="">
      <xdr:nvSpPr>
        <xdr:cNvPr id="411" name="フローチャート : 判断 410"/>
        <xdr:cNvSpPr/>
      </xdr:nvSpPr>
      <xdr:spPr>
        <a:xfrm>
          <a:off x="8699500" y="127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159021</xdr:rowOff>
    </xdr:from>
    <xdr:ext cx="534377" cy="259045"/>
    <xdr:sp macro="" textlink="">
      <xdr:nvSpPr>
        <xdr:cNvPr id="412" name="テキスト ボックス 411"/>
        <xdr:cNvSpPr txBox="1"/>
      </xdr:nvSpPr>
      <xdr:spPr>
        <a:xfrm>
          <a:off x="8483111" y="1250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36779</xdr:rowOff>
    </xdr:from>
    <xdr:to>
      <xdr:col>15</xdr:col>
      <xdr:colOff>231775</xdr:colOff>
      <xdr:row>77</xdr:row>
      <xdr:rowOff>138379</xdr:rowOff>
    </xdr:to>
    <xdr:sp macro="" textlink="">
      <xdr:nvSpPr>
        <xdr:cNvPr id="418" name="円/楕円 417"/>
        <xdr:cNvSpPr/>
      </xdr:nvSpPr>
      <xdr:spPr>
        <a:xfrm>
          <a:off x="10426700" y="1323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15206</xdr:rowOff>
    </xdr:from>
    <xdr:ext cx="469744" cy="259045"/>
    <xdr:sp macro="" textlink="">
      <xdr:nvSpPr>
        <xdr:cNvPr id="419" name="普通建設事業費 （ うち新規整備　）該当値テキスト"/>
        <xdr:cNvSpPr txBox="1"/>
      </xdr:nvSpPr>
      <xdr:spPr>
        <a:xfrm>
          <a:off x="10528300" y="13216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7,868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42571</xdr:rowOff>
    </xdr:from>
    <xdr:to>
      <xdr:col>14</xdr:col>
      <xdr:colOff>79375</xdr:colOff>
      <xdr:row>77</xdr:row>
      <xdr:rowOff>144171</xdr:rowOff>
    </xdr:to>
    <xdr:sp macro="" textlink="">
      <xdr:nvSpPr>
        <xdr:cNvPr id="420" name="円/楕円 419"/>
        <xdr:cNvSpPr/>
      </xdr:nvSpPr>
      <xdr:spPr>
        <a:xfrm>
          <a:off x="9588500" y="1324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135298</xdr:rowOff>
    </xdr:from>
    <xdr:ext cx="469744" cy="259045"/>
    <xdr:sp macro="" textlink="">
      <xdr:nvSpPr>
        <xdr:cNvPr id="421" name="テキスト ボックス 420"/>
        <xdr:cNvSpPr txBox="1"/>
      </xdr:nvSpPr>
      <xdr:spPr>
        <a:xfrm>
          <a:off x="9404427" y="13336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7,716</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60820</xdr:rowOff>
    </xdr:from>
    <xdr:to>
      <xdr:col>12</xdr:col>
      <xdr:colOff>561975</xdr:colOff>
      <xdr:row>76</xdr:row>
      <xdr:rowOff>162420</xdr:rowOff>
    </xdr:to>
    <xdr:sp macro="" textlink="">
      <xdr:nvSpPr>
        <xdr:cNvPr id="422" name="円/楕円 421"/>
        <xdr:cNvSpPr/>
      </xdr:nvSpPr>
      <xdr:spPr>
        <a:xfrm>
          <a:off x="8699500" y="130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153547</xdr:rowOff>
    </xdr:from>
    <xdr:ext cx="534377" cy="259045"/>
    <xdr:sp macro="" textlink="">
      <xdr:nvSpPr>
        <xdr:cNvPr id="423" name="テキスト ボックス 422"/>
        <xdr:cNvSpPr txBox="1"/>
      </xdr:nvSpPr>
      <xdr:spPr>
        <a:xfrm>
          <a:off x="8483111" y="1318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11,737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16,866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7" name="テキスト ボックス 43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9" name="テキスト ボックス 43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1" name="テキスト ボックス 44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3" name="テキスト ボックス 44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134683</xdr:rowOff>
    </xdr:from>
    <xdr:to>
      <xdr:col>15</xdr:col>
      <xdr:colOff>180340</xdr:colOff>
      <xdr:row>99</xdr:row>
      <xdr:rowOff>28435</xdr:rowOff>
    </xdr:to>
    <xdr:cxnSp macro="">
      <xdr:nvCxnSpPr>
        <xdr:cNvPr id="447" name="直線コネクタ 446"/>
        <xdr:cNvCxnSpPr/>
      </xdr:nvCxnSpPr>
      <xdr:spPr>
        <a:xfrm flipV="1">
          <a:off x="10475595" y="15565183"/>
          <a:ext cx="1270" cy="143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32262</xdr:rowOff>
    </xdr:from>
    <xdr:ext cx="469744" cy="259045"/>
    <xdr:sp macro="" textlink="">
      <xdr:nvSpPr>
        <xdr:cNvPr id="448" name="普通建設事業費 （ うち更新整備　）最小値テキスト"/>
        <xdr:cNvSpPr txBox="1"/>
      </xdr:nvSpPr>
      <xdr:spPr>
        <a:xfrm>
          <a:off x="10528300" y="17005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1,261</a:t>
          </a:r>
          <a:endParaRPr kumimoji="1" lang="ja-JP" altLang="en-US" sz="1000" b="1">
            <a:latin typeface="ＭＳ Ｐゴシック"/>
          </a:endParaRPr>
        </a:p>
      </xdr:txBody>
    </xdr:sp>
    <xdr:clientData/>
  </xdr:oneCellAnchor>
  <xdr:twoCellAnchor>
    <xdr:from>
      <xdr:col>15</xdr:col>
      <xdr:colOff>92075</xdr:colOff>
      <xdr:row>99</xdr:row>
      <xdr:rowOff>28435</xdr:rowOff>
    </xdr:from>
    <xdr:to>
      <xdr:col>15</xdr:col>
      <xdr:colOff>269875</xdr:colOff>
      <xdr:row>99</xdr:row>
      <xdr:rowOff>28435</xdr:rowOff>
    </xdr:to>
    <xdr:cxnSp macro="">
      <xdr:nvCxnSpPr>
        <xdr:cNvPr id="449" name="直線コネクタ 448"/>
        <xdr:cNvCxnSpPr/>
      </xdr:nvCxnSpPr>
      <xdr:spPr>
        <a:xfrm>
          <a:off x="10388600" y="17001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81360</xdr:rowOff>
    </xdr:from>
    <xdr:ext cx="599010" cy="259045"/>
    <xdr:sp macro="" textlink="">
      <xdr:nvSpPr>
        <xdr:cNvPr id="450" name="普通建設事業費 （ うち更新整備　）最大値テキスト"/>
        <xdr:cNvSpPr txBox="1"/>
      </xdr:nvSpPr>
      <xdr:spPr>
        <a:xfrm>
          <a:off x="10528300" y="15340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114,395</a:t>
          </a:r>
          <a:endParaRPr kumimoji="1" lang="ja-JP" altLang="en-US" sz="1000" b="1">
            <a:latin typeface="ＭＳ Ｐゴシック"/>
          </a:endParaRPr>
        </a:p>
      </xdr:txBody>
    </xdr:sp>
    <xdr:clientData/>
  </xdr:oneCellAnchor>
  <xdr:twoCellAnchor>
    <xdr:from>
      <xdr:col>15</xdr:col>
      <xdr:colOff>92075</xdr:colOff>
      <xdr:row>90</xdr:row>
      <xdr:rowOff>134683</xdr:rowOff>
    </xdr:from>
    <xdr:to>
      <xdr:col>15</xdr:col>
      <xdr:colOff>269875</xdr:colOff>
      <xdr:row>90</xdr:row>
      <xdr:rowOff>134683</xdr:rowOff>
    </xdr:to>
    <xdr:cxnSp macro="">
      <xdr:nvCxnSpPr>
        <xdr:cNvPr id="451" name="直線コネクタ 450"/>
        <xdr:cNvCxnSpPr/>
      </xdr:nvCxnSpPr>
      <xdr:spPr>
        <a:xfrm>
          <a:off x="10388600" y="1556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102299</xdr:rowOff>
    </xdr:from>
    <xdr:to>
      <xdr:col>15</xdr:col>
      <xdr:colOff>180975</xdr:colOff>
      <xdr:row>98</xdr:row>
      <xdr:rowOff>113030</xdr:rowOff>
    </xdr:to>
    <xdr:cxnSp macro="">
      <xdr:nvCxnSpPr>
        <xdr:cNvPr id="452" name="直線コネクタ 451"/>
        <xdr:cNvCxnSpPr/>
      </xdr:nvCxnSpPr>
      <xdr:spPr>
        <a:xfrm flipV="1">
          <a:off x="9639300" y="16904399"/>
          <a:ext cx="838200" cy="1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79709</xdr:rowOff>
    </xdr:from>
    <xdr:ext cx="534377" cy="259045"/>
    <xdr:sp macro="" textlink="">
      <xdr:nvSpPr>
        <xdr:cNvPr id="453" name="普通建設事業費 （ うち更新整備　）平均値テキスト"/>
        <xdr:cNvSpPr txBox="1"/>
      </xdr:nvSpPr>
      <xdr:spPr>
        <a:xfrm>
          <a:off x="10528300" y="16538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22,025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56832</xdr:rowOff>
    </xdr:from>
    <xdr:to>
      <xdr:col>15</xdr:col>
      <xdr:colOff>231775</xdr:colOff>
      <xdr:row>97</xdr:row>
      <xdr:rowOff>158432</xdr:rowOff>
    </xdr:to>
    <xdr:sp macro="" textlink="">
      <xdr:nvSpPr>
        <xdr:cNvPr id="454" name="フローチャート : 判断 453"/>
        <xdr:cNvSpPr/>
      </xdr:nvSpPr>
      <xdr:spPr>
        <a:xfrm>
          <a:off x="10426700" y="1668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113030</xdr:rowOff>
    </xdr:from>
    <xdr:to>
      <xdr:col>14</xdr:col>
      <xdr:colOff>28575</xdr:colOff>
      <xdr:row>98</xdr:row>
      <xdr:rowOff>138037</xdr:rowOff>
    </xdr:to>
    <xdr:cxnSp macro="">
      <xdr:nvCxnSpPr>
        <xdr:cNvPr id="455" name="直線コネクタ 454"/>
        <xdr:cNvCxnSpPr/>
      </xdr:nvCxnSpPr>
      <xdr:spPr>
        <a:xfrm flipV="1">
          <a:off x="8750300" y="16915130"/>
          <a:ext cx="889000" cy="2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98755</xdr:rowOff>
    </xdr:from>
    <xdr:to>
      <xdr:col>14</xdr:col>
      <xdr:colOff>79375</xdr:colOff>
      <xdr:row>98</xdr:row>
      <xdr:rowOff>28905</xdr:rowOff>
    </xdr:to>
    <xdr:sp macro="" textlink="">
      <xdr:nvSpPr>
        <xdr:cNvPr id="456" name="フローチャート : 判断 455"/>
        <xdr:cNvSpPr/>
      </xdr:nvSpPr>
      <xdr:spPr>
        <a:xfrm>
          <a:off x="9588500" y="167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45432</xdr:rowOff>
    </xdr:from>
    <xdr:ext cx="534377" cy="259045"/>
    <xdr:sp macro="" textlink="">
      <xdr:nvSpPr>
        <xdr:cNvPr id="457" name="テキスト ボックス 456"/>
        <xdr:cNvSpPr txBox="1"/>
      </xdr:nvSpPr>
      <xdr:spPr>
        <a:xfrm>
          <a:off x="9372111" y="16504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18,724</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65176</xdr:rowOff>
    </xdr:from>
    <xdr:to>
      <xdr:col>12</xdr:col>
      <xdr:colOff>561975</xdr:colOff>
      <xdr:row>97</xdr:row>
      <xdr:rowOff>166776</xdr:rowOff>
    </xdr:to>
    <xdr:sp macro="" textlink="">
      <xdr:nvSpPr>
        <xdr:cNvPr id="458" name="フローチャート : 判断 457"/>
        <xdr:cNvSpPr/>
      </xdr:nvSpPr>
      <xdr:spPr>
        <a:xfrm>
          <a:off x="8699500" y="1669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11853</xdr:rowOff>
    </xdr:from>
    <xdr:ext cx="534377" cy="259045"/>
    <xdr:sp macro="" textlink="">
      <xdr:nvSpPr>
        <xdr:cNvPr id="459" name="テキスト ボックス 458"/>
        <xdr:cNvSpPr txBox="1"/>
      </xdr:nvSpPr>
      <xdr:spPr>
        <a:xfrm>
          <a:off x="8483111" y="1647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51499</xdr:rowOff>
    </xdr:from>
    <xdr:to>
      <xdr:col>15</xdr:col>
      <xdr:colOff>231775</xdr:colOff>
      <xdr:row>98</xdr:row>
      <xdr:rowOff>153099</xdr:rowOff>
    </xdr:to>
    <xdr:sp macro="" textlink="">
      <xdr:nvSpPr>
        <xdr:cNvPr id="465" name="円/楕円 464"/>
        <xdr:cNvSpPr/>
      </xdr:nvSpPr>
      <xdr:spPr>
        <a:xfrm>
          <a:off x="10426700" y="1685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137876</xdr:rowOff>
    </xdr:from>
    <xdr:ext cx="469744" cy="259045"/>
    <xdr:sp macro="" textlink="">
      <xdr:nvSpPr>
        <xdr:cNvPr id="466" name="普通建設事業費 （ うち更新整備　）該当値テキスト"/>
        <xdr:cNvSpPr txBox="1"/>
      </xdr:nvSpPr>
      <xdr:spPr>
        <a:xfrm>
          <a:off x="10528300" y="16768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8,945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62230</xdr:rowOff>
    </xdr:from>
    <xdr:to>
      <xdr:col>14</xdr:col>
      <xdr:colOff>79375</xdr:colOff>
      <xdr:row>98</xdr:row>
      <xdr:rowOff>163830</xdr:rowOff>
    </xdr:to>
    <xdr:sp macro="" textlink="">
      <xdr:nvSpPr>
        <xdr:cNvPr id="467" name="円/楕円 466"/>
        <xdr:cNvSpPr/>
      </xdr:nvSpPr>
      <xdr:spPr>
        <a:xfrm>
          <a:off x="9588500" y="1686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154957</xdr:rowOff>
    </xdr:from>
    <xdr:ext cx="469744" cy="259045"/>
    <xdr:sp macro="" textlink="">
      <xdr:nvSpPr>
        <xdr:cNvPr id="468" name="テキスト ボックス 467"/>
        <xdr:cNvSpPr txBox="1"/>
      </xdr:nvSpPr>
      <xdr:spPr>
        <a:xfrm>
          <a:off x="9404427" y="1695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87237</xdr:rowOff>
    </xdr:from>
    <xdr:to>
      <xdr:col>12</xdr:col>
      <xdr:colOff>561975</xdr:colOff>
      <xdr:row>99</xdr:row>
      <xdr:rowOff>17387</xdr:rowOff>
    </xdr:to>
    <xdr:sp macro="" textlink="">
      <xdr:nvSpPr>
        <xdr:cNvPr id="469" name="円/楕円 468"/>
        <xdr:cNvSpPr/>
      </xdr:nvSpPr>
      <xdr:spPr>
        <a:xfrm>
          <a:off x="8699500" y="1688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99</xdr:row>
      <xdr:rowOff>8514</xdr:rowOff>
    </xdr:from>
    <xdr:ext cx="469744" cy="259045"/>
    <xdr:sp macro="" textlink="">
      <xdr:nvSpPr>
        <xdr:cNvPr id="470" name="テキスト ボックス 469"/>
        <xdr:cNvSpPr txBox="1"/>
      </xdr:nvSpPr>
      <xdr:spPr>
        <a:xfrm>
          <a:off x="8515427" y="1698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1" name="直線コネクタ 48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2" name="テキスト ボックス 48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3" name="直線コネクタ 48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144434</xdr:rowOff>
    </xdr:from>
    <xdr:ext cx="467179" cy="259045"/>
    <xdr:sp macro="" textlink="">
      <xdr:nvSpPr>
        <xdr:cNvPr id="484" name="テキスト ボックス 483"/>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5" name="直線コネクタ 48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34</xdr:row>
      <xdr:rowOff>160763</xdr:rowOff>
    </xdr:from>
    <xdr:ext cx="467179" cy="259045"/>
    <xdr:sp macro="" textlink="">
      <xdr:nvSpPr>
        <xdr:cNvPr id="486" name="テキスト ボックス 485"/>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7" name="直線コネクタ 48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5641</xdr:rowOff>
    </xdr:from>
    <xdr:ext cx="467179" cy="259045"/>
    <xdr:sp macro="" textlink="">
      <xdr:nvSpPr>
        <xdr:cNvPr id="488" name="テキスト ボックス 487"/>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9" name="直線コネクタ 48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21970</xdr:rowOff>
    </xdr:from>
    <xdr:ext cx="467179" cy="259045"/>
    <xdr:sp macro="" textlink="">
      <xdr:nvSpPr>
        <xdr:cNvPr id="490" name="テキスト ボックス 489"/>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1" name="直線コネクタ 49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492" name="テキスト ボックス 49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3" name="直線コネクタ 49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4" name="テキスト ボックス 49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32911</xdr:rowOff>
    </xdr:from>
    <xdr:to>
      <xdr:col>23</xdr:col>
      <xdr:colOff>516889</xdr:colOff>
      <xdr:row>39</xdr:row>
      <xdr:rowOff>98878</xdr:rowOff>
    </xdr:to>
    <xdr:cxnSp macro="">
      <xdr:nvCxnSpPr>
        <xdr:cNvPr id="496" name="直線コネクタ 495"/>
        <xdr:cNvCxnSpPr/>
      </xdr:nvCxnSpPr>
      <xdr:spPr>
        <a:xfrm flipV="1">
          <a:off x="16317595" y="5176411"/>
          <a:ext cx="1269" cy="160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49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8" name="直線コネクタ 49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151038</xdr:rowOff>
    </xdr:from>
    <xdr:ext cx="469744" cy="259045"/>
    <xdr:sp macro="" textlink="">
      <xdr:nvSpPr>
        <xdr:cNvPr id="499" name="災害復旧事業費最大値テキスト"/>
        <xdr:cNvSpPr txBox="1"/>
      </xdr:nvSpPr>
      <xdr:spPr>
        <a:xfrm>
          <a:off x="16370300" y="495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9,854</a:t>
          </a:r>
          <a:endParaRPr kumimoji="1" lang="ja-JP" altLang="en-US" sz="1000" b="1">
            <a:latin typeface="ＭＳ Ｐゴシック"/>
          </a:endParaRPr>
        </a:p>
      </xdr:txBody>
    </xdr:sp>
    <xdr:clientData/>
  </xdr:oneCellAnchor>
  <xdr:twoCellAnchor>
    <xdr:from>
      <xdr:col>23</xdr:col>
      <xdr:colOff>428625</xdr:colOff>
      <xdr:row>30</xdr:row>
      <xdr:rowOff>32911</xdr:rowOff>
    </xdr:from>
    <xdr:to>
      <xdr:col>23</xdr:col>
      <xdr:colOff>606425</xdr:colOff>
      <xdr:row>30</xdr:row>
      <xdr:rowOff>32911</xdr:rowOff>
    </xdr:to>
    <xdr:cxnSp macro="">
      <xdr:nvCxnSpPr>
        <xdr:cNvPr id="500" name="直線コネクタ 499"/>
        <xdr:cNvCxnSpPr/>
      </xdr:nvCxnSpPr>
      <xdr:spPr>
        <a:xfrm>
          <a:off x="16230600" y="517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95776</xdr:rowOff>
    </xdr:from>
    <xdr:to>
      <xdr:col>23</xdr:col>
      <xdr:colOff>517525</xdr:colOff>
      <xdr:row>39</xdr:row>
      <xdr:rowOff>98878</xdr:rowOff>
    </xdr:to>
    <xdr:cxnSp macro="">
      <xdr:nvCxnSpPr>
        <xdr:cNvPr id="501" name="直線コネクタ 500"/>
        <xdr:cNvCxnSpPr/>
      </xdr:nvCxnSpPr>
      <xdr:spPr>
        <a:xfrm flipV="1">
          <a:off x="15481300" y="6782326"/>
          <a:ext cx="838200" cy="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152272</xdr:rowOff>
    </xdr:from>
    <xdr:ext cx="378565" cy="259045"/>
    <xdr:sp macro="" textlink="">
      <xdr:nvSpPr>
        <xdr:cNvPr id="502" name="災害復旧事業費平均値テキスト"/>
        <xdr:cNvSpPr txBox="1"/>
      </xdr:nvSpPr>
      <xdr:spPr>
        <a:xfrm>
          <a:off x="16370300" y="64959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129395</xdr:rowOff>
    </xdr:from>
    <xdr:to>
      <xdr:col>23</xdr:col>
      <xdr:colOff>568325</xdr:colOff>
      <xdr:row>39</xdr:row>
      <xdr:rowOff>59545</xdr:rowOff>
    </xdr:to>
    <xdr:sp macro="" textlink="">
      <xdr:nvSpPr>
        <xdr:cNvPr id="503" name="フローチャート : 判断 502"/>
        <xdr:cNvSpPr/>
      </xdr:nvSpPr>
      <xdr:spPr>
        <a:xfrm>
          <a:off x="16268700" y="66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85162</xdr:rowOff>
    </xdr:from>
    <xdr:to>
      <xdr:col>22</xdr:col>
      <xdr:colOff>365125</xdr:colOff>
      <xdr:row>39</xdr:row>
      <xdr:rowOff>98878</xdr:rowOff>
    </xdr:to>
    <xdr:cxnSp macro="">
      <xdr:nvCxnSpPr>
        <xdr:cNvPr id="504" name="直線コネクタ 503"/>
        <xdr:cNvCxnSpPr/>
      </xdr:nvCxnSpPr>
      <xdr:spPr>
        <a:xfrm>
          <a:off x="14592300" y="67717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141641</xdr:rowOff>
    </xdr:from>
    <xdr:to>
      <xdr:col>22</xdr:col>
      <xdr:colOff>415925</xdr:colOff>
      <xdr:row>39</xdr:row>
      <xdr:rowOff>71791</xdr:rowOff>
    </xdr:to>
    <xdr:sp macro="" textlink="">
      <xdr:nvSpPr>
        <xdr:cNvPr id="505" name="フローチャート : 判断 504"/>
        <xdr:cNvSpPr/>
      </xdr:nvSpPr>
      <xdr:spPr>
        <a:xfrm>
          <a:off x="15430500" y="665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88318</xdr:rowOff>
    </xdr:from>
    <xdr:ext cx="378565" cy="259045"/>
    <xdr:sp macro="" textlink="">
      <xdr:nvSpPr>
        <xdr:cNvPr id="506" name="テキスト ボックス 505"/>
        <xdr:cNvSpPr txBox="1"/>
      </xdr:nvSpPr>
      <xdr:spPr>
        <a:xfrm>
          <a:off x="15292017" y="6431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44014</xdr:rowOff>
    </xdr:from>
    <xdr:to>
      <xdr:col>21</xdr:col>
      <xdr:colOff>161925</xdr:colOff>
      <xdr:row>39</xdr:row>
      <xdr:rowOff>85162</xdr:rowOff>
    </xdr:to>
    <xdr:cxnSp macro="">
      <xdr:nvCxnSpPr>
        <xdr:cNvPr id="507" name="直線コネクタ 506"/>
        <xdr:cNvCxnSpPr/>
      </xdr:nvCxnSpPr>
      <xdr:spPr>
        <a:xfrm>
          <a:off x="13703300" y="673056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107352</xdr:rowOff>
    </xdr:from>
    <xdr:to>
      <xdr:col>21</xdr:col>
      <xdr:colOff>212725</xdr:colOff>
      <xdr:row>39</xdr:row>
      <xdr:rowOff>37502</xdr:rowOff>
    </xdr:to>
    <xdr:sp macro="" textlink="">
      <xdr:nvSpPr>
        <xdr:cNvPr id="508" name="フローチャート : 判断 507"/>
        <xdr:cNvSpPr/>
      </xdr:nvSpPr>
      <xdr:spPr>
        <a:xfrm>
          <a:off x="14541500" y="662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54028</xdr:rowOff>
    </xdr:from>
    <xdr:ext cx="378565" cy="259045"/>
    <xdr:sp macro="" textlink="">
      <xdr:nvSpPr>
        <xdr:cNvPr id="509" name="テキスト ボックス 508"/>
        <xdr:cNvSpPr txBox="1"/>
      </xdr:nvSpPr>
      <xdr:spPr>
        <a:xfrm>
          <a:off x="14403017" y="639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44014</xdr:rowOff>
    </xdr:from>
    <xdr:to>
      <xdr:col>19</xdr:col>
      <xdr:colOff>644525</xdr:colOff>
      <xdr:row>39</xdr:row>
      <xdr:rowOff>63119</xdr:rowOff>
    </xdr:to>
    <xdr:cxnSp macro="">
      <xdr:nvCxnSpPr>
        <xdr:cNvPr id="510" name="直線コネクタ 509"/>
        <xdr:cNvCxnSpPr/>
      </xdr:nvCxnSpPr>
      <xdr:spPr>
        <a:xfrm flipV="1">
          <a:off x="12814300" y="6730564"/>
          <a:ext cx="889000" cy="1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104249</xdr:rowOff>
    </xdr:from>
    <xdr:to>
      <xdr:col>20</xdr:col>
      <xdr:colOff>9525</xdr:colOff>
      <xdr:row>39</xdr:row>
      <xdr:rowOff>34399</xdr:rowOff>
    </xdr:to>
    <xdr:sp macro="" textlink="">
      <xdr:nvSpPr>
        <xdr:cNvPr id="511" name="フローチャート : 判断 510"/>
        <xdr:cNvSpPr/>
      </xdr:nvSpPr>
      <xdr:spPr>
        <a:xfrm>
          <a:off x="13652500" y="6619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50926</xdr:rowOff>
    </xdr:from>
    <xdr:ext cx="378565" cy="259045"/>
    <xdr:sp macro="" textlink="">
      <xdr:nvSpPr>
        <xdr:cNvPr id="512" name="テキスト ボックス 511"/>
        <xdr:cNvSpPr txBox="1"/>
      </xdr:nvSpPr>
      <xdr:spPr>
        <a:xfrm>
          <a:off x="13514017" y="6394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22606</xdr:rowOff>
    </xdr:from>
    <xdr:to>
      <xdr:col>18</xdr:col>
      <xdr:colOff>492125</xdr:colOff>
      <xdr:row>38</xdr:row>
      <xdr:rowOff>124206</xdr:rowOff>
    </xdr:to>
    <xdr:sp macro="" textlink="">
      <xdr:nvSpPr>
        <xdr:cNvPr id="513" name="フローチャート : 判断 512"/>
        <xdr:cNvSpPr/>
      </xdr:nvSpPr>
      <xdr:spPr>
        <a:xfrm>
          <a:off x="12763500" y="653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140733</xdr:rowOff>
    </xdr:from>
    <xdr:ext cx="469744" cy="259045"/>
    <xdr:sp macro="" textlink="">
      <xdr:nvSpPr>
        <xdr:cNvPr id="514" name="テキスト ボックス 513"/>
        <xdr:cNvSpPr txBox="1"/>
      </xdr:nvSpPr>
      <xdr:spPr>
        <a:xfrm>
          <a:off x="12579427" y="6312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5" name="テキスト ボックス 51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6" name="テキスト ボックス 51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7" name="テキスト ボックス 51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8" name="テキスト ボックス 51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9" name="テキスト ボックス 51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44976</xdr:rowOff>
    </xdr:from>
    <xdr:to>
      <xdr:col>23</xdr:col>
      <xdr:colOff>568325</xdr:colOff>
      <xdr:row>39</xdr:row>
      <xdr:rowOff>146576</xdr:rowOff>
    </xdr:to>
    <xdr:sp macro="" textlink="">
      <xdr:nvSpPr>
        <xdr:cNvPr id="520" name="円/楕円 519"/>
        <xdr:cNvSpPr/>
      </xdr:nvSpPr>
      <xdr:spPr>
        <a:xfrm>
          <a:off x="16268700" y="673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131353</xdr:rowOff>
    </xdr:from>
    <xdr:ext cx="313932" cy="259045"/>
    <xdr:sp macro="" textlink="">
      <xdr:nvSpPr>
        <xdr:cNvPr id="521" name="災害復旧事業費該当値テキスト"/>
        <xdr:cNvSpPr txBox="1"/>
      </xdr:nvSpPr>
      <xdr:spPr>
        <a:xfrm>
          <a:off x="16370300" y="66464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48078</xdr:rowOff>
    </xdr:from>
    <xdr:to>
      <xdr:col>22</xdr:col>
      <xdr:colOff>415925</xdr:colOff>
      <xdr:row>39</xdr:row>
      <xdr:rowOff>149678</xdr:rowOff>
    </xdr:to>
    <xdr:sp macro="" textlink="">
      <xdr:nvSpPr>
        <xdr:cNvPr id="522" name="円/楕円 521"/>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140805</xdr:rowOff>
    </xdr:from>
    <xdr:ext cx="249299" cy="259045"/>
    <xdr:sp macro="" textlink="">
      <xdr:nvSpPr>
        <xdr:cNvPr id="523" name="テキスト ボックス 522"/>
        <xdr:cNvSpPr txBox="1"/>
      </xdr:nvSpPr>
      <xdr:spPr>
        <a:xfrm>
          <a:off x="1535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34362</xdr:rowOff>
    </xdr:from>
    <xdr:to>
      <xdr:col>21</xdr:col>
      <xdr:colOff>212725</xdr:colOff>
      <xdr:row>39</xdr:row>
      <xdr:rowOff>135962</xdr:rowOff>
    </xdr:to>
    <xdr:sp macro="" textlink="">
      <xdr:nvSpPr>
        <xdr:cNvPr id="524" name="円/楕円 523"/>
        <xdr:cNvSpPr/>
      </xdr:nvSpPr>
      <xdr:spPr>
        <a:xfrm>
          <a:off x="14541500" y="672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127089</xdr:rowOff>
    </xdr:from>
    <xdr:ext cx="313932" cy="259045"/>
    <xdr:sp macro="" textlink="">
      <xdr:nvSpPr>
        <xdr:cNvPr id="525" name="テキスト ボックス 524"/>
        <xdr:cNvSpPr txBox="1"/>
      </xdr:nvSpPr>
      <xdr:spPr>
        <a:xfrm>
          <a:off x="14435333" y="68136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164664</xdr:rowOff>
    </xdr:from>
    <xdr:to>
      <xdr:col>20</xdr:col>
      <xdr:colOff>9525</xdr:colOff>
      <xdr:row>39</xdr:row>
      <xdr:rowOff>94814</xdr:rowOff>
    </xdr:to>
    <xdr:sp macro="" textlink="">
      <xdr:nvSpPr>
        <xdr:cNvPr id="526" name="円/楕円 525"/>
        <xdr:cNvSpPr/>
      </xdr:nvSpPr>
      <xdr:spPr>
        <a:xfrm>
          <a:off x="13652500" y="667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85941</xdr:rowOff>
    </xdr:from>
    <xdr:ext cx="378565" cy="259045"/>
    <xdr:sp macro="" textlink="">
      <xdr:nvSpPr>
        <xdr:cNvPr id="527" name="テキスト ボックス 526"/>
        <xdr:cNvSpPr txBox="1"/>
      </xdr:nvSpPr>
      <xdr:spPr>
        <a:xfrm>
          <a:off x="13514017" y="67724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12319</xdr:rowOff>
    </xdr:from>
    <xdr:to>
      <xdr:col>18</xdr:col>
      <xdr:colOff>492125</xdr:colOff>
      <xdr:row>39</xdr:row>
      <xdr:rowOff>113919</xdr:rowOff>
    </xdr:to>
    <xdr:sp macro="" textlink="">
      <xdr:nvSpPr>
        <xdr:cNvPr id="528" name="円/楕円 527"/>
        <xdr:cNvSpPr/>
      </xdr:nvSpPr>
      <xdr:spPr>
        <a:xfrm>
          <a:off x="12763500" y="669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105046</xdr:rowOff>
    </xdr:from>
    <xdr:ext cx="378565" cy="259045"/>
    <xdr:sp macro="" textlink="">
      <xdr:nvSpPr>
        <xdr:cNvPr id="529" name="テキスト ボックス 528"/>
        <xdr:cNvSpPr txBox="1"/>
      </xdr:nvSpPr>
      <xdr:spPr>
        <a:xfrm>
          <a:off x="12625017" y="67915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0" name="正方形/長方形 52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1" name="正方形/長方形 53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2" name="正方形/長方形 53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3" name="正方形/長方形 53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4" name="正方形/長方形 53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5" name="正方形/長方形 53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6" name="正方形/長方形 53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7" name="正方形/長方形 53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8" name="テキスト ボックス 53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9" name="直線コネクタ 53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1" name="テキスト ボックス 54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2" name="直線コネクタ 54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3" name="テキスト ボックス 54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5" name="直線コネクタ 54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0" name="直線コネクタ 54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フローチャート : 判断 55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3" name="直線コネクタ 55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4" name="フローチャート : 判断 55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5" name="テキスト ボックス 55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6" name="直線コネクタ 55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7" name="フローチャート : 判断 55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8" name="テキスト ボックス 55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9" name="直線コネクタ 55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0" name="フローチャート : 判断 55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1" name="テキスト ボックス 56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2" name="フローチャート : 判断 56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3" name="テキスト ボックス 56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4" name="テキスト ボックス 56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5" name="テキスト ボックス 56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6" name="テキスト ボックス 56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7" name="テキスト ボックス 56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8" name="テキスト ボックス 56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9" name="円/楕円 56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1" name="円/楕円 57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2" name="テキスト ボックス 57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3" name="円/楕円 57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4" name="テキスト ボックス 57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5" name="円/楕円 57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6" name="テキスト ボックス 57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7" name="円/楕円 57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8" name="テキスト ボックス 57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9" name="正方形/長方形 57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0" name="正方形/長方形 57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1" name="正方形/長方形 58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2" name="正方形/長方形 58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3" name="正方形/長方形 58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4" name="正方形/長方形 58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5" name="正方形/長方形 58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6" name="正方形/長方形 58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7" name="テキスト ボックス 58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8" name="直線コネクタ 58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9" name="直線コネクタ 58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0" name="テキスト ボックス 58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1" name="直線コネクタ 59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2" name="テキスト ボックス 59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3" name="直線コネクタ 59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4" name="テキスト ボックス 59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5" name="直線コネクタ 59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6" name="テキスト ボックス 59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7" name="直線コネクタ 59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8" name="テキスト ボックス 59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9" name="直線コネクタ 59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0" name="テキスト ボックス 59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146497</xdr:rowOff>
    </xdr:from>
    <xdr:to>
      <xdr:col>23</xdr:col>
      <xdr:colOff>516889</xdr:colOff>
      <xdr:row>78</xdr:row>
      <xdr:rowOff>115506</xdr:rowOff>
    </xdr:to>
    <xdr:cxnSp macro="">
      <xdr:nvCxnSpPr>
        <xdr:cNvPr id="602" name="直線コネクタ 601"/>
        <xdr:cNvCxnSpPr/>
      </xdr:nvCxnSpPr>
      <xdr:spPr>
        <a:xfrm flipV="1">
          <a:off x="16317595" y="12319447"/>
          <a:ext cx="1269" cy="1169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119333</xdr:rowOff>
    </xdr:from>
    <xdr:ext cx="534377" cy="259045"/>
    <xdr:sp macro="" textlink="">
      <xdr:nvSpPr>
        <xdr:cNvPr id="603" name="公債費最小値テキスト"/>
        <xdr:cNvSpPr txBox="1"/>
      </xdr:nvSpPr>
      <xdr:spPr>
        <a:xfrm>
          <a:off x="16370300" y="1349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13,175</a:t>
          </a:r>
          <a:endParaRPr kumimoji="1" lang="ja-JP" altLang="en-US" sz="1000" b="1">
            <a:latin typeface="ＭＳ Ｐゴシック"/>
          </a:endParaRPr>
        </a:p>
      </xdr:txBody>
    </xdr:sp>
    <xdr:clientData/>
  </xdr:oneCellAnchor>
  <xdr:twoCellAnchor>
    <xdr:from>
      <xdr:col>23</xdr:col>
      <xdr:colOff>428625</xdr:colOff>
      <xdr:row>78</xdr:row>
      <xdr:rowOff>115506</xdr:rowOff>
    </xdr:from>
    <xdr:to>
      <xdr:col>23</xdr:col>
      <xdr:colOff>606425</xdr:colOff>
      <xdr:row>78</xdr:row>
      <xdr:rowOff>115506</xdr:rowOff>
    </xdr:to>
    <xdr:cxnSp macro="">
      <xdr:nvCxnSpPr>
        <xdr:cNvPr id="604" name="直線コネクタ 603"/>
        <xdr:cNvCxnSpPr/>
      </xdr:nvCxnSpPr>
      <xdr:spPr>
        <a:xfrm>
          <a:off x="16230600" y="13488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93174</xdr:rowOff>
    </xdr:from>
    <xdr:ext cx="599010" cy="259045"/>
    <xdr:sp macro="" textlink="">
      <xdr:nvSpPr>
        <xdr:cNvPr id="605" name="公債費最大値テキスト"/>
        <xdr:cNvSpPr txBox="1"/>
      </xdr:nvSpPr>
      <xdr:spPr>
        <a:xfrm>
          <a:off x="16370300" y="1209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166,608</a:t>
          </a:r>
          <a:endParaRPr kumimoji="1" lang="ja-JP" altLang="en-US" sz="1000" b="1">
            <a:latin typeface="ＭＳ Ｐゴシック"/>
          </a:endParaRPr>
        </a:p>
      </xdr:txBody>
    </xdr:sp>
    <xdr:clientData/>
  </xdr:oneCellAnchor>
  <xdr:twoCellAnchor>
    <xdr:from>
      <xdr:col>23</xdr:col>
      <xdr:colOff>428625</xdr:colOff>
      <xdr:row>71</xdr:row>
      <xdr:rowOff>146497</xdr:rowOff>
    </xdr:from>
    <xdr:to>
      <xdr:col>23</xdr:col>
      <xdr:colOff>606425</xdr:colOff>
      <xdr:row>71</xdr:row>
      <xdr:rowOff>146497</xdr:rowOff>
    </xdr:to>
    <xdr:cxnSp macro="">
      <xdr:nvCxnSpPr>
        <xdr:cNvPr id="606" name="直線コネクタ 605"/>
        <xdr:cNvCxnSpPr/>
      </xdr:nvCxnSpPr>
      <xdr:spPr>
        <a:xfrm>
          <a:off x="16230600" y="1231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8948</xdr:rowOff>
    </xdr:from>
    <xdr:to>
      <xdr:col>23</xdr:col>
      <xdr:colOff>517525</xdr:colOff>
      <xdr:row>78</xdr:row>
      <xdr:rowOff>14686</xdr:rowOff>
    </xdr:to>
    <xdr:cxnSp macro="">
      <xdr:nvCxnSpPr>
        <xdr:cNvPr id="607" name="直線コネクタ 606"/>
        <xdr:cNvCxnSpPr/>
      </xdr:nvCxnSpPr>
      <xdr:spPr>
        <a:xfrm flipV="1">
          <a:off x="15481300" y="13382048"/>
          <a:ext cx="838200" cy="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94000</xdr:rowOff>
    </xdr:from>
    <xdr:ext cx="534377" cy="259045"/>
    <xdr:sp macro="" textlink="">
      <xdr:nvSpPr>
        <xdr:cNvPr id="608" name="公債費平均値テキスト"/>
        <xdr:cNvSpPr txBox="1"/>
      </xdr:nvSpPr>
      <xdr:spPr>
        <a:xfrm>
          <a:off x="16370300" y="13124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34,833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71123</xdr:rowOff>
    </xdr:from>
    <xdr:to>
      <xdr:col>23</xdr:col>
      <xdr:colOff>568325</xdr:colOff>
      <xdr:row>78</xdr:row>
      <xdr:rowOff>1273</xdr:rowOff>
    </xdr:to>
    <xdr:sp macro="" textlink="">
      <xdr:nvSpPr>
        <xdr:cNvPr id="609" name="フローチャート : 判断 608"/>
        <xdr:cNvSpPr/>
      </xdr:nvSpPr>
      <xdr:spPr>
        <a:xfrm>
          <a:off x="16268700" y="1327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12438</xdr:rowOff>
    </xdr:from>
    <xdr:to>
      <xdr:col>22</xdr:col>
      <xdr:colOff>365125</xdr:colOff>
      <xdr:row>78</xdr:row>
      <xdr:rowOff>14686</xdr:rowOff>
    </xdr:to>
    <xdr:cxnSp macro="">
      <xdr:nvCxnSpPr>
        <xdr:cNvPr id="610" name="直線コネクタ 609"/>
        <xdr:cNvCxnSpPr/>
      </xdr:nvCxnSpPr>
      <xdr:spPr>
        <a:xfrm>
          <a:off x="14592300" y="13385538"/>
          <a:ext cx="8890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89472</xdr:rowOff>
    </xdr:from>
    <xdr:to>
      <xdr:col>22</xdr:col>
      <xdr:colOff>415925</xdr:colOff>
      <xdr:row>78</xdr:row>
      <xdr:rowOff>19622</xdr:rowOff>
    </xdr:to>
    <xdr:sp macro="" textlink="">
      <xdr:nvSpPr>
        <xdr:cNvPr id="611" name="フローチャート : 判断 610"/>
        <xdr:cNvSpPr/>
      </xdr:nvSpPr>
      <xdr:spPr>
        <a:xfrm>
          <a:off x="15430500" y="1329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36149</xdr:rowOff>
    </xdr:from>
    <xdr:ext cx="534377" cy="259045"/>
    <xdr:sp macro="" textlink="">
      <xdr:nvSpPr>
        <xdr:cNvPr id="612" name="テキスト ボックス 611"/>
        <xdr:cNvSpPr txBox="1"/>
      </xdr:nvSpPr>
      <xdr:spPr>
        <a:xfrm>
          <a:off x="15214111" y="1306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32,425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10054</xdr:rowOff>
    </xdr:from>
    <xdr:to>
      <xdr:col>21</xdr:col>
      <xdr:colOff>161925</xdr:colOff>
      <xdr:row>78</xdr:row>
      <xdr:rowOff>12438</xdr:rowOff>
    </xdr:to>
    <xdr:cxnSp macro="">
      <xdr:nvCxnSpPr>
        <xdr:cNvPr id="613" name="直線コネクタ 612"/>
        <xdr:cNvCxnSpPr/>
      </xdr:nvCxnSpPr>
      <xdr:spPr>
        <a:xfrm>
          <a:off x="13703300" y="13383154"/>
          <a:ext cx="889000" cy="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42898</xdr:rowOff>
    </xdr:from>
    <xdr:to>
      <xdr:col>21</xdr:col>
      <xdr:colOff>212725</xdr:colOff>
      <xdr:row>77</xdr:row>
      <xdr:rowOff>144498</xdr:rowOff>
    </xdr:to>
    <xdr:sp macro="" textlink="">
      <xdr:nvSpPr>
        <xdr:cNvPr id="614" name="フローチャート : 判断 613"/>
        <xdr:cNvSpPr/>
      </xdr:nvSpPr>
      <xdr:spPr>
        <a:xfrm>
          <a:off x="14541500" y="132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161025</xdr:rowOff>
    </xdr:from>
    <xdr:ext cx="534377" cy="259045"/>
    <xdr:sp macro="" textlink="">
      <xdr:nvSpPr>
        <xdr:cNvPr id="615" name="テキスト ボックス 614"/>
        <xdr:cNvSpPr txBox="1"/>
      </xdr:nvSpPr>
      <xdr:spPr>
        <a:xfrm>
          <a:off x="14325111" y="13019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10054</xdr:rowOff>
    </xdr:from>
    <xdr:to>
      <xdr:col>19</xdr:col>
      <xdr:colOff>644525</xdr:colOff>
      <xdr:row>78</xdr:row>
      <xdr:rowOff>17986</xdr:rowOff>
    </xdr:to>
    <xdr:cxnSp macro="">
      <xdr:nvCxnSpPr>
        <xdr:cNvPr id="616" name="直線コネクタ 615"/>
        <xdr:cNvCxnSpPr/>
      </xdr:nvCxnSpPr>
      <xdr:spPr>
        <a:xfrm flipV="1">
          <a:off x="12814300" y="13383154"/>
          <a:ext cx="889000" cy="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38692</xdr:rowOff>
    </xdr:from>
    <xdr:to>
      <xdr:col>20</xdr:col>
      <xdr:colOff>9525</xdr:colOff>
      <xdr:row>77</xdr:row>
      <xdr:rowOff>140292</xdr:rowOff>
    </xdr:to>
    <xdr:sp macro="" textlink="">
      <xdr:nvSpPr>
        <xdr:cNvPr id="617" name="フローチャート : 判断 616"/>
        <xdr:cNvSpPr/>
      </xdr:nvSpPr>
      <xdr:spPr>
        <a:xfrm>
          <a:off x="13652500" y="1324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156819</xdr:rowOff>
    </xdr:from>
    <xdr:ext cx="534377" cy="259045"/>
    <xdr:sp macro="" textlink="">
      <xdr:nvSpPr>
        <xdr:cNvPr id="618" name="テキスト ボックス 617"/>
        <xdr:cNvSpPr txBox="1"/>
      </xdr:nvSpPr>
      <xdr:spPr>
        <a:xfrm>
          <a:off x="13436111" y="1301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40331</xdr:rowOff>
    </xdr:from>
    <xdr:to>
      <xdr:col>18</xdr:col>
      <xdr:colOff>492125</xdr:colOff>
      <xdr:row>77</xdr:row>
      <xdr:rowOff>141931</xdr:rowOff>
    </xdr:to>
    <xdr:sp macro="" textlink="">
      <xdr:nvSpPr>
        <xdr:cNvPr id="619" name="フローチャート : 判断 618"/>
        <xdr:cNvSpPr/>
      </xdr:nvSpPr>
      <xdr:spPr>
        <a:xfrm>
          <a:off x="12763500" y="1324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158458</xdr:rowOff>
    </xdr:from>
    <xdr:ext cx="534377" cy="259045"/>
    <xdr:sp macro="" textlink="">
      <xdr:nvSpPr>
        <xdr:cNvPr id="620" name="テキスト ボックス 619"/>
        <xdr:cNvSpPr txBox="1"/>
      </xdr:nvSpPr>
      <xdr:spPr>
        <a:xfrm>
          <a:off x="12547111" y="1301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1" name="テキスト ボックス 62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2" name="テキスト ボックス 62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3" name="テキスト ボックス 62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4" name="テキスト ボックス 62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5" name="テキスト ボックス 62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129598</xdr:rowOff>
    </xdr:from>
    <xdr:to>
      <xdr:col>23</xdr:col>
      <xdr:colOff>568325</xdr:colOff>
      <xdr:row>78</xdr:row>
      <xdr:rowOff>59748</xdr:rowOff>
    </xdr:to>
    <xdr:sp macro="" textlink="">
      <xdr:nvSpPr>
        <xdr:cNvPr id="626" name="円/楕円 625"/>
        <xdr:cNvSpPr/>
      </xdr:nvSpPr>
      <xdr:spPr>
        <a:xfrm>
          <a:off x="16268700" y="1333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49549</xdr:rowOff>
    </xdr:from>
    <xdr:ext cx="534377" cy="259045"/>
    <xdr:sp macro="" textlink="">
      <xdr:nvSpPr>
        <xdr:cNvPr id="627" name="公債費該当値テキスト"/>
        <xdr:cNvSpPr txBox="1"/>
      </xdr:nvSpPr>
      <xdr:spPr>
        <a:xfrm>
          <a:off x="16370300" y="13251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27,159</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135336</xdr:rowOff>
    </xdr:from>
    <xdr:to>
      <xdr:col>22</xdr:col>
      <xdr:colOff>415925</xdr:colOff>
      <xdr:row>78</xdr:row>
      <xdr:rowOff>65486</xdr:rowOff>
    </xdr:to>
    <xdr:sp macro="" textlink="">
      <xdr:nvSpPr>
        <xdr:cNvPr id="628" name="円/楕円 627"/>
        <xdr:cNvSpPr/>
      </xdr:nvSpPr>
      <xdr:spPr>
        <a:xfrm>
          <a:off x="15430500" y="1333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56613</xdr:rowOff>
    </xdr:from>
    <xdr:ext cx="534377" cy="259045"/>
    <xdr:sp macro="" textlink="">
      <xdr:nvSpPr>
        <xdr:cNvPr id="629" name="テキスト ボックス 628"/>
        <xdr:cNvSpPr txBox="1"/>
      </xdr:nvSpPr>
      <xdr:spPr>
        <a:xfrm>
          <a:off x="15214111" y="13429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26,406</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133088</xdr:rowOff>
    </xdr:from>
    <xdr:to>
      <xdr:col>21</xdr:col>
      <xdr:colOff>212725</xdr:colOff>
      <xdr:row>78</xdr:row>
      <xdr:rowOff>63238</xdr:rowOff>
    </xdr:to>
    <xdr:sp macro="" textlink="">
      <xdr:nvSpPr>
        <xdr:cNvPr id="630" name="円/楕円 629"/>
        <xdr:cNvSpPr/>
      </xdr:nvSpPr>
      <xdr:spPr>
        <a:xfrm>
          <a:off x="14541500" y="1333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54365</xdr:rowOff>
    </xdr:from>
    <xdr:ext cx="534377" cy="259045"/>
    <xdr:sp macro="" textlink="">
      <xdr:nvSpPr>
        <xdr:cNvPr id="631" name="テキスト ボックス 630"/>
        <xdr:cNvSpPr txBox="1"/>
      </xdr:nvSpPr>
      <xdr:spPr>
        <a:xfrm>
          <a:off x="14325111" y="13427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26,701</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130704</xdr:rowOff>
    </xdr:from>
    <xdr:to>
      <xdr:col>20</xdr:col>
      <xdr:colOff>9525</xdr:colOff>
      <xdr:row>78</xdr:row>
      <xdr:rowOff>60854</xdr:rowOff>
    </xdr:to>
    <xdr:sp macro="" textlink="">
      <xdr:nvSpPr>
        <xdr:cNvPr id="632" name="円/楕円 631"/>
        <xdr:cNvSpPr/>
      </xdr:nvSpPr>
      <xdr:spPr>
        <a:xfrm>
          <a:off x="13652500" y="1333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51981</xdr:rowOff>
    </xdr:from>
    <xdr:ext cx="534377" cy="259045"/>
    <xdr:sp macro="" textlink="">
      <xdr:nvSpPr>
        <xdr:cNvPr id="633" name="テキスト ボックス 632"/>
        <xdr:cNvSpPr txBox="1"/>
      </xdr:nvSpPr>
      <xdr:spPr>
        <a:xfrm>
          <a:off x="13436111" y="1342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27,014</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138636</xdr:rowOff>
    </xdr:from>
    <xdr:to>
      <xdr:col>18</xdr:col>
      <xdr:colOff>492125</xdr:colOff>
      <xdr:row>78</xdr:row>
      <xdr:rowOff>68786</xdr:rowOff>
    </xdr:to>
    <xdr:sp macro="" textlink="">
      <xdr:nvSpPr>
        <xdr:cNvPr id="634" name="円/楕円 633"/>
        <xdr:cNvSpPr/>
      </xdr:nvSpPr>
      <xdr:spPr>
        <a:xfrm>
          <a:off x="12763500" y="1334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59913</xdr:rowOff>
    </xdr:from>
    <xdr:ext cx="534377" cy="259045"/>
    <xdr:sp macro="" textlink="">
      <xdr:nvSpPr>
        <xdr:cNvPr id="635" name="テキスト ボックス 634"/>
        <xdr:cNvSpPr txBox="1"/>
      </xdr:nvSpPr>
      <xdr:spPr>
        <a:xfrm>
          <a:off x="12547111" y="1343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25,973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6" name="正方形/長方形 63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7" name="正方形/長方形 63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8" name="正方形/長方形 63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9" name="正方形/長方形 63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0" name="正方形/長方形 63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1" name="正方形/長方形 64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2" name="正方形/長方形 64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3" name="正方形/長方形 64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4" name="テキスト ボックス 64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5" name="直線コネクタ 64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6" name="直線コネクタ 64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7" name="テキスト ボックス 64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8" name="直線コネクタ 64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9" name="テキスト ボックス 64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0" name="直線コネクタ 64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1" name="テキスト ボックス 65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2" name="直線コネクタ 65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3" name="テキスト ボックス 65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4" name="直線コネクタ 65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5" name="テキスト ボックス 65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6" name="直線コネクタ 65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7" name="テキスト ボックス 65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146901</xdr:rowOff>
    </xdr:from>
    <xdr:to>
      <xdr:col>23</xdr:col>
      <xdr:colOff>516889</xdr:colOff>
      <xdr:row>99</xdr:row>
      <xdr:rowOff>34010</xdr:rowOff>
    </xdr:to>
    <xdr:cxnSp macro="">
      <xdr:nvCxnSpPr>
        <xdr:cNvPr id="659" name="直線コネクタ 658"/>
        <xdr:cNvCxnSpPr/>
      </xdr:nvCxnSpPr>
      <xdr:spPr>
        <a:xfrm flipV="1">
          <a:off x="16317595" y="15405951"/>
          <a:ext cx="1269" cy="160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37837</xdr:rowOff>
    </xdr:from>
    <xdr:ext cx="378565" cy="259045"/>
    <xdr:sp macro="" textlink="">
      <xdr:nvSpPr>
        <xdr:cNvPr id="660" name="積立金最小値テキスト"/>
        <xdr:cNvSpPr txBox="1"/>
      </xdr:nvSpPr>
      <xdr:spPr>
        <a:xfrm>
          <a:off x="16370300" y="17011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428625</xdr:colOff>
      <xdr:row>99</xdr:row>
      <xdr:rowOff>34010</xdr:rowOff>
    </xdr:from>
    <xdr:to>
      <xdr:col>23</xdr:col>
      <xdr:colOff>606425</xdr:colOff>
      <xdr:row>99</xdr:row>
      <xdr:rowOff>34010</xdr:rowOff>
    </xdr:to>
    <xdr:cxnSp macro="">
      <xdr:nvCxnSpPr>
        <xdr:cNvPr id="661" name="直線コネクタ 660"/>
        <xdr:cNvCxnSpPr/>
      </xdr:nvCxnSpPr>
      <xdr:spPr>
        <a:xfrm>
          <a:off x="16230600" y="1700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93578</xdr:rowOff>
    </xdr:from>
    <xdr:ext cx="534377" cy="259045"/>
    <xdr:sp macro="" textlink="">
      <xdr:nvSpPr>
        <xdr:cNvPr id="662" name="積立金最大値テキスト"/>
        <xdr:cNvSpPr txBox="1"/>
      </xdr:nvSpPr>
      <xdr:spPr>
        <a:xfrm>
          <a:off x="16370300" y="1518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42,311</a:t>
          </a:r>
          <a:endParaRPr kumimoji="1" lang="ja-JP" altLang="en-US" sz="1000" b="1">
            <a:latin typeface="ＭＳ Ｐゴシック"/>
          </a:endParaRPr>
        </a:p>
      </xdr:txBody>
    </xdr:sp>
    <xdr:clientData/>
  </xdr:oneCellAnchor>
  <xdr:twoCellAnchor>
    <xdr:from>
      <xdr:col>23</xdr:col>
      <xdr:colOff>428625</xdr:colOff>
      <xdr:row>89</xdr:row>
      <xdr:rowOff>146901</xdr:rowOff>
    </xdr:from>
    <xdr:to>
      <xdr:col>23</xdr:col>
      <xdr:colOff>606425</xdr:colOff>
      <xdr:row>89</xdr:row>
      <xdr:rowOff>146901</xdr:rowOff>
    </xdr:to>
    <xdr:cxnSp macro="">
      <xdr:nvCxnSpPr>
        <xdr:cNvPr id="663" name="直線コネクタ 662"/>
        <xdr:cNvCxnSpPr/>
      </xdr:nvCxnSpPr>
      <xdr:spPr>
        <a:xfrm>
          <a:off x="16230600" y="1540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55384</xdr:rowOff>
    </xdr:from>
    <xdr:to>
      <xdr:col>23</xdr:col>
      <xdr:colOff>517525</xdr:colOff>
      <xdr:row>98</xdr:row>
      <xdr:rowOff>148540</xdr:rowOff>
    </xdr:to>
    <xdr:cxnSp macro="">
      <xdr:nvCxnSpPr>
        <xdr:cNvPr id="664" name="直線コネクタ 663"/>
        <xdr:cNvCxnSpPr/>
      </xdr:nvCxnSpPr>
      <xdr:spPr>
        <a:xfrm>
          <a:off x="15481300" y="16857484"/>
          <a:ext cx="838200" cy="93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157878</xdr:rowOff>
    </xdr:from>
    <xdr:ext cx="469744" cy="259045"/>
    <xdr:sp macro="" textlink="">
      <xdr:nvSpPr>
        <xdr:cNvPr id="665" name="積立金平均値テキスト"/>
        <xdr:cNvSpPr txBox="1"/>
      </xdr:nvSpPr>
      <xdr:spPr>
        <a:xfrm>
          <a:off x="16370300" y="164456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9,790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135001</xdr:rowOff>
    </xdr:from>
    <xdr:to>
      <xdr:col>23</xdr:col>
      <xdr:colOff>568325</xdr:colOff>
      <xdr:row>97</xdr:row>
      <xdr:rowOff>65151</xdr:rowOff>
    </xdr:to>
    <xdr:sp macro="" textlink="">
      <xdr:nvSpPr>
        <xdr:cNvPr id="666" name="フローチャート : 判断 665"/>
        <xdr:cNvSpPr/>
      </xdr:nvSpPr>
      <xdr:spPr>
        <a:xfrm>
          <a:off x="16268700" y="1659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55384</xdr:rowOff>
    </xdr:from>
    <xdr:to>
      <xdr:col>22</xdr:col>
      <xdr:colOff>365125</xdr:colOff>
      <xdr:row>99</xdr:row>
      <xdr:rowOff>10579</xdr:rowOff>
    </xdr:to>
    <xdr:cxnSp macro="">
      <xdr:nvCxnSpPr>
        <xdr:cNvPr id="667" name="直線コネクタ 666"/>
        <xdr:cNvCxnSpPr/>
      </xdr:nvCxnSpPr>
      <xdr:spPr>
        <a:xfrm flipV="1">
          <a:off x="14592300" y="16857484"/>
          <a:ext cx="889000" cy="12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61240</xdr:rowOff>
    </xdr:from>
    <xdr:to>
      <xdr:col>22</xdr:col>
      <xdr:colOff>415925</xdr:colOff>
      <xdr:row>96</xdr:row>
      <xdr:rowOff>162840</xdr:rowOff>
    </xdr:to>
    <xdr:sp macro="" textlink="">
      <xdr:nvSpPr>
        <xdr:cNvPr id="668" name="フローチャート : 判断 667"/>
        <xdr:cNvSpPr/>
      </xdr:nvSpPr>
      <xdr:spPr>
        <a:xfrm>
          <a:off x="15430500" y="1652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7917</xdr:rowOff>
    </xdr:from>
    <xdr:ext cx="534377" cy="259045"/>
    <xdr:sp macro="" textlink="">
      <xdr:nvSpPr>
        <xdr:cNvPr id="669" name="テキスト ボックス 668"/>
        <xdr:cNvSpPr txBox="1"/>
      </xdr:nvSpPr>
      <xdr:spPr>
        <a:xfrm>
          <a:off x="15214111" y="1629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11,726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93827</xdr:rowOff>
    </xdr:from>
    <xdr:to>
      <xdr:col>21</xdr:col>
      <xdr:colOff>161925</xdr:colOff>
      <xdr:row>99</xdr:row>
      <xdr:rowOff>10579</xdr:rowOff>
    </xdr:to>
    <xdr:cxnSp macro="">
      <xdr:nvCxnSpPr>
        <xdr:cNvPr id="670" name="直線コネクタ 669"/>
        <xdr:cNvCxnSpPr/>
      </xdr:nvCxnSpPr>
      <xdr:spPr>
        <a:xfrm>
          <a:off x="13703300" y="16895927"/>
          <a:ext cx="889000" cy="88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121132</xdr:rowOff>
    </xdr:from>
    <xdr:to>
      <xdr:col>21</xdr:col>
      <xdr:colOff>212725</xdr:colOff>
      <xdr:row>97</xdr:row>
      <xdr:rowOff>51282</xdr:rowOff>
    </xdr:to>
    <xdr:sp macro="" textlink="">
      <xdr:nvSpPr>
        <xdr:cNvPr id="671" name="フローチャート : 判断 670"/>
        <xdr:cNvSpPr/>
      </xdr:nvSpPr>
      <xdr:spPr>
        <a:xfrm>
          <a:off x="14541500" y="1658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67809</xdr:rowOff>
    </xdr:from>
    <xdr:ext cx="534377" cy="259045"/>
    <xdr:sp macro="" textlink="">
      <xdr:nvSpPr>
        <xdr:cNvPr id="672" name="テキスト ボックス 671"/>
        <xdr:cNvSpPr txBox="1"/>
      </xdr:nvSpPr>
      <xdr:spPr>
        <a:xfrm>
          <a:off x="14325111" y="1635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41669</xdr:rowOff>
    </xdr:from>
    <xdr:to>
      <xdr:col>19</xdr:col>
      <xdr:colOff>644525</xdr:colOff>
      <xdr:row>98</xdr:row>
      <xdr:rowOff>93827</xdr:rowOff>
    </xdr:to>
    <xdr:cxnSp macro="">
      <xdr:nvCxnSpPr>
        <xdr:cNvPr id="673" name="直線コネクタ 672"/>
        <xdr:cNvCxnSpPr/>
      </xdr:nvCxnSpPr>
      <xdr:spPr>
        <a:xfrm>
          <a:off x="12814300" y="16843769"/>
          <a:ext cx="889000" cy="5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34455</xdr:rowOff>
    </xdr:from>
    <xdr:to>
      <xdr:col>20</xdr:col>
      <xdr:colOff>9525</xdr:colOff>
      <xdr:row>96</xdr:row>
      <xdr:rowOff>136055</xdr:rowOff>
    </xdr:to>
    <xdr:sp macro="" textlink="">
      <xdr:nvSpPr>
        <xdr:cNvPr id="674" name="フローチャート : 判断 673"/>
        <xdr:cNvSpPr/>
      </xdr:nvSpPr>
      <xdr:spPr>
        <a:xfrm>
          <a:off x="13652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152582</xdr:rowOff>
    </xdr:from>
    <xdr:ext cx="534377" cy="259045"/>
    <xdr:sp macro="" textlink="">
      <xdr:nvSpPr>
        <xdr:cNvPr id="675" name="テキスト ボックス 674"/>
        <xdr:cNvSpPr txBox="1"/>
      </xdr:nvSpPr>
      <xdr:spPr>
        <a:xfrm>
          <a:off x="13436111" y="1626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153212</xdr:rowOff>
    </xdr:from>
    <xdr:to>
      <xdr:col>18</xdr:col>
      <xdr:colOff>492125</xdr:colOff>
      <xdr:row>97</xdr:row>
      <xdr:rowOff>83362</xdr:rowOff>
    </xdr:to>
    <xdr:sp macro="" textlink="">
      <xdr:nvSpPr>
        <xdr:cNvPr id="676" name="フローチャート : 判断 675"/>
        <xdr:cNvSpPr/>
      </xdr:nvSpPr>
      <xdr:spPr>
        <a:xfrm>
          <a:off x="12763500" y="166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95</xdr:row>
      <xdr:rowOff>99889</xdr:rowOff>
    </xdr:from>
    <xdr:ext cx="469744" cy="259045"/>
    <xdr:sp macro="" textlink="">
      <xdr:nvSpPr>
        <xdr:cNvPr id="677" name="テキスト ボックス 676"/>
        <xdr:cNvSpPr txBox="1"/>
      </xdr:nvSpPr>
      <xdr:spPr>
        <a:xfrm>
          <a:off x="12579427" y="16387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8" name="テキスト ボックス 67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9" name="テキスト ボックス 67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0" name="テキスト ボックス 67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1" name="テキスト ボックス 68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2" name="テキスト ボックス 68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97740</xdr:rowOff>
    </xdr:from>
    <xdr:to>
      <xdr:col>23</xdr:col>
      <xdr:colOff>568325</xdr:colOff>
      <xdr:row>99</xdr:row>
      <xdr:rowOff>27890</xdr:rowOff>
    </xdr:to>
    <xdr:sp macro="" textlink="">
      <xdr:nvSpPr>
        <xdr:cNvPr id="683" name="円/楕円 682"/>
        <xdr:cNvSpPr/>
      </xdr:nvSpPr>
      <xdr:spPr>
        <a:xfrm>
          <a:off x="16268700" y="1689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12667</xdr:rowOff>
    </xdr:from>
    <xdr:ext cx="469744" cy="259045"/>
    <xdr:sp macro="" textlink="">
      <xdr:nvSpPr>
        <xdr:cNvPr id="684" name="積立金該当値テキスト"/>
        <xdr:cNvSpPr txBox="1"/>
      </xdr:nvSpPr>
      <xdr:spPr>
        <a:xfrm>
          <a:off x="16370300" y="1681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1,768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4584</xdr:rowOff>
    </xdr:from>
    <xdr:to>
      <xdr:col>22</xdr:col>
      <xdr:colOff>415925</xdr:colOff>
      <xdr:row>98</xdr:row>
      <xdr:rowOff>106184</xdr:rowOff>
    </xdr:to>
    <xdr:sp macro="" textlink="">
      <xdr:nvSpPr>
        <xdr:cNvPr id="685" name="円/楕円 684"/>
        <xdr:cNvSpPr/>
      </xdr:nvSpPr>
      <xdr:spPr>
        <a:xfrm>
          <a:off x="15430500" y="1680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97311</xdr:rowOff>
    </xdr:from>
    <xdr:ext cx="469744" cy="259045"/>
    <xdr:sp macro="" textlink="">
      <xdr:nvSpPr>
        <xdr:cNvPr id="686" name="テキスト ボックス 685"/>
        <xdr:cNvSpPr txBox="1"/>
      </xdr:nvSpPr>
      <xdr:spPr>
        <a:xfrm>
          <a:off x="15246427" y="16899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131229</xdr:rowOff>
    </xdr:from>
    <xdr:to>
      <xdr:col>21</xdr:col>
      <xdr:colOff>212725</xdr:colOff>
      <xdr:row>99</xdr:row>
      <xdr:rowOff>61379</xdr:rowOff>
    </xdr:to>
    <xdr:sp macro="" textlink="">
      <xdr:nvSpPr>
        <xdr:cNvPr id="687" name="円/楕円 686"/>
        <xdr:cNvSpPr/>
      </xdr:nvSpPr>
      <xdr:spPr>
        <a:xfrm>
          <a:off x="14541500" y="1693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99</xdr:row>
      <xdr:rowOff>52506</xdr:rowOff>
    </xdr:from>
    <xdr:ext cx="378565" cy="259045"/>
    <xdr:sp macro="" textlink="">
      <xdr:nvSpPr>
        <xdr:cNvPr id="688" name="テキスト ボックス 687"/>
        <xdr:cNvSpPr txBox="1"/>
      </xdr:nvSpPr>
      <xdr:spPr>
        <a:xfrm>
          <a:off x="14403017" y="170260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43027</xdr:rowOff>
    </xdr:from>
    <xdr:to>
      <xdr:col>20</xdr:col>
      <xdr:colOff>9525</xdr:colOff>
      <xdr:row>98</xdr:row>
      <xdr:rowOff>144627</xdr:rowOff>
    </xdr:to>
    <xdr:sp macro="" textlink="">
      <xdr:nvSpPr>
        <xdr:cNvPr id="689" name="円/楕円 688"/>
        <xdr:cNvSpPr/>
      </xdr:nvSpPr>
      <xdr:spPr>
        <a:xfrm>
          <a:off x="13652500" y="1684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135754</xdr:rowOff>
    </xdr:from>
    <xdr:ext cx="469744" cy="259045"/>
    <xdr:sp macro="" textlink="">
      <xdr:nvSpPr>
        <xdr:cNvPr id="690" name="テキスト ボックス 689"/>
        <xdr:cNvSpPr txBox="1"/>
      </xdr:nvSpPr>
      <xdr:spPr>
        <a:xfrm>
          <a:off x="13468427" y="16937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162319</xdr:rowOff>
    </xdr:from>
    <xdr:to>
      <xdr:col>18</xdr:col>
      <xdr:colOff>492125</xdr:colOff>
      <xdr:row>98</xdr:row>
      <xdr:rowOff>92469</xdr:rowOff>
    </xdr:to>
    <xdr:sp macro="" textlink="">
      <xdr:nvSpPr>
        <xdr:cNvPr id="691" name="円/楕円 690"/>
        <xdr:cNvSpPr/>
      </xdr:nvSpPr>
      <xdr:spPr>
        <a:xfrm>
          <a:off x="12763500" y="1679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83596</xdr:rowOff>
    </xdr:from>
    <xdr:ext cx="469744" cy="259045"/>
    <xdr:sp macro="" textlink="">
      <xdr:nvSpPr>
        <xdr:cNvPr id="692" name="テキスト ボックス 691"/>
        <xdr:cNvSpPr txBox="1"/>
      </xdr:nvSpPr>
      <xdr:spPr>
        <a:xfrm>
          <a:off x="12579427" y="16885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3" name="正方形/長方形 69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4" name="正方形/長方形 69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5" name="正方形/長方形 69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6" name="正方形/長方形 69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7" name="正方形/長方形 69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8" name="正方形/長方形 69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9" name="正方形/長方形 69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0" name="正方形/長方形 69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1" name="テキスト ボックス 70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2" name="直線コネクタ 70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3" name="直線コネクタ 70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4" name="テキスト ボックス 70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5" name="直線コネクタ 70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06" name="テキスト ボックス 70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7" name="直線コネクタ 70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08" name="テキスト ボックス 70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9" name="直線コネクタ 70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10" name="テキスト ボックス 70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12" name="テキスト ボックス 71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154559</xdr:rowOff>
    </xdr:from>
    <xdr:to>
      <xdr:col>32</xdr:col>
      <xdr:colOff>186689</xdr:colOff>
      <xdr:row>38</xdr:row>
      <xdr:rowOff>139700</xdr:rowOff>
    </xdr:to>
    <xdr:cxnSp macro="">
      <xdr:nvCxnSpPr>
        <xdr:cNvPr id="714" name="直線コネクタ 713"/>
        <xdr:cNvCxnSpPr/>
      </xdr:nvCxnSpPr>
      <xdr:spPr>
        <a:xfrm flipV="1">
          <a:off x="22159595" y="5298059"/>
          <a:ext cx="1269" cy="135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5"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6" name="直線コネクタ 71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101236</xdr:rowOff>
    </xdr:from>
    <xdr:ext cx="469744" cy="259045"/>
    <xdr:sp macro="" textlink="">
      <xdr:nvSpPr>
        <xdr:cNvPr id="717" name="投資及び出資金最大値テキスト"/>
        <xdr:cNvSpPr txBox="1"/>
      </xdr:nvSpPr>
      <xdr:spPr>
        <a:xfrm>
          <a:off x="22212300" y="507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5,935</a:t>
          </a:r>
          <a:endParaRPr kumimoji="1" lang="ja-JP" altLang="en-US" sz="1000" b="1">
            <a:latin typeface="ＭＳ Ｐゴシック"/>
          </a:endParaRPr>
        </a:p>
      </xdr:txBody>
    </xdr:sp>
    <xdr:clientData/>
  </xdr:oneCellAnchor>
  <xdr:twoCellAnchor>
    <xdr:from>
      <xdr:col>32</xdr:col>
      <xdr:colOff>98425</xdr:colOff>
      <xdr:row>30</xdr:row>
      <xdr:rowOff>154559</xdr:rowOff>
    </xdr:from>
    <xdr:to>
      <xdr:col>32</xdr:col>
      <xdr:colOff>276225</xdr:colOff>
      <xdr:row>30</xdr:row>
      <xdr:rowOff>154559</xdr:rowOff>
    </xdr:to>
    <xdr:cxnSp macro="">
      <xdr:nvCxnSpPr>
        <xdr:cNvPr id="718" name="直線コネクタ 717"/>
        <xdr:cNvCxnSpPr/>
      </xdr:nvCxnSpPr>
      <xdr:spPr>
        <a:xfrm>
          <a:off x="22072600" y="529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19" name="直線コネクタ 71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140809</xdr:rowOff>
    </xdr:from>
    <xdr:ext cx="378565" cy="259045"/>
    <xdr:sp macro="" textlink="">
      <xdr:nvSpPr>
        <xdr:cNvPr id="720" name="投資及び出資金平均値テキスト"/>
        <xdr:cNvSpPr txBox="1"/>
      </xdr:nvSpPr>
      <xdr:spPr>
        <a:xfrm>
          <a:off x="22212300" y="63130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117932</xdr:rowOff>
    </xdr:from>
    <xdr:to>
      <xdr:col>32</xdr:col>
      <xdr:colOff>238125</xdr:colOff>
      <xdr:row>38</xdr:row>
      <xdr:rowOff>48082</xdr:rowOff>
    </xdr:to>
    <xdr:sp macro="" textlink="">
      <xdr:nvSpPr>
        <xdr:cNvPr id="721" name="フローチャート : 判断 720"/>
        <xdr:cNvSpPr/>
      </xdr:nvSpPr>
      <xdr:spPr>
        <a:xfrm>
          <a:off x="22110700" y="646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127813</xdr:rowOff>
    </xdr:from>
    <xdr:to>
      <xdr:col>31</xdr:col>
      <xdr:colOff>34925</xdr:colOff>
      <xdr:row>38</xdr:row>
      <xdr:rowOff>139700</xdr:rowOff>
    </xdr:to>
    <xdr:cxnSp macro="">
      <xdr:nvCxnSpPr>
        <xdr:cNvPr id="722" name="直線コネクタ 721"/>
        <xdr:cNvCxnSpPr/>
      </xdr:nvCxnSpPr>
      <xdr:spPr>
        <a:xfrm>
          <a:off x="20434300" y="6642913"/>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85928</xdr:rowOff>
    </xdr:from>
    <xdr:to>
      <xdr:col>31</xdr:col>
      <xdr:colOff>85725</xdr:colOff>
      <xdr:row>38</xdr:row>
      <xdr:rowOff>16078</xdr:rowOff>
    </xdr:to>
    <xdr:sp macro="" textlink="">
      <xdr:nvSpPr>
        <xdr:cNvPr id="723" name="フローチャート : 判断 722"/>
        <xdr:cNvSpPr/>
      </xdr:nvSpPr>
      <xdr:spPr>
        <a:xfrm>
          <a:off x="21272500" y="642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32605</xdr:rowOff>
    </xdr:from>
    <xdr:ext cx="378565" cy="259045"/>
    <xdr:sp macro="" textlink="">
      <xdr:nvSpPr>
        <xdr:cNvPr id="724" name="テキスト ボックス 723"/>
        <xdr:cNvSpPr txBox="1"/>
      </xdr:nvSpPr>
      <xdr:spPr>
        <a:xfrm>
          <a:off x="21134017" y="6204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763</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127813</xdr:rowOff>
    </xdr:from>
    <xdr:to>
      <xdr:col>29</xdr:col>
      <xdr:colOff>517525</xdr:colOff>
      <xdr:row>38</xdr:row>
      <xdr:rowOff>139700</xdr:rowOff>
    </xdr:to>
    <xdr:cxnSp macro="">
      <xdr:nvCxnSpPr>
        <xdr:cNvPr id="725" name="直線コネクタ 724"/>
        <xdr:cNvCxnSpPr/>
      </xdr:nvCxnSpPr>
      <xdr:spPr>
        <a:xfrm flipV="1">
          <a:off x="19545300" y="6642913"/>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23063</xdr:rowOff>
    </xdr:from>
    <xdr:to>
      <xdr:col>29</xdr:col>
      <xdr:colOff>568325</xdr:colOff>
      <xdr:row>37</xdr:row>
      <xdr:rowOff>124663</xdr:rowOff>
    </xdr:to>
    <xdr:sp macro="" textlink="">
      <xdr:nvSpPr>
        <xdr:cNvPr id="726" name="フローチャート : 判断 725"/>
        <xdr:cNvSpPr/>
      </xdr:nvSpPr>
      <xdr:spPr>
        <a:xfrm>
          <a:off x="20383500" y="636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141190</xdr:rowOff>
    </xdr:from>
    <xdr:ext cx="469744" cy="259045"/>
    <xdr:sp macro="" textlink="">
      <xdr:nvSpPr>
        <xdr:cNvPr id="727" name="テキスト ボックス 726"/>
        <xdr:cNvSpPr txBox="1"/>
      </xdr:nvSpPr>
      <xdr:spPr>
        <a:xfrm>
          <a:off x="20199427" y="6141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28" name="直線コネクタ 72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89814</xdr:rowOff>
    </xdr:from>
    <xdr:to>
      <xdr:col>28</xdr:col>
      <xdr:colOff>365125</xdr:colOff>
      <xdr:row>37</xdr:row>
      <xdr:rowOff>19964</xdr:rowOff>
    </xdr:to>
    <xdr:sp macro="" textlink="">
      <xdr:nvSpPr>
        <xdr:cNvPr id="729" name="フローチャート : 判断 728"/>
        <xdr:cNvSpPr/>
      </xdr:nvSpPr>
      <xdr:spPr>
        <a:xfrm>
          <a:off x="19494500" y="626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36491</xdr:rowOff>
    </xdr:from>
    <xdr:ext cx="469744" cy="259045"/>
    <xdr:sp macro="" textlink="">
      <xdr:nvSpPr>
        <xdr:cNvPr id="730" name="テキスト ボックス 729"/>
        <xdr:cNvSpPr txBox="1"/>
      </xdr:nvSpPr>
      <xdr:spPr>
        <a:xfrm>
          <a:off x="19310427" y="603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147879</xdr:rowOff>
    </xdr:from>
    <xdr:to>
      <xdr:col>27</xdr:col>
      <xdr:colOff>161925</xdr:colOff>
      <xdr:row>37</xdr:row>
      <xdr:rowOff>78029</xdr:rowOff>
    </xdr:to>
    <xdr:sp macro="" textlink="">
      <xdr:nvSpPr>
        <xdr:cNvPr id="731" name="フローチャート : 判断 730"/>
        <xdr:cNvSpPr/>
      </xdr:nvSpPr>
      <xdr:spPr>
        <a:xfrm>
          <a:off x="18605500" y="632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94556</xdr:rowOff>
    </xdr:from>
    <xdr:ext cx="469744" cy="259045"/>
    <xdr:sp macro="" textlink="">
      <xdr:nvSpPr>
        <xdr:cNvPr id="732" name="テキスト ボックス 731"/>
        <xdr:cNvSpPr txBox="1"/>
      </xdr:nvSpPr>
      <xdr:spPr>
        <a:xfrm>
          <a:off x="18421427" y="609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8" name="円/楕円 73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39"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0" name="円/楕円 73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1" name="テキスト ボックス 740"/>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77013</xdr:rowOff>
    </xdr:from>
    <xdr:to>
      <xdr:col>29</xdr:col>
      <xdr:colOff>568325</xdr:colOff>
      <xdr:row>39</xdr:row>
      <xdr:rowOff>7163</xdr:rowOff>
    </xdr:to>
    <xdr:sp macro="" textlink="">
      <xdr:nvSpPr>
        <xdr:cNvPr id="742" name="円/楕円 741"/>
        <xdr:cNvSpPr/>
      </xdr:nvSpPr>
      <xdr:spPr>
        <a:xfrm>
          <a:off x="20383500" y="65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38</xdr:row>
      <xdr:rowOff>169740</xdr:rowOff>
    </xdr:from>
    <xdr:ext cx="313932" cy="259045"/>
    <xdr:sp macro="" textlink="">
      <xdr:nvSpPr>
        <xdr:cNvPr id="743" name="テキスト ボックス 742"/>
        <xdr:cNvSpPr txBox="1"/>
      </xdr:nvSpPr>
      <xdr:spPr>
        <a:xfrm>
          <a:off x="20277333" y="66848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4" name="円/楕円 74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5" name="テキスト ボックス 744"/>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6" name="円/楕円 74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7" name="テキスト ボックス 746"/>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10,560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8" name="直線コネクタ 757"/>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9" name="テキスト ボックス 758"/>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0" name="直線コネクタ 759"/>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1" name="テキスト ボックス 760"/>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2" name="直線コネクタ 761"/>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3" name="テキスト ボックス 762"/>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4" name="直線コネクタ 763"/>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5" name="テキスト ボックス 764"/>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6" name="直線コネクタ 765"/>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7" name="テキスト ボックス 766"/>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8" name="直線コネクタ 767"/>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9" name="テキスト ボックス 768"/>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1" name="テキスト ボックス 77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24551</xdr:rowOff>
    </xdr:from>
    <xdr:to>
      <xdr:col>32</xdr:col>
      <xdr:colOff>186689</xdr:colOff>
      <xdr:row>59</xdr:row>
      <xdr:rowOff>98878</xdr:rowOff>
    </xdr:to>
    <xdr:cxnSp macro="">
      <xdr:nvCxnSpPr>
        <xdr:cNvPr id="773" name="直線コネクタ 772"/>
        <xdr:cNvCxnSpPr/>
      </xdr:nvCxnSpPr>
      <xdr:spPr>
        <a:xfrm flipV="1">
          <a:off x="22159595" y="8597051"/>
          <a:ext cx="1269" cy="1617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4"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5" name="直線コネクタ 774"/>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142678</xdr:rowOff>
    </xdr:from>
    <xdr:ext cx="534377" cy="259045"/>
    <xdr:sp macro="" textlink="">
      <xdr:nvSpPr>
        <xdr:cNvPr id="776" name="貸付金最大値テキスト"/>
        <xdr:cNvSpPr txBox="1"/>
      </xdr:nvSpPr>
      <xdr:spPr>
        <a:xfrm>
          <a:off x="22212300" y="837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49,526</a:t>
          </a:r>
          <a:endParaRPr kumimoji="1" lang="ja-JP" altLang="en-US" sz="1000" b="1">
            <a:latin typeface="ＭＳ Ｐゴシック"/>
          </a:endParaRPr>
        </a:p>
      </xdr:txBody>
    </xdr:sp>
    <xdr:clientData/>
  </xdr:oneCellAnchor>
  <xdr:twoCellAnchor>
    <xdr:from>
      <xdr:col>32</xdr:col>
      <xdr:colOff>98425</xdr:colOff>
      <xdr:row>50</xdr:row>
      <xdr:rowOff>24551</xdr:rowOff>
    </xdr:from>
    <xdr:to>
      <xdr:col>32</xdr:col>
      <xdr:colOff>276225</xdr:colOff>
      <xdr:row>50</xdr:row>
      <xdr:rowOff>24551</xdr:rowOff>
    </xdr:to>
    <xdr:cxnSp macro="">
      <xdr:nvCxnSpPr>
        <xdr:cNvPr id="777" name="直線コネクタ 776"/>
        <xdr:cNvCxnSpPr/>
      </xdr:nvCxnSpPr>
      <xdr:spPr>
        <a:xfrm>
          <a:off x="22072600" y="8597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153089</xdr:rowOff>
    </xdr:from>
    <xdr:to>
      <xdr:col>32</xdr:col>
      <xdr:colOff>187325</xdr:colOff>
      <xdr:row>58</xdr:row>
      <xdr:rowOff>155898</xdr:rowOff>
    </xdr:to>
    <xdr:cxnSp macro="">
      <xdr:nvCxnSpPr>
        <xdr:cNvPr id="778" name="直線コネクタ 777"/>
        <xdr:cNvCxnSpPr/>
      </xdr:nvCxnSpPr>
      <xdr:spPr>
        <a:xfrm flipV="1">
          <a:off x="21323300" y="10097189"/>
          <a:ext cx="838200" cy="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114978</xdr:rowOff>
    </xdr:from>
    <xdr:ext cx="469744" cy="259045"/>
    <xdr:sp macro="" textlink="">
      <xdr:nvSpPr>
        <xdr:cNvPr id="779" name="貸付金平均値テキスト"/>
        <xdr:cNvSpPr txBox="1"/>
      </xdr:nvSpPr>
      <xdr:spPr>
        <a:xfrm>
          <a:off x="22212300" y="98876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3,902</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92101</xdr:rowOff>
    </xdr:from>
    <xdr:to>
      <xdr:col>32</xdr:col>
      <xdr:colOff>238125</xdr:colOff>
      <xdr:row>59</xdr:row>
      <xdr:rowOff>22251</xdr:rowOff>
    </xdr:to>
    <xdr:sp macro="" textlink="">
      <xdr:nvSpPr>
        <xdr:cNvPr id="780" name="フローチャート : 判断 779"/>
        <xdr:cNvSpPr/>
      </xdr:nvSpPr>
      <xdr:spPr>
        <a:xfrm>
          <a:off x="221107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153546</xdr:rowOff>
    </xdr:from>
    <xdr:to>
      <xdr:col>31</xdr:col>
      <xdr:colOff>34925</xdr:colOff>
      <xdr:row>58</xdr:row>
      <xdr:rowOff>155898</xdr:rowOff>
    </xdr:to>
    <xdr:cxnSp macro="">
      <xdr:nvCxnSpPr>
        <xdr:cNvPr id="781" name="直線コネクタ 780"/>
        <xdr:cNvCxnSpPr/>
      </xdr:nvCxnSpPr>
      <xdr:spPr>
        <a:xfrm>
          <a:off x="20434300" y="10097646"/>
          <a:ext cx="889000" cy="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112120</xdr:rowOff>
    </xdr:from>
    <xdr:to>
      <xdr:col>31</xdr:col>
      <xdr:colOff>85725</xdr:colOff>
      <xdr:row>59</xdr:row>
      <xdr:rowOff>42270</xdr:rowOff>
    </xdr:to>
    <xdr:sp macro="" textlink="">
      <xdr:nvSpPr>
        <xdr:cNvPr id="782" name="フローチャート : 判断 781"/>
        <xdr:cNvSpPr/>
      </xdr:nvSpPr>
      <xdr:spPr>
        <a:xfrm>
          <a:off x="21272500" y="10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33397</xdr:rowOff>
    </xdr:from>
    <xdr:ext cx="469744" cy="259045"/>
    <xdr:sp macro="" textlink="">
      <xdr:nvSpPr>
        <xdr:cNvPr id="783" name="テキスト ボックス 782"/>
        <xdr:cNvSpPr txBox="1"/>
      </xdr:nvSpPr>
      <xdr:spPr>
        <a:xfrm>
          <a:off x="21088427" y="1014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3,289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121738</xdr:rowOff>
    </xdr:from>
    <xdr:to>
      <xdr:col>29</xdr:col>
      <xdr:colOff>517525</xdr:colOff>
      <xdr:row>58</xdr:row>
      <xdr:rowOff>153546</xdr:rowOff>
    </xdr:to>
    <xdr:cxnSp macro="">
      <xdr:nvCxnSpPr>
        <xdr:cNvPr id="784" name="直線コネクタ 783"/>
        <xdr:cNvCxnSpPr/>
      </xdr:nvCxnSpPr>
      <xdr:spPr>
        <a:xfrm>
          <a:off x="19545300" y="10065838"/>
          <a:ext cx="889000" cy="3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25382</xdr:rowOff>
    </xdr:from>
    <xdr:to>
      <xdr:col>29</xdr:col>
      <xdr:colOff>568325</xdr:colOff>
      <xdr:row>58</xdr:row>
      <xdr:rowOff>126982</xdr:rowOff>
    </xdr:to>
    <xdr:sp macro="" textlink="">
      <xdr:nvSpPr>
        <xdr:cNvPr id="785" name="フローチャート : 判断 784"/>
        <xdr:cNvSpPr/>
      </xdr:nvSpPr>
      <xdr:spPr>
        <a:xfrm>
          <a:off x="20383500" y="996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143509</xdr:rowOff>
    </xdr:from>
    <xdr:ext cx="469744" cy="259045"/>
    <xdr:sp macro="" textlink="">
      <xdr:nvSpPr>
        <xdr:cNvPr id="786" name="テキスト ボックス 785"/>
        <xdr:cNvSpPr txBox="1"/>
      </xdr:nvSpPr>
      <xdr:spPr>
        <a:xfrm>
          <a:off x="20199427" y="974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121608</xdr:rowOff>
    </xdr:from>
    <xdr:to>
      <xdr:col>28</xdr:col>
      <xdr:colOff>314325</xdr:colOff>
      <xdr:row>58</xdr:row>
      <xdr:rowOff>121738</xdr:rowOff>
    </xdr:to>
    <xdr:cxnSp macro="">
      <xdr:nvCxnSpPr>
        <xdr:cNvPr id="787" name="直線コネクタ 786"/>
        <xdr:cNvCxnSpPr/>
      </xdr:nvCxnSpPr>
      <xdr:spPr>
        <a:xfrm>
          <a:off x="18656300" y="10065708"/>
          <a:ext cx="8890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12221</xdr:rowOff>
    </xdr:from>
    <xdr:to>
      <xdr:col>28</xdr:col>
      <xdr:colOff>365125</xdr:colOff>
      <xdr:row>58</xdr:row>
      <xdr:rowOff>113821</xdr:rowOff>
    </xdr:to>
    <xdr:sp macro="" textlink="">
      <xdr:nvSpPr>
        <xdr:cNvPr id="788" name="フローチャート : 判断 787"/>
        <xdr:cNvSpPr/>
      </xdr:nvSpPr>
      <xdr:spPr>
        <a:xfrm>
          <a:off x="19494500" y="9956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130348</xdr:rowOff>
    </xdr:from>
    <xdr:ext cx="469744" cy="259045"/>
    <xdr:sp macro="" textlink="">
      <xdr:nvSpPr>
        <xdr:cNvPr id="789" name="テキスト ボックス 788"/>
        <xdr:cNvSpPr txBox="1"/>
      </xdr:nvSpPr>
      <xdr:spPr>
        <a:xfrm>
          <a:off x="19310427" y="973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163130</xdr:rowOff>
    </xdr:from>
    <xdr:to>
      <xdr:col>27</xdr:col>
      <xdr:colOff>161925</xdr:colOff>
      <xdr:row>58</xdr:row>
      <xdr:rowOff>93280</xdr:rowOff>
    </xdr:to>
    <xdr:sp macro="" textlink="">
      <xdr:nvSpPr>
        <xdr:cNvPr id="790" name="フローチャート : 判断 789"/>
        <xdr:cNvSpPr/>
      </xdr:nvSpPr>
      <xdr:spPr>
        <a:xfrm>
          <a:off x="18605500" y="993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109807</xdr:rowOff>
    </xdr:from>
    <xdr:ext cx="469744" cy="259045"/>
    <xdr:sp macro="" textlink="">
      <xdr:nvSpPr>
        <xdr:cNvPr id="791" name="テキスト ボックス 790"/>
        <xdr:cNvSpPr txBox="1"/>
      </xdr:nvSpPr>
      <xdr:spPr>
        <a:xfrm>
          <a:off x="18421427" y="971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102289</xdr:rowOff>
    </xdr:from>
    <xdr:to>
      <xdr:col>32</xdr:col>
      <xdr:colOff>238125</xdr:colOff>
      <xdr:row>59</xdr:row>
      <xdr:rowOff>32439</xdr:rowOff>
    </xdr:to>
    <xdr:sp macro="" textlink="">
      <xdr:nvSpPr>
        <xdr:cNvPr id="797" name="円/楕円 796"/>
        <xdr:cNvSpPr/>
      </xdr:nvSpPr>
      <xdr:spPr>
        <a:xfrm>
          <a:off x="22110700" y="1004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70527</xdr:rowOff>
    </xdr:from>
    <xdr:ext cx="469744" cy="259045"/>
    <xdr:sp macro="" textlink="">
      <xdr:nvSpPr>
        <xdr:cNvPr id="798" name="貸付金該当値テキスト"/>
        <xdr:cNvSpPr txBox="1"/>
      </xdr:nvSpPr>
      <xdr:spPr>
        <a:xfrm>
          <a:off x="22212300" y="1001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3,590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105098</xdr:rowOff>
    </xdr:from>
    <xdr:to>
      <xdr:col>31</xdr:col>
      <xdr:colOff>85725</xdr:colOff>
      <xdr:row>59</xdr:row>
      <xdr:rowOff>35248</xdr:rowOff>
    </xdr:to>
    <xdr:sp macro="" textlink="">
      <xdr:nvSpPr>
        <xdr:cNvPr id="799" name="円/楕円 798"/>
        <xdr:cNvSpPr/>
      </xdr:nvSpPr>
      <xdr:spPr>
        <a:xfrm>
          <a:off x="21272500" y="1004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51775</xdr:rowOff>
    </xdr:from>
    <xdr:ext cx="469744" cy="259045"/>
    <xdr:sp macro="" textlink="">
      <xdr:nvSpPr>
        <xdr:cNvPr id="800" name="テキスト ボックス 799"/>
        <xdr:cNvSpPr txBox="1"/>
      </xdr:nvSpPr>
      <xdr:spPr>
        <a:xfrm>
          <a:off x="21088427" y="982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102746</xdr:rowOff>
    </xdr:from>
    <xdr:to>
      <xdr:col>29</xdr:col>
      <xdr:colOff>568325</xdr:colOff>
      <xdr:row>59</xdr:row>
      <xdr:rowOff>32896</xdr:rowOff>
    </xdr:to>
    <xdr:sp macro="" textlink="">
      <xdr:nvSpPr>
        <xdr:cNvPr id="801" name="円/楕円 800"/>
        <xdr:cNvSpPr/>
      </xdr:nvSpPr>
      <xdr:spPr>
        <a:xfrm>
          <a:off x="20383500" y="1004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24023</xdr:rowOff>
    </xdr:from>
    <xdr:ext cx="469744" cy="259045"/>
    <xdr:sp macro="" textlink="">
      <xdr:nvSpPr>
        <xdr:cNvPr id="802" name="テキスト ボックス 801"/>
        <xdr:cNvSpPr txBox="1"/>
      </xdr:nvSpPr>
      <xdr:spPr>
        <a:xfrm>
          <a:off x="20199427" y="10139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3,576</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70938</xdr:rowOff>
    </xdr:from>
    <xdr:to>
      <xdr:col>28</xdr:col>
      <xdr:colOff>365125</xdr:colOff>
      <xdr:row>59</xdr:row>
      <xdr:rowOff>1088</xdr:rowOff>
    </xdr:to>
    <xdr:sp macro="" textlink="">
      <xdr:nvSpPr>
        <xdr:cNvPr id="803" name="円/楕円 802"/>
        <xdr:cNvSpPr/>
      </xdr:nvSpPr>
      <xdr:spPr>
        <a:xfrm>
          <a:off x="19494500" y="1001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163665</xdr:rowOff>
    </xdr:from>
    <xdr:ext cx="469744" cy="259045"/>
    <xdr:sp macro="" textlink="">
      <xdr:nvSpPr>
        <xdr:cNvPr id="804" name="テキスト ボックス 803"/>
        <xdr:cNvSpPr txBox="1"/>
      </xdr:nvSpPr>
      <xdr:spPr>
        <a:xfrm>
          <a:off x="19310427" y="1010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70808</xdr:rowOff>
    </xdr:from>
    <xdr:to>
      <xdr:col>27</xdr:col>
      <xdr:colOff>161925</xdr:colOff>
      <xdr:row>59</xdr:row>
      <xdr:rowOff>958</xdr:rowOff>
    </xdr:to>
    <xdr:sp macro="" textlink="">
      <xdr:nvSpPr>
        <xdr:cNvPr id="805" name="円/楕円 804"/>
        <xdr:cNvSpPr/>
      </xdr:nvSpPr>
      <xdr:spPr>
        <a:xfrm>
          <a:off x="18605500" y="1001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163535</xdr:rowOff>
    </xdr:from>
    <xdr:ext cx="469744" cy="259045"/>
    <xdr:sp macro="" textlink="">
      <xdr:nvSpPr>
        <xdr:cNvPr id="806" name="テキスト ボックス 805"/>
        <xdr:cNvSpPr txBox="1"/>
      </xdr:nvSpPr>
      <xdr:spPr>
        <a:xfrm>
          <a:off x="18421427" y="10107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7" name="正方形/長方形 80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8" name="正方形/長方形 80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9" name="正方形/長方形 80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0" name="正方形/長方形 80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1" name="正方形/長方形 81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2" name="正方形/長方形 81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3" name="正方形/長方形 81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31,445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4" name="正方形/長方形 81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5" name="テキスト ボックス 81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6" name="直線コネクタ 81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7" name="テキスト ボックス 81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8" name="直線コネクタ 81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9" name="テキスト ボックス 818"/>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0" name="直線コネクタ 81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1" name="テキスト ボックス 82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2" name="直線コネクタ 82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3" name="テキスト ボックス 82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4" name="直線コネクタ 82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5" name="テキスト ボックス 82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6" name="直線コネクタ 82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827" name="テキスト ボックス 826"/>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8" name="直線コネクタ 82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829" name="テキスト ボックス 828"/>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0" name="直線コネクタ 82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31" name="テキスト ボックス 83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109525</xdr:rowOff>
    </xdr:from>
    <xdr:to>
      <xdr:col>32</xdr:col>
      <xdr:colOff>186689</xdr:colOff>
      <xdr:row>78</xdr:row>
      <xdr:rowOff>152240</xdr:rowOff>
    </xdr:to>
    <xdr:cxnSp macro="">
      <xdr:nvCxnSpPr>
        <xdr:cNvPr id="833" name="直線コネクタ 832"/>
        <xdr:cNvCxnSpPr/>
      </xdr:nvCxnSpPr>
      <xdr:spPr>
        <a:xfrm flipV="1">
          <a:off x="22159595" y="12111025"/>
          <a:ext cx="1269" cy="141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156067</xdr:rowOff>
    </xdr:from>
    <xdr:ext cx="534377" cy="259045"/>
    <xdr:sp macro="" textlink="">
      <xdr:nvSpPr>
        <xdr:cNvPr id="834" name="繰出金最小値テキスト"/>
        <xdr:cNvSpPr txBox="1"/>
      </xdr:nvSpPr>
      <xdr:spPr>
        <a:xfrm>
          <a:off x="22212300" y="1352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23,616</a:t>
          </a:r>
          <a:endParaRPr kumimoji="1" lang="ja-JP" altLang="en-US" sz="1000" b="1">
            <a:latin typeface="ＭＳ Ｐゴシック"/>
          </a:endParaRPr>
        </a:p>
      </xdr:txBody>
    </xdr:sp>
    <xdr:clientData/>
  </xdr:oneCellAnchor>
  <xdr:twoCellAnchor>
    <xdr:from>
      <xdr:col>32</xdr:col>
      <xdr:colOff>98425</xdr:colOff>
      <xdr:row>78</xdr:row>
      <xdr:rowOff>152240</xdr:rowOff>
    </xdr:from>
    <xdr:to>
      <xdr:col>32</xdr:col>
      <xdr:colOff>276225</xdr:colOff>
      <xdr:row>78</xdr:row>
      <xdr:rowOff>152240</xdr:rowOff>
    </xdr:to>
    <xdr:cxnSp macro="">
      <xdr:nvCxnSpPr>
        <xdr:cNvPr id="835" name="直線コネクタ 834"/>
        <xdr:cNvCxnSpPr/>
      </xdr:nvCxnSpPr>
      <xdr:spPr>
        <a:xfrm>
          <a:off x="22072600" y="1352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56202</xdr:rowOff>
    </xdr:from>
    <xdr:ext cx="534377" cy="259045"/>
    <xdr:sp macro="" textlink="">
      <xdr:nvSpPr>
        <xdr:cNvPr id="836" name="繰出金最大値テキスト"/>
        <xdr:cNvSpPr txBox="1"/>
      </xdr:nvSpPr>
      <xdr:spPr>
        <a:xfrm>
          <a:off x="22212300" y="1188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66,924</a:t>
          </a:r>
          <a:endParaRPr kumimoji="1" lang="ja-JP" altLang="en-US" sz="1000" b="1">
            <a:latin typeface="ＭＳ Ｐゴシック"/>
          </a:endParaRPr>
        </a:p>
      </xdr:txBody>
    </xdr:sp>
    <xdr:clientData/>
  </xdr:oneCellAnchor>
  <xdr:twoCellAnchor>
    <xdr:from>
      <xdr:col>32</xdr:col>
      <xdr:colOff>98425</xdr:colOff>
      <xdr:row>70</xdr:row>
      <xdr:rowOff>109525</xdr:rowOff>
    </xdr:from>
    <xdr:to>
      <xdr:col>32</xdr:col>
      <xdr:colOff>276225</xdr:colOff>
      <xdr:row>70</xdr:row>
      <xdr:rowOff>109525</xdr:rowOff>
    </xdr:to>
    <xdr:cxnSp macro="">
      <xdr:nvCxnSpPr>
        <xdr:cNvPr id="837" name="直線コネクタ 836"/>
        <xdr:cNvCxnSpPr/>
      </xdr:nvCxnSpPr>
      <xdr:spPr>
        <a:xfrm>
          <a:off x="22072600" y="12111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89212</xdr:rowOff>
    </xdr:from>
    <xdr:to>
      <xdr:col>32</xdr:col>
      <xdr:colOff>187325</xdr:colOff>
      <xdr:row>75</xdr:row>
      <xdr:rowOff>92673</xdr:rowOff>
    </xdr:to>
    <xdr:cxnSp macro="">
      <xdr:nvCxnSpPr>
        <xdr:cNvPr id="838" name="直線コネクタ 837"/>
        <xdr:cNvCxnSpPr/>
      </xdr:nvCxnSpPr>
      <xdr:spPr>
        <a:xfrm flipV="1">
          <a:off x="21323300" y="12947962"/>
          <a:ext cx="838200" cy="3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79867</xdr:rowOff>
    </xdr:from>
    <xdr:ext cx="534377" cy="259045"/>
    <xdr:sp macro="" textlink="">
      <xdr:nvSpPr>
        <xdr:cNvPr id="839" name="繰出金平均値テキスト"/>
        <xdr:cNvSpPr txBox="1"/>
      </xdr:nvSpPr>
      <xdr:spPr>
        <a:xfrm>
          <a:off x="22212300" y="12938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39,366</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101440</xdr:rowOff>
    </xdr:from>
    <xdr:to>
      <xdr:col>32</xdr:col>
      <xdr:colOff>238125</xdr:colOff>
      <xdr:row>76</xdr:row>
      <xdr:rowOff>31590</xdr:rowOff>
    </xdr:to>
    <xdr:sp macro="" textlink="">
      <xdr:nvSpPr>
        <xdr:cNvPr id="840" name="フローチャート : 判断 839"/>
        <xdr:cNvSpPr/>
      </xdr:nvSpPr>
      <xdr:spPr>
        <a:xfrm>
          <a:off x="22110700" y="1296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92673</xdr:rowOff>
    </xdr:from>
    <xdr:to>
      <xdr:col>31</xdr:col>
      <xdr:colOff>34925</xdr:colOff>
      <xdr:row>75</xdr:row>
      <xdr:rowOff>142770</xdr:rowOff>
    </xdr:to>
    <xdr:cxnSp macro="">
      <xdr:nvCxnSpPr>
        <xdr:cNvPr id="841" name="直線コネクタ 840"/>
        <xdr:cNvCxnSpPr/>
      </xdr:nvCxnSpPr>
      <xdr:spPr>
        <a:xfrm flipV="1">
          <a:off x="20434300" y="12951423"/>
          <a:ext cx="889000" cy="5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134261</xdr:rowOff>
    </xdr:from>
    <xdr:to>
      <xdr:col>31</xdr:col>
      <xdr:colOff>85725</xdr:colOff>
      <xdr:row>76</xdr:row>
      <xdr:rowOff>64412</xdr:rowOff>
    </xdr:to>
    <xdr:sp macro="" textlink="">
      <xdr:nvSpPr>
        <xdr:cNvPr id="842" name="フローチャート : 判断 841"/>
        <xdr:cNvSpPr/>
      </xdr:nvSpPr>
      <xdr:spPr>
        <a:xfrm>
          <a:off x="21272500" y="129930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55537</xdr:rowOff>
    </xdr:from>
    <xdr:ext cx="534377" cy="259045"/>
    <xdr:sp macro="" textlink="">
      <xdr:nvSpPr>
        <xdr:cNvPr id="843" name="テキスト ボックス 842"/>
        <xdr:cNvSpPr txBox="1"/>
      </xdr:nvSpPr>
      <xdr:spPr>
        <a:xfrm>
          <a:off x="21056111" y="1308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38,361</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142770</xdr:rowOff>
    </xdr:from>
    <xdr:to>
      <xdr:col>29</xdr:col>
      <xdr:colOff>517525</xdr:colOff>
      <xdr:row>75</xdr:row>
      <xdr:rowOff>149726</xdr:rowOff>
    </xdr:to>
    <xdr:cxnSp macro="">
      <xdr:nvCxnSpPr>
        <xdr:cNvPr id="844" name="直線コネクタ 843"/>
        <xdr:cNvCxnSpPr/>
      </xdr:nvCxnSpPr>
      <xdr:spPr>
        <a:xfrm flipV="1">
          <a:off x="19545300" y="13001520"/>
          <a:ext cx="889000" cy="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90827</xdr:rowOff>
    </xdr:from>
    <xdr:to>
      <xdr:col>29</xdr:col>
      <xdr:colOff>568325</xdr:colOff>
      <xdr:row>76</xdr:row>
      <xdr:rowOff>20977</xdr:rowOff>
    </xdr:to>
    <xdr:sp macro="" textlink="">
      <xdr:nvSpPr>
        <xdr:cNvPr id="845" name="フローチャート : 判断 844"/>
        <xdr:cNvSpPr/>
      </xdr:nvSpPr>
      <xdr:spPr>
        <a:xfrm>
          <a:off x="20383500" y="129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37504</xdr:rowOff>
    </xdr:from>
    <xdr:ext cx="534377" cy="259045"/>
    <xdr:sp macro="" textlink="">
      <xdr:nvSpPr>
        <xdr:cNvPr id="846" name="テキスト ボックス 845"/>
        <xdr:cNvSpPr txBox="1"/>
      </xdr:nvSpPr>
      <xdr:spPr>
        <a:xfrm>
          <a:off x="20167111" y="1272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149726</xdr:rowOff>
    </xdr:from>
    <xdr:to>
      <xdr:col>28</xdr:col>
      <xdr:colOff>314325</xdr:colOff>
      <xdr:row>76</xdr:row>
      <xdr:rowOff>87024</xdr:rowOff>
    </xdr:to>
    <xdr:cxnSp macro="">
      <xdr:nvCxnSpPr>
        <xdr:cNvPr id="847" name="直線コネクタ 846"/>
        <xdr:cNvCxnSpPr/>
      </xdr:nvCxnSpPr>
      <xdr:spPr>
        <a:xfrm flipV="1">
          <a:off x="18656300" y="13008476"/>
          <a:ext cx="889000" cy="10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120055</xdr:rowOff>
    </xdr:from>
    <xdr:to>
      <xdr:col>28</xdr:col>
      <xdr:colOff>365125</xdr:colOff>
      <xdr:row>76</xdr:row>
      <xdr:rowOff>50205</xdr:rowOff>
    </xdr:to>
    <xdr:sp macro="" textlink="">
      <xdr:nvSpPr>
        <xdr:cNvPr id="848" name="フローチャート : 判断 847"/>
        <xdr:cNvSpPr/>
      </xdr:nvSpPr>
      <xdr:spPr>
        <a:xfrm>
          <a:off x="19494500" y="1297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41332</xdr:rowOff>
    </xdr:from>
    <xdr:ext cx="534377" cy="259045"/>
    <xdr:sp macro="" textlink="">
      <xdr:nvSpPr>
        <xdr:cNvPr id="849" name="テキスト ボックス 848"/>
        <xdr:cNvSpPr txBox="1"/>
      </xdr:nvSpPr>
      <xdr:spPr>
        <a:xfrm>
          <a:off x="19278111" y="1307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148499</xdr:rowOff>
    </xdr:from>
    <xdr:to>
      <xdr:col>27</xdr:col>
      <xdr:colOff>161925</xdr:colOff>
      <xdr:row>76</xdr:row>
      <xdr:rowOff>78649</xdr:rowOff>
    </xdr:to>
    <xdr:sp macro="" textlink="">
      <xdr:nvSpPr>
        <xdr:cNvPr id="850" name="フローチャート : 判断 849"/>
        <xdr:cNvSpPr/>
      </xdr:nvSpPr>
      <xdr:spPr>
        <a:xfrm>
          <a:off x="18605500" y="1300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95176</xdr:rowOff>
    </xdr:from>
    <xdr:ext cx="534377" cy="259045"/>
    <xdr:sp macro="" textlink="">
      <xdr:nvSpPr>
        <xdr:cNvPr id="851" name="テキスト ボックス 850"/>
        <xdr:cNvSpPr txBox="1"/>
      </xdr:nvSpPr>
      <xdr:spPr>
        <a:xfrm>
          <a:off x="18389111" y="1278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2" name="テキスト ボックス 85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3" name="テキスト ボックス 85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4" name="テキスト ボックス 85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5" name="テキスト ボックス 85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6" name="テキスト ボックス 85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38412</xdr:rowOff>
    </xdr:from>
    <xdr:to>
      <xdr:col>32</xdr:col>
      <xdr:colOff>238125</xdr:colOff>
      <xdr:row>75</xdr:row>
      <xdr:rowOff>140012</xdr:rowOff>
    </xdr:to>
    <xdr:sp macro="" textlink="">
      <xdr:nvSpPr>
        <xdr:cNvPr id="857" name="円/楕円 856"/>
        <xdr:cNvSpPr/>
      </xdr:nvSpPr>
      <xdr:spPr>
        <a:xfrm>
          <a:off x="22110700" y="1289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61289</xdr:rowOff>
    </xdr:from>
    <xdr:ext cx="534377" cy="259045"/>
    <xdr:sp macro="" textlink="">
      <xdr:nvSpPr>
        <xdr:cNvPr id="858" name="繰出金該当値テキスト"/>
        <xdr:cNvSpPr txBox="1"/>
      </xdr:nvSpPr>
      <xdr:spPr>
        <a:xfrm>
          <a:off x="22212300" y="1274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41,296</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41873</xdr:rowOff>
    </xdr:from>
    <xdr:to>
      <xdr:col>31</xdr:col>
      <xdr:colOff>85725</xdr:colOff>
      <xdr:row>75</xdr:row>
      <xdr:rowOff>143473</xdr:rowOff>
    </xdr:to>
    <xdr:sp macro="" textlink="">
      <xdr:nvSpPr>
        <xdr:cNvPr id="859" name="円/楕円 858"/>
        <xdr:cNvSpPr/>
      </xdr:nvSpPr>
      <xdr:spPr>
        <a:xfrm>
          <a:off x="21272500" y="1290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160000</xdr:rowOff>
    </xdr:from>
    <xdr:ext cx="534377" cy="259045"/>
    <xdr:sp macro="" textlink="">
      <xdr:nvSpPr>
        <xdr:cNvPr id="860" name="テキスト ボックス 859"/>
        <xdr:cNvSpPr txBox="1"/>
      </xdr:nvSpPr>
      <xdr:spPr>
        <a:xfrm>
          <a:off x="21056111" y="12675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41,190</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91970</xdr:rowOff>
    </xdr:from>
    <xdr:to>
      <xdr:col>29</xdr:col>
      <xdr:colOff>568325</xdr:colOff>
      <xdr:row>76</xdr:row>
      <xdr:rowOff>22120</xdr:rowOff>
    </xdr:to>
    <xdr:sp macro="" textlink="">
      <xdr:nvSpPr>
        <xdr:cNvPr id="861" name="円/楕円 860"/>
        <xdr:cNvSpPr/>
      </xdr:nvSpPr>
      <xdr:spPr>
        <a:xfrm>
          <a:off x="20383500" y="129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13247</xdr:rowOff>
    </xdr:from>
    <xdr:ext cx="534377" cy="259045"/>
    <xdr:sp macro="" textlink="">
      <xdr:nvSpPr>
        <xdr:cNvPr id="862" name="テキスト ボックス 861"/>
        <xdr:cNvSpPr txBox="1"/>
      </xdr:nvSpPr>
      <xdr:spPr>
        <a:xfrm>
          <a:off x="20167111" y="1304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39,656</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98926</xdr:rowOff>
    </xdr:from>
    <xdr:to>
      <xdr:col>28</xdr:col>
      <xdr:colOff>365125</xdr:colOff>
      <xdr:row>76</xdr:row>
      <xdr:rowOff>29076</xdr:rowOff>
    </xdr:to>
    <xdr:sp macro="" textlink="">
      <xdr:nvSpPr>
        <xdr:cNvPr id="863" name="円/楕円 862"/>
        <xdr:cNvSpPr/>
      </xdr:nvSpPr>
      <xdr:spPr>
        <a:xfrm>
          <a:off x="19494500" y="1295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45603</xdr:rowOff>
    </xdr:from>
    <xdr:ext cx="534377" cy="259045"/>
    <xdr:sp macro="" textlink="">
      <xdr:nvSpPr>
        <xdr:cNvPr id="864" name="テキスト ボックス 863"/>
        <xdr:cNvSpPr txBox="1"/>
      </xdr:nvSpPr>
      <xdr:spPr>
        <a:xfrm>
          <a:off x="19278111" y="1273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39,443</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36224</xdr:rowOff>
    </xdr:from>
    <xdr:to>
      <xdr:col>27</xdr:col>
      <xdr:colOff>161925</xdr:colOff>
      <xdr:row>76</xdr:row>
      <xdr:rowOff>137824</xdr:rowOff>
    </xdr:to>
    <xdr:sp macro="" textlink="">
      <xdr:nvSpPr>
        <xdr:cNvPr id="865" name="円/楕円 864"/>
        <xdr:cNvSpPr/>
      </xdr:nvSpPr>
      <xdr:spPr>
        <a:xfrm>
          <a:off x="18605500" y="1306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128951</xdr:rowOff>
    </xdr:from>
    <xdr:ext cx="534377" cy="259045"/>
    <xdr:sp macro="" textlink="">
      <xdr:nvSpPr>
        <xdr:cNvPr id="866" name="テキスト ボックス 865"/>
        <xdr:cNvSpPr txBox="1"/>
      </xdr:nvSpPr>
      <xdr:spPr>
        <a:xfrm>
          <a:off x="18389111" y="13159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36,113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7" name="正方形/長方形 86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8" name="正方形/長方形 86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9" name="正方形/長方形 86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0" name="正方形/長方形 86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1" name="正方形/長方形 87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2" name="正方形/長方形 87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3" name="正方形/長方形 87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4" name="正方形/長方形 87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5" name="テキスト ボックス 87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6" name="直線コネクタ 87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77" name="直線コネクタ 876"/>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78" name="テキスト ボックス 877"/>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79" name="直線コネクタ 878"/>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80" name="テキスト ボックス 879"/>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82" name="テキスト ボックス 881"/>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3" name="直線コネクタ 882"/>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84" name="テキスト ボックス 883"/>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85" name="直線コネクタ 884"/>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86" name="テキスト ボックス 885"/>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8" name="テキスト ボックス 887"/>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90" name="直線コネクタ 889"/>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91"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2" name="直線コネクタ 891"/>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93"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4" name="直線コネクタ 89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95" name="直線コネクタ 894"/>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96"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97" name="フローチャート : 判断 896"/>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98" name="直線コネクタ 897"/>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99" name="フローチャート : 判断 898"/>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00" name="テキスト ボックス 899"/>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1" name="直線コネクタ 900"/>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902" name="フローチャート : 判断 901"/>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03" name="テキスト ボックス 902"/>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04" name="直線コネクタ 903"/>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905" name="フローチャート : 判断 904"/>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06" name="テキスト ボックス 905"/>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88900</xdr:rowOff>
    </xdr:from>
    <xdr:to>
      <xdr:col>27</xdr:col>
      <xdr:colOff>161925</xdr:colOff>
      <xdr:row>91</xdr:row>
      <xdr:rowOff>19050</xdr:rowOff>
    </xdr:to>
    <xdr:sp macro="" textlink="">
      <xdr:nvSpPr>
        <xdr:cNvPr id="907" name="フローチャート : 判断 906"/>
        <xdr:cNvSpPr/>
      </xdr:nvSpPr>
      <xdr:spPr>
        <a:xfrm>
          <a:off x="18605500" y="155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35577</xdr:rowOff>
    </xdr:from>
    <xdr:ext cx="313932" cy="259045"/>
    <xdr:sp macro="" textlink="">
      <xdr:nvSpPr>
        <xdr:cNvPr id="908" name="テキスト ボックス 907"/>
        <xdr:cNvSpPr txBox="1"/>
      </xdr:nvSpPr>
      <xdr:spPr>
        <a:xfrm>
          <a:off x="18499333" y="15294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14" name="円/楕円 913"/>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15"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16" name="円/楕円 915"/>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17" name="テキスト ボックス 916"/>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18" name="円/楕円 917"/>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19" name="テキスト ボックス 918"/>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0" name="円/楕円 919"/>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21" name="テキスト ボックス 920"/>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2" name="円/楕円 921"/>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23" name="テキスト ボックス 922"/>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rgbClr val="FF0000"/>
              </a:solidFill>
              <a:effectLst/>
              <a:latin typeface="+mn-lt"/>
              <a:ea typeface="+mn-ea"/>
              <a:cs typeface="+mn-cs"/>
            </a:rPr>
            <a:t>歳出決算総額は、住民一人当たり</a:t>
          </a:r>
          <a:r>
            <a:rPr kumimoji="1" lang="en-US" altLang="ja-JP" sz="1100">
              <a:solidFill>
                <a:srgbClr val="FF0000"/>
              </a:solidFill>
              <a:effectLst/>
              <a:latin typeface="+mn-lt"/>
              <a:ea typeface="+mn-ea"/>
              <a:cs typeface="+mn-cs"/>
            </a:rPr>
            <a:t>304,424</a:t>
          </a:r>
          <a:r>
            <a:rPr kumimoji="1" lang="ja-JP" altLang="ja-JP" sz="1100">
              <a:solidFill>
                <a:srgbClr val="FF0000"/>
              </a:solidFill>
              <a:effectLst/>
              <a:latin typeface="+mn-lt"/>
              <a:ea typeface="+mn-ea"/>
              <a:cs typeface="+mn-cs"/>
            </a:rPr>
            <a:t>円となっている。</a:t>
          </a:r>
          <a:endParaRPr lang="ja-JP" altLang="ja-JP" sz="1400">
            <a:solidFill>
              <a:srgbClr val="FF0000"/>
            </a:solidFill>
            <a:effectLst/>
          </a:endParaRPr>
        </a:p>
        <a:p>
          <a:pPr eaLnBrk="1" fontAlgn="auto" latinLnBrk="0" hangingPunct="1"/>
          <a:r>
            <a:rPr kumimoji="1" lang="ja-JP" altLang="ja-JP" sz="1100">
              <a:solidFill>
                <a:sysClr val="windowText" lastClr="000000"/>
              </a:solidFill>
              <a:effectLst/>
              <a:latin typeface="+mn-lt"/>
              <a:ea typeface="+mn-ea"/>
              <a:cs typeface="+mn-cs"/>
            </a:rPr>
            <a:t>　主な構成項目である人件費は</a:t>
          </a:r>
          <a:r>
            <a:rPr kumimoji="1" lang="ja-JP" altLang="ja-JP" sz="1100" baseline="0">
              <a:solidFill>
                <a:sysClr val="windowText" lastClr="000000"/>
              </a:solidFill>
              <a:effectLst/>
              <a:latin typeface="+mn-lt"/>
              <a:ea typeface="+mn-ea"/>
              <a:cs typeface="+mn-cs"/>
            </a:rPr>
            <a:t>、住民一人当たり</a:t>
          </a:r>
          <a:r>
            <a:rPr kumimoji="1" lang="en-US" altLang="ja-JP" sz="1100" baseline="0">
              <a:solidFill>
                <a:sysClr val="windowText" lastClr="000000"/>
              </a:solidFill>
              <a:effectLst/>
              <a:latin typeface="+mn-lt"/>
              <a:ea typeface="+mn-ea"/>
              <a:cs typeface="+mn-cs"/>
            </a:rPr>
            <a:t>61,525</a:t>
          </a:r>
          <a:r>
            <a:rPr kumimoji="1" lang="ja-JP" altLang="ja-JP" sz="1100" baseline="0">
              <a:solidFill>
                <a:sysClr val="windowText" lastClr="000000"/>
              </a:solidFill>
              <a:effectLst/>
              <a:latin typeface="+mn-lt"/>
              <a:ea typeface="+mn-ea"/>
              <a:cs typeface="+mn-cs"/>
            </a:rPr>
            <a:t>円となっており、類似団体と比較して一人当たりコストが高い状況となっている。</a:t>
          </a:r>
          <a:r>
            <a:rPr kumimoji="1" lang="ja-JP" altLang="ja-JP" sz="1100">
              <a:solidFill>
                <a:sysClr val="windowText" lastClr="000000"/>
              </a:solidFill>
              <a:effectLst/>
              <a:latin typeface="+mn-lt"/>
              <a:ea typeface="+mn-ea"/>
              <a:cs typeface="+mn-cs"/>
            </a:rPr>
            <a:t>定員適正化による人件費の縮減や事務事業の見直しにより減少傾向が続いていた</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26</a:t>
          </a:r>
          <a:r>
            <a:rPr kumimoji="1" lang="ja-JP" altLang="ja-JP" sz="1100">
              <a:solidFill>
                <a:sysClr val="windowText" lastClr="000000"/>
              </a:solidFill>
              <a:effectLst/>
              <a:latin typeface="+mn-lt"/>
              <a:ea typeface="+mn-ea"/>
              <a:cs typeface="+mn-cs"/>
            </a:rPr>
            <a:t>年度</a:t>
          </a:r>
          <a:r>
            <a:rPr kumimoji="1" lang="ja-JP" altLang="en-US" sz="110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人事院勧告によ</a:t>
          </a:r>
          <a:r>
            <a:rPr kumimoji="1" lang="ja-JP" altLang="en-US" sz="1100">
              <a:solidFill>
                <a:sysClr val="windowText" lastClr="000000"/>
              </a:solidFill>
              <a:effectLst/>
              <a:latin typeface="+mn-lt"/>
              <a:ea typeface="+mn-ea"/>
              <a:cs typeface="+mn-cs"/>
            </a:rPr>
            <a:t>り</a:t>
          </a:r>
          <a:r>
            <a:rPr kumimoji="1" lang="ja-JP" altLang="ja-JP" sz="1100">
              <a:solidFill>
                <a:sysClr val="windowText" lastClr="000000"/>
              </a:solidFill>
              <a:effectLst/>
              <a:latin typeface="+mn-lt"/>
              <a:ea typeface="+mn-ea"/>
              <a:cs typeface="+mn-cs"/>
            </a:rPr>
            <a:t>人件費</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増加</a:t>
          </a:r>
          <a:r>
            <a:rPr kumimoji="1" lang="ja-JP" altLang="en-US" sz="1100">
              <a:solidFill>
                <a:sysClr val="windowText" lastClr="000000"/>
              </a:solidFill>
              <a:effectLst/>
              <a:latin typeface="+mn-lt"/>
              <a:ea typeface="+mn-ea"/>
              <a:cs typeface="+mn-cs"/>
            </a:rPr>
            <a:t>したが、その後は減少傾向となり、平成</a:t>
          </a:r>
          <a:r>
            <a:rPr kumimoji="1" lang="en-US" altLang="ja-JP" sz="1100">
              <a:solidFill>
                <a:sysClr val="windowText" lastClr="000000"/>
              </a:solidFill>
              <a:effectLst/>
              <a:latin typeface="+mn-lt"/>
              <a:ea typeface="+mn-ea"/>
              <a:cs typeface="+mn-cs"/>
            </a:rPr>
            <a:t>28</a:t>
          </a:r>
          <a:r>
            <a:rPr kumimoji="1" lang="ja-JP" altLang="en-US" sz="1100">
              <a:solidFill>
                <a:sysClr val="windowText" lastClr="000000"/>
              </a:solidFill>
              <a:effectLst/>
              <a:latin typeface="+mn-lt"/>
              <a:ea typeface="+mn-ea"/>
              <a:cs typeface="+mn-cs"/>
            </a:rPr>
            <a:t>年度は退職手当の減等により減少した。</a:t>
          </a:r>
          <a:endParaRPr kumimoji="1" lang="en-US" altLang="ja-JP" sz="1100">
            <a:solidFill>
              <a:sysClr val="windowText" lastClr="000000"/>
            </a:solidFill>
            <a:effectLst/>
            <a:latin typeface="+mn-lt"/>
            <a:ea typeface="+mn-ea"/>
            <a:cs typeface="+mn-cs"/>
          </a:endParaRPr>
        </a:p>
        <a:p>
          <a:pPr eaLnBrk="1" fontAlgn="auto" latinLnBrk="0" hangingPunct="1"/>
          <a:r>
            <a:rPr kumimoji="1" lang="ja-JP" altLang="en-US" sz="1100">
              <a:solidFill>
                <a:sysClr val="windowText" lastClr="000000"/>
              </a:solidFill>
              <a:effectLst/>
              <a:latin typeface="+mn-lt"/>
              <a:ea typeface="+mn-ea"/>
              <a:cs typeface="+mn-cs"/>
            </a:rPr>
            <a:t>業務</a:t>
          </a:r>
          <a:r>
            <a:rPr kumimoji="1" lang="ja-JP" altLang="ja-JP" sz="1100">
              <a:solidFill>
                <a:sysClr val="windowText" lastClr="000000"/>
              </a:solidFill>
              <a:effectLst/>
              <a:latin typeface="+mn-lt"/>
              <a:ea typeface="+mn-ea"/>
              <a:cs typeface="+mn-cs"/>
            </a:rPr>
            <a:t>のアウトソーシングを進めている</a:t>
          </a:r>
          <a:r>
            <a:rPr kumimoji="1" lang="ja-JP" altLang="en-US" sz="1100">
              <a:solidFill>
                <a:sysClr val="windowText" lastClr="000000"/>
              </a:solidFill>
              <a:effectLst/>
              <a:latin typeface="+mn-lt"/>
              <a:ea typeface="+mn-ea"/>
              <a:cs typeface="+mn-cs"/>
            </a:rPr>
            <a:t>ものの</a:t>
          </a:r>
          <a:r>
            <a:rPr kumimoji="1" lang="ja-JP" altLang="ja-JP" sz="1100">
              <a:solidFill>
                <a:sysClr val="windowText" lastClr="000000"/>
              </a:solidFill>
              <a:effectLst/>
              <a:latin typeface="+mn-lt"/>
              <a:ea typeface="+mn-ea"/>
              <a:cs typeface="+mn-cs"/>
            </a:rPr>
            <a:t>、</a:t>
          </a:r>
          <a:r>
            <a:rPr kumimoji="1" lang="ja-JP" altLang="ja-JP" sz="1100" baseline="0">
              <a:solidFill>
                <a:sysClr val="windowText" lastClr="000000"/>
              </a:solidFill>
              <a:effectLst/>
              <a:latin typeface="+mn-lt"/>
              <a:ea typeface="+mn-ea"/>
              <a:cs typeface="+mn-cs"/>
            </a:rPr>
            <a:t>住民一人当たりの物件費（</a:t>
          </a:r>
          <a:r>
            <a:rPr kumimoji="1" lang="en-US" altLang="ja-JP" sz="1100" baseline="0">
              <a:solidFill>
                <a:sysClr val="windowText" lastClr="000000"/>
              </a:solidFill>
              <a:effectLst/>
              <a:latin typeface="+mn-lt"/>
              <a:ea typeface="+mn-ea"/>
              <a:cs typeface="+mn-cs"/>
            </a:rPr>
            <a:t>41,520</a:t>
          </a:r>
          <a:r>
            <a:rPr kumimoji="1" lang="ja-JP" altLang="ja-JP" sz="1100" baseline="0">
              <a:solidFill>
                <a:sysClr val="windowText" lastClr="000000"/>
              </a:solidFill>
              <a:effectLst/>
              <a:latin typeface="+mn-lt"/>
              <a:ea typeface="+mn-ea"/>
              <a:cs typeface="+mn-cs"/>
            </a:rPr>
            <a:t>円）は、類似団体と比較して一人当たりコストが低い状況であることをみても、まだ道半ばであるので、引き続き、簡素で効率的な取り組みを進める。</a:t>
          </a:r>
          <a:endParaRPr lang="ja-JP" altLang="ja-JP" sz="1400">
            <a:solidFill>
              <a:sysClr val="windowText" lastClr="000000"/>
            </a:solidFill>
            <a:effectLst/>
          </a:endParaRPr>
        </a:p>
        <a:p>
          <a:pPr eaLnBrk="1" fontAlgn="auto" latinLnBrk="0" hangingPunct="1"/>
          <a:r>
            <a:rPr lang="ja-JP" altLang="ja-JP" sz="1100" baseline="0">
              <a:solidFill>
                <a:sysClr val="windowText" lastClr="000000"/>
              </a:solidFill>
              <a:effectLst/>
              <a:latin typeface="+mn-lt"/>
              <a:ea typeface="+mn-ea"/>
              <a:cs typeface="+mn-cs"/>
            </a:rPr>
            <a:t>　繰出金は、住民一人当たり</a:t>
          </a:r>
          <a:r>
            <a:rPr lang="en-US" altLang="ja-JP" sz="1100" baseline="0">
              <a:solidFill>
                <a:sysClr val="windowText" lastClr="000000"/>
              </a:solidFill>
              <a:effectLst/>
              <a:latin typeface="+mn-lt"/>
              <a:ea typeface="+mn-ea"/>
              <a:cs typeface="+mn-cs"/>
            </a:rPr>
            <a:t>41,296</a:t>
          </a:r>
          <a:r>
            <a:rPr lang="ja-JP" altLang="ja-JP" sz="1100" baseline="0">
              <a:solidFill>
                <a:sysClr val="windowText" lastClr="000000"/>
              </a:solidFill>
              <a:effectLst/>
              <a:latin typeface="+mn-lt"/>
              <a:ea typeface="+mn-ea"/>
              <a:cs typeface="+mn-cs"/>
            </a:rPr>
            <a:t>円となっており、類似団体と比較して一人当たりコストが高い状況となっている。</a:t>
          </a:r>
          <a:r>
            <a:rPr kumimoji="1" lang="ja-JP" altLang="ja-JP" sz="1100">
              <a:solidFill>
                <a:sysClr val="windowText" lastClr="000000"/>
              </a:solidFill>
              <a:effectLst/>
              <a:latin typeface="+mn-lt"/>
              <a:ea typeface="+mn-ea"/>
              <a:cs typeface="+mn-cs"/>
            </a:rPr>
            <a:t>社会保障関連の特別会計への繰出金の増加傾向が続いていることから、引き続き、適正な繰り出しに努める。</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神奈川県伊勢原市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100,187
98,373
55.56
31,414,212
30,499,281
877,391
19,032,250
25,881,187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87.4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49022</xdr:rowOff>
    </xdr:from>
    <xdr:to>
      <xdr:col>6</xdr:col>
      <xdr:colOff>510540</xdr:colOff>
      <xdr:row>39</xdr:row>
      <xdr:rowOff>132080</xdr:rowOff>
    </xdr:to>
    <xdr:cxnSp macro="">
      <xdr:nvCxnSpPr>
        <xdr:cNvPr id="56" name="直線コネクタ 55"/>
        <xdr:cNvCxnSpPr/>
      </xdr:nvCxnSpPr>
      <xdr:spPr>
        <a:xfrm flipV="1">
          <a:off x="4633595" y="5363972"/>
          <a:ext cx="1270" cy="1454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135907</xdr:rowOff>
    </xdr:from>
    <xdr:ext cx="469744" cy="259045"/>
    <xdr:sp macro="" textlink="">
      <xdr:nvSpPr>
        <xdr:cNvPr id="57" name="議会費最小値テキスト"/>
        <xdr:cNvSpPr txBox="1"/>
      </xdr:nvSpPr>
      <xdr:spPr>
        <a:xfrm>
          <a:off x="4686300" y="682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1,885</a:t>
          </a:r>
          <a:endParaRPr kumimoji="1" lang="ja-JP" altLang="en-US" sz="1000" b="1">
            <a:latin typeface="ＭＳ Ｐゴシック"/>
          </a:endParaRPr>
        </a:p>
      </xdr:txBody>
    </xdr:sp>
    <xdr:clientData/>
  </xdr:oneCellAnchor>
  <xdr:twoCellAnchor>
    <xdr:from>
      <xdr:col>6</xdr:col>
      <xdr:colOff>422275</xdr:colOff>
      <xdr:row>39</xdr:row>
      <xdr:rowOff>132080</xdr:rowOff>
    </xdr:from>
    <xdr:to>
      <xdr:col>6</xdr:col>
      <xdr:colOff>600075</xdr:colOff>
      <xdr:row>39</xdr:row>
      <xdr:rowOff>132080</xdr:rowOff>
    </xdr:to>
    <xdr:cxnSp macro="">
      <xdr:nvCxnSpPr>
        <xdr:cNvPr id="58" name="直線コネクタ 57"/>
        <xdr:cNvCxnSpPr/>
      </xdr:nvCxnSpPr>
      <xdr:spPr>
        <a:xfrm>
          <a:off x="4546600" y="6818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167149</xdr:rowOff>
    </xdr:from>
    <xdr:ext cx="469744" cy="259045"/>
    <xdr:sp macro="" textlink="">
      <xdr:nvSpPr>
        <xdr:cNvPr id="59" name="議会費最大値テキスト"/>
        <xdr:cNvSpPr txBox="1"/>
      </xdr:nvSpPr>
      <xdr:spPr>
        <a:xfrm>
          <a:off x="4686300" y="5139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3,794</a:t>
          </a:r>
          <a:endParaRPr kumimoji="1" lang="ja-JP" altLang="en-US" sz="1000" b="1">
            <a:latin typeface="ＭＳ Ｐゴシック"/>
          </a:endParaRPr>
        </a:p>
      </xdr:txBody>
    </xdr:sp>
    <xdr:clientData/>
  </xdr:oneCellAnchor>
  <xdr:twoCellAnchor>
    <xdr:from>
      <xdr:col>6</xdr:col>
      <xdr:colOff>422275</xdr:colOff>
      <xdr:row>31</xdr:row>
      <xdr:rowOff>49022</xdr:rowOff>
    </xdr:from>
    <xdr:to>
      <xdr:col>6</xdr:col>
      <xdr:colOff>600075</xdr:colOff>
      <xdr:row>31</xdr:row>
      <xdr:rowOff>49022</xdr:rowOff>
    </xdr:to>
    <xdr:cxnSp macro="">
      <xdr:nvCxnSpPr>
        <xdr:cNvPr id="60" name="直線コネクタ 59"/>
        <xdr:cNvCxnSpPr/>
      </xdr:nvCxnSpPr>
      <xdr:spPr>
        <a:xfrm>
          <a:off x="4546600" y="5363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74930</xdr:rowOff>
    </xdr:from>
    <xdr:to>
      <xdr:col>6</xdr:col>
      <xdr:colOff>511175</xdr:colOff>
      <xdr:row>35</xdr:row>
      <xdr:rowOff>94742</xdr:rowOff>
    </xdr:to>
    <xdr:cxnSp macro="">
      <xdr:nvCxnSpPr>
        <xdr:cNvPr id="61" name="直線コネクタ 60"/>
        <xdr:cNvCxnSpPr/>
      </xdr:nvCxnSpPr>
      <xdr:spPr>
        <a:xfrm>
          <a:off x="3797300" y="5904230"/>
          <a:ext cx="838200" cy="19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148861</xdr:rowOff>
    </xdr:from>
    <xdr:ext cx="469744" cy="259045"/>
    <xdr:sp macro="" textlink="">
      <xdr:nvSpPr>
        <xdr:cNvPr id="62" name="議会費平均値テキスト"/>
        <xdr:cNvSpPr txBox="1"/>
      </xdr:nvSpPr>
      <xdr:spPr>
        <a:xfrm>
          <a:off x="4686300" y="6149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170434</xdr:rowOff>
    </xdr:from>
    <xdr:to>
      <xdr:col>6</xdr:col>
      <xdr:colOff>561975</xdr:colOff>
      <xdr:row>36</xdr:row>
      <xdr:rowOff>100584</xdr:rowOff>
    </xdr:to>
    <xdr:sp macro="" textlink="">
      <xdr:nvSpPr>
        <xdr:cNvPr id="63" name="フローチャート : 判断 62"/>
        <xdr:cNvSpPr/>
      </xdr:nvSpPr>
      <xdr:spPr>
        <a:xfrm>
          <a:off x="45847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74930</xdr:rowOff>
    </xdr:from>
    <xdr:to>
      <xdr:col>5</xdr:col>
      <xdr:colOff>358775</xdr:colOff>
      <xdr:row>35</xdr:row>
      <xdr:rowOff>17018</xdr:rowOff>
    </xdr:to>
    <xdr:cxnSp macro="">
      <xdr:nvCxnSpPr>
        <xdr:cNvPr id="64" name="直線コネクタ 63"/>
        <xdr:cNvCxnSpPr/>
      </xdr:nvCxnSpPr>
      <xdr:spPr>
        <a:xfrm flipV="1">
          <a:off x="2908300" y="5904230"/>
          <a:ext cx="889000" cy="11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7366</xdr:rowOff>
    </xdr:from>
    <xdr:to>
      <xdr:col>5</xdr:col>
      <xdr:colOff>409575</xdr:colOff>
      <xdr:row>35</xdr:row>
      <xdr:rowOff>108966</xdr:rowOff>
    </xdr:to>
    <xdr:sp macro="" textlink="">
      <xdr:nvSpPr>
        <xdr:cNvPr id="65" name="フローチャート : 判断 64"/>
        <xdr:cNvSpPr/>
      </xdr:nvSpPr>
      <xdr:spPr>
        <a:xfrm>
          <a:off x="3746500" y="6008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100093</xdr:rowOff>
    </xdr:from>
    <xdr:ext cx="469744" cy="259045"/>
    <xdr:sp macro="" textlink="">
      <xdr:nvSpPr>
        <xdr:cNvPr id="66" name="テキスト ボックス 65"/>
        <xdr:cNvSpPr txBox="1"/>
      </xdr:nvSpPr>
      <xdr:spPr>
        <a:xfrm>
          <a:off x="3562427" y="61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2,882</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17018</xdr:rowOff>
    </xdr:from>
    <xdr:to>
      <xdr:col>4</xdr:col>
      <xdr:colOff>155575</xdr:colOff>
      <xdr:row>35</xdr:row>
      <xdr:rowOff>79502</xdr:rowOff>
    </xdr:to>
    <xdr:cxnSp macro="">
      <xdr:nvCxnSpPr>
        <xdr:cNvPr id="67" name="直線コネクタ 66"/>
        <xdr:cNvCxnSpPr/>
      </xdr:nvCxnSpPr>
      <xdr:spPr>
        <a:xfrm flipV="1">
          <a:off x="2019300" y="6017768"/>
          <a:ext cx="889000" cy="6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31750</xdr:rowOff>
    </xdr:from>
    <xdr:to>
      <xdr:col>4</xdr:col>
      <xdr:colOff>206375</xdr:colOff>
      <xdr:row>35</xdr:row>
      <xdr:rowOff>133350</xdr:rowOff>
    </xdr:to>
    <xdr:sp macro="" textlink="">
      <xdr:nvSpPr>
        <xdr:cNvPr id="68" name="フローチャート : 判断 67"/>
        <xdr:cNvSpPr/>
      </xdr:nvSpPr>
      <xdr:spPr>
        <a:xfrm>
          <a:off x="2857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124477</xdr:rowOff>
    </xdr:from>
    <xdr:ext cx="469744" cy="259045"/>
    <xdr:sp macro="" textlink="">
      <xdr:nvSpPr>
        <xdr:cNvPr id="69" name="テキスト ボックス 68"/>
        <xdr:cNvSpPr txBox="1"/>
      </xdr:nvSpPr>
      <xdr:spPr>
        <a:xfrm>
          <a:off x="2673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42926</xdr:rowOff>
    </xdr:from>
    <xdr:to>
      <xdr:col>2</xdr:col>
      <xdr:colOff>638175</xdr:colOff>
      <xdr:row>35</xdr:row>
      <xdr:rowOff>79502</xdr:rowOff>
    </xdr:to>
    <xdr:cxnSp macro="">
      <xdr:nvCxnSpPr>
        <xdr:cNvPr id="70" name="直線コネクタ 69"/>
        <xdr:cNvCxnSpPr/>
      </xdr:nvCxnSpPr>
      <xdr:spPr>
        <a:xfrm>
          <a:off x="1130300" y="60436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69850</xdr:rowOff>
    </xdr:from>
    <xdr:to>
      <xdr:col>3</xdr:col>
      <xdr:colOff>3175</xdr:colOff>
      <xdr:row>36</xdr:row>
      <xdr:rowOff>0</xdr:rowOff>
    </xdr:to>
    <xdr:sp macro="" textlink="">
      <xdr:nvSpPr>
        <xdr:cNvPr id="71" name="フローチャート : 判断 70"/>
        <xdr:cNvSpPr/>
      </xdr:nvSpPr>
      <xdr:spPr>
        <a:xfrm>
          <a:off x="1968500" y="6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162577</xdr:rowOff>
    </xdr:from>
    <xdr:ext cx="469744" cy="259045"/>
    <xdr:sp macro="" textlink="">
      <xdr:nvSpPr>
        <xdr:cNvPr id="72" name="テキスト ボックス 71"/>
        <xdr:cNvSpPr txBox="1"/>
      </xdr:nvSpPr>
      <xdr:spPr>
        <a:xfrm>
          <a:off x="1784427"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155194</xdr:rowOff>
    </xdr:from>
    <xdr:to>
      <xdr:col>1</xdr:col>
      <xdr:colOff>485775</xdr:colOff>
      <xdr:row>35</xdr:row>
      <xdr:rowOff>85344</xdr:rowOff>
    </xdr:to>
    <xdr:sp macro="" textlink="">
      <xdr:nvSpPr>
        <xdr:cNvPr id="73" name="フローチャート : 判断 72"/>
        <xdr:cNvSpPr/>
      </xdr:nvSpPr>
      <xdr:spPr>
        <a:xfrm>
          <a:off x="1079500" y="598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101871</xdr:rowOff>
    </xdr:from>
    <xdr:ext cx="469744" cy="259045"/>
    <xdr:sp macro="" textlink="">
      <xdr:nvSpPr>
        <xdr:cNvPr id="74" name="テキスト ボックス 73"/>
        <xdr:cNvSpPr txBox="1"/>
      </xdr:nvSpPr>
      <xdr:spPr>
        <a:xfrm>
          <a:off x="895427" y="5759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43942</xdr:rowOff>
    </xdr:from>
    <xdr:to>
      <xdr:col>6</xdr:col>
      <xdr:colOff>561975</xdr:colOff>
      <xdr:row>35</xdr:row>
      <xdr:rowOff>145542</xdr:rowOff>
    </xdr:to>
    <xdr:sp macro="" textlink="">
      <xdr:nvSpPr>
        <xdr:cNvPr id="80" name="円/楕円 79"/>
        <xdr:cNvSpPr/>
      </xdr:nvSpPr>
      <xdr:spPr>
        <a:xfrm>
          <a:off x="4584700" y="604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66819</xdr:rowOff>
    </xdr:from>
    <xdr:ext cx="469744" cy="259045"/>
    <xdr:sp macro="" textlink="">
      <xdr:nvSpPr>
        <xdr:cNvPr id="81" name="議会費該当値テキスト"/>
        <xdr:cNvSpPr txBox="1"/>
      </xdr:nvSpPr>
      <xdr:spPr>
        <a:xfrm>
          <a:off x="4686300" y="5896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2,834</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24130</xdr:rowOff>
    </xdr:from>
    <xdr:to>
      <xdr:col>5</xdr:col>
      <xdr:colOff>409575</xdr:colOff>
      <xdr:row>34</xdr:row>
      <xdr:rowOff>125730</xdr:rowOff>
    </xdr:to>
    <xdr:sp macro="" textlink="">
      <xdr:nvSpPr>
        <xdr:cNvPr id="82" name="円/楕円 81"/>
        <xdr:cNvSpPr/>
      </xdr:nvSpPr>
      <xdr:spPr>
        <a:xfrm>
          <a:off x="3746500" y="585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142257</xdr:rowOff>
    </xdr:from>
    <xdr:ext cx="469744" cy="259045"/>
    <xdr:sp macro="" textlink="">
      <xdr:nvSpPr>
        <xdr:cNvPr id="83" name="テキスト ボックス 82"/>
        <xdr:cNvSpPr txBox="1"/>
      </xdr:nvSpPr>
      <xdr:spPr>
        <a:xfrm>
          <a:off x="3562427" y="562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3,085</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137668</xdr:rowOff>
    </xdr:from>
    <xdr:to>
      <xdr:col>4</xdr:col>
      <xdr:colOff>206375</xdr:colOff>
      <xdr:row>35</xdr:row>
      <xdr:rowOff>67818</xdr:rowOff>
    </xdr:to>
    <xdr:sp macro="" textlink="">
      <xdr:nvSpPr>
        <xdr:cNvPr id="84" name="円/楕円 83"/>
        <xdr:cNvSpPr/>
      </xdr:nvSpPr>
      <xdr:spPr>
        <a:xfrm>
          <a:off x="2857500" y="596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84345</xdr:rowOff>
    </xdr:from>
    <xdr:ext cx="469744" cy="259045"/>
    <xdr:sp macro="" textlink="">
      <xdr:nvSpPr>
        <xdr:cNvPr id="85" name="テキスト ボックス 84"/>
        <xdr:cNvSpPr txBox="1"/>
      </xdr:nvSpPr>
      <xdr:spPr>
        <a:xfrm>
          <a:off x="2673427" y="5742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2,936</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28702</xdr:rowOff>
    </xdr:from>
    <xdr:to>
      <xdr:col>3</xdr:col>
      <xdr:colOff>3175</xdr:colOff>
      <xdr:row>35</xdr:row>
      <xdr:rowOff>130302</xdr:rowOff>
    </xdr:to>
    <xdr:sp macro="" textlink="">
      <xdr:nvSpPr>
        <xdr:cNvPr id="86" name="円/楕円 85"/>
        <xdr:cNvSpPr/>
      </xdr:nvSpPr>
      <xdr:spPr>
        <a:xfrm>
          <a:off x="1968500" y="602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146829</xdr:rowOff>
    </xdr:from>
    <xdr:ext cx="469744" cy="259045"/>
    <xdr:sp macro="" textlink="">
      <xdr:nvSpPr>
        <xdr:cNvPr id="87" name="テキスト ボックス 86"/>
        <xdr:cNvSpPr txBox="1"/>
      </xdr:nvSpPr>
      <xdr:spPr>
        <a:xfrm>
          <a:off x="1784427" y="580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2,854</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163576</xdr:rowOff>
    </xdr:from>
    <xdr:to>
      <xdr:col>1</xdr:col>
      <xdr:colOff>485775</xdr:colOff>
      <xdr:row>35</xdr:row>
      <xdr:rowOff>93726</xdr:rowOff>
    </xdr:to>
    <xdr:sp macro="" textlink="">
      <xdr:nvSpPr>
        <xdr:cNvPr id="88" name="円/楕円 87"/>
        <xdr:cNvSpPr/>
      </xdr:nvSpPr>
      <xdr:spPr>
        <a:xfrm>
          <a:off x="1079500" y="599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84853</xdr:rowOff>
    </xdr:from>
    <xdr:ext cx="469744" cy="259045"/>
    <xdr:sp macro="" textlink="">
      <xdr:nvSpPr>
        <xdr:cNvPr id="89" name="テキスト ボックス 88"/>
        <xdr:cNvSpPr txBox="1"/>
      </xdr:nvSpPr>
      <xdr:spPr>
        <a:xfrm>
          <a:off x="895427" y="6085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33,116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144101</xdr:rowOff>
    </xdr:from>
    <xdr:to>
      <xdr:col>6</xdr:col>
      <xdr:colOff>510540</xdr:colOff>
      <xdr:row>58</xdr:row>
      <xdr:rowOff>52432</xdr:rowOff>
    </xdr:to>
    <xdr:cxnSp macro="">
      <xdr:nvCxnSpPr>
        <xdr:cNvPr id="114" name="直線コネクタ 113"/>
        <xdr:cNvCxnSpPr/>
      </xdr:nvCxnSpPr>
      <xdr:spPr>
        <a:xfrm flipV="1">
          <a:off x="4633595" y="8545151"/>
          <a:ext cx="1270" cy="1451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56259</xdr:rowOff>
    </xdr:from>
    <xdr:ext cx="534377" cy="259045"/>
    <xdr:sp macro="" textlink="">
      <xdr:nvSpPr>
        <xdr:cNvPr id="115" name="総務費最小値テキスト"/>
        <xdr:cNvSpPr txBox="1"/>
      </xdr:nvSpPr>
      <xdr:spPr>
        <a:xfrm>
          <a:off x="4686300" y="1000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28,581</a:t>
          </a:r>
          <a:endParaRPr kumimoji="1" lang="ja-JP" altLang="en-US" sz="1000" b="1">
            <a:latin typeface="ＭＳ Ｐゴシック"/>
          </a:endParaRPr>
        </a:p>
      </xdr:txBody>
    </xdr:sp>
    <xdr:clientData/>
  </xdr:oneCellAnchor>
  <xdr:twoCellAnchor>
    <xdr:from>
      <xdr:col>6</xdr:col>
      <xdr:colOff>422275</xdr:colOff>
      <xdr:row>58</xdr:row>
      <xdr:rowOff>52432</xdr:rowOff>
    </xdr:from>
    <xdr:to>
      <xdr:col>6</xdr:col>
      <xdr:colOff>600075</xdr:colOff>
      <xdr:row>58</xdr:row>
      <xdr:rowOff>52432</xdr:rowOff>
    </xdr:to>
    <xdr:cxnSp macro="">
      <xdr:nvCxnSpPr>
        <xdr:cNvPr id="116" name="直線コネクタ 115"/>
        <xdr:cNvCxnSpPr/>
      </xdr:nvCxnSpPr>
      <xdr:spPr>
        <a:xfrm>
          <a:off x="4546600" y="9996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90778</xdr:rowOff>
    </xdr:from>
    <xdr:ext cx="599010" cy="259045"/>
    <xdr:sp macro="" textlink="">
      <xdr:nvSpPr>
        <xdr:cNvPr id="117" name="総務費最大値テキスト"/>
        <xdr:cNvSpPr txBox="1"/>
      </xdr:nvSpPr>
      <xdr:spPr>
        <a:xfrm>
          <a:off x="4686300" y="8320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104,769</a:t>
          </a:r>
          <a:endParaRPr kumimoji="1" lang="ja-JP" altLang="en-US" sz="1000" b="1">
            <a:latin typeface="ＭＳ Ｐゴシック"/>
          </a:endParaRPr>
        </a:p>
      </xdr:txBody>
    </xdr:sp>
    <xdr:clientData/>
  </xdr:oneCellAnchor>
  <xdr:twoCellAnchor>
    <xdr:from>
      <xdr:col>6</xdr:col>
      <xdr:colOff>422275</xdr:colOff>
      <xdr:row>49</xdr:row>
      <xdr:rowOff>144101</xdr:rowOff>
    </xdr:from>
    <xdr:to>
      <xdr:col>6</xdr:col>
      <xdr:colOff>600075</xdr:colOff>
      <xdr:row>49</xdr:row>
      <xdr:rowOff>144101</xdr:rowOff>
    </xdr:to>
    <xdr:cxnSp macro="">
      <xdr:nvCxnSpPr>
        <xdr:cNvPr id="118" name="直線コネクタ 117"/>
        <xdr:cNvCxnSpPr/>
      </xdr:nvCxnSpPr>
      <xdr:spPr>
        <a:xfrm>
          <a:off x="4546600" y="8545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41859</xdr:rowOff>
    </xdr:from>
    <xdr:to>
      <xdr:col>6</xdr:col>
      <xdr:colOff>511175</xdr:colOff>
      <xdr:row>57</xdr:row>
      <xdr:rowOff>121603</xdr:rowOff>
    </xdr:to>
    <xdr:cxnSp macro="">
      <xdr:nvCxnSpPr>
        <xdr:cNvPr id="119" name="直線コネクタ 118"/>
        <xdr:cNvCxnSpPr/>
      </xdr:nvCxnSpPr>
      <xdr:spPr>
        <a:xfrm>
          <a:off x="3797300" y="9814509"/>
          <a:ext cx="838200" cy="7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50474</xdr:rowOff>
    </xdr:from>
    <xdr:ext cx="534377" cy="259045"/>
    <xdr:sp macro="" textlink="">
      <xdr:nvSpPr>
        <xdr:cNvPr id="120" name="総務費平均値テキスト"/>
        <xdr:cNvSpPr txBox="1"/>
      </xdr:nvSpPr>
      <xdr:spPr>
        <a:xfrm>
          <a:off x="4686300" y="9480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45,218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27597</xdr:rowOff>
    </xdr:from>
    <xdr:to>
      <xdr:col>6</xdr:col>
      <xdr:colOff>561975</xdr:colOff>
      <xdr:row>56</xdr:row>
      <xdr:rowOff>129197</xdr:rowOff>
    </xdr:to>
    <xdr:sp macro="" textlink="">
      <xdr:nvSpPr>
        <xdr:cNvPr id="121" name="フローチャート : 判断 120"/>
        <xdr:cNvSpPr/>
      </xdr:nvSpPr>
      <xdr:spPr>
        <a:xfrm>
          <a:off x="4584700" y="962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41859</xdr:rowOff>
    </xdr:from>
    <xdr:to>
      <xdr:col>5</xdr:col>
      <xdr:colOff>358775</xdr:colOff>
      <xdr:row>57</xdr:row>
      <xdr:rowOff>147815</xdr:rowOff>
    </xdr:to>
    <xdr:cxnSp macro="">
      <xdr:nvCxnSpPr>
        <xdr:cNvPr id="122" name="直線コネクタ 121"/>
        <xdr:cNvCxnSpPr/>
      </xdr:nvCxnSpPr>
      <xdr:spPr>
        <a:xfrm flipV="1">
          <a:off x="2908300" y="9814509"/>
          <a:ext cx="889000" cy="10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25426</xdr:rowOff>
    </xdr:from>
    <xdr:to>
      <xdr:col>5</xdr:col>
      <xdr:colOff>409575</xdr:colOff>
      <xdr:row>56</xdr:row>
      <xdr:rowOff>127026</xdr:rowOff>
    </xdr:to>
    <xdr:sp macro="" textlink="">
      <xdr:nvSpPr>
        <xdr:cNvPr id="123" name="フローチャート : 判断 122"/>
        <xdr:cNvSpPr/>
      </xdr:nvSpPr>
      <xdr:spPr>
        <a:xfrm>
          <a:off x="3746500" y="96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143553</xdr:rowOff>
    </xdr:from>
    <xdr:ext cx="534377" cy="259045"/>
    <xdr:sp macro="" textlink="">
      <xdr:nvSpPr>
        <xdr:cNvPr id="124" name="テキスト ボックス 123"/>
        <xdr:cNvSpPr txBox="1"/>
      </xdr:nvSpPr>
      <xdr:spPr>
        <a:xfrm>
          <a:off x="3530111" y="940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45,332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125850</xdr:rowOff>
    </xdr:from>
    <xdr:to>
      <xdr:col>4</xdr:col>
      <xdr:colOff>155575</xdr:colOff>
      <xdr:row>57</xdr:row>
      <xdr:rowOff>147815</xdr:rowOff>
    </xdr:to>
    <xdr:cxnSp macro="">
      <xdr:nvCxnSpPr>
        <xdr:cNvPr id="125" name="直線コネクタ 124"/>
        <xdr:cNvCxnSpPr/>
      </xdr:nvCxnSpPr>
      <xdr:spPr>
        <a:xfrm>
          <a:off x="2019300" y="9898500"/>
          <a:ext cx="889000" cy="2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11061</xdr:rowOff>
    </xdr:from>
    <xdr:to>
      <xdr:col>4</xdr:col>
      <xdr:colOff>206375</xdr:colOff>
      <xdr:row>56</xdr:row>
      <xdr:rowOff>112661</xdr:rowOff>
    </xdr:to>
    <xdr:sp macro="" textlink="">
      <xdr:nvSpPr>
        <xdr:cNvPr id="126" name="フローチャート : 判断 125"/>
        <xdr:cNvSpPr/>
      </xdr:nvSpPr>
      <xdr:spPr>
        <a:xfrm>
          <a:off x="2857500" y="961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129188</xdr:rowOff>
    </xdr:from>
    <xdr:ext cx="534377" cy="259045"/>
    <xdr:sp macro="" textlink="">
      <xdr:nvSpPr>
        <xdr:cNvPr id="127" name="テキスト ボックス 126"/>
        <xdr:cNvSpPr txBox="1"/>
      </xdr:nvSpPr>
      <xdr:spPr>
        <a:xfrm>
          <a:off x="2641111" y="938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44374</xdr:rowOff>
    </xdr:from>
    <xdr:to>
      <xdr:col>2</xdr:col>
      <xdr:colOff>638175</xdr:colOff>
      <xdr:row>57</xdr:row>
      <xdr:rowOff>125850</xdr:rowOff>
    </xdr:to>
    <xdr:cxnSp macro="">
      <xdr:nvCxnSpPr>
        <xdr:cNvPr id="128" name="直線コネクタ 127"/>
        <xdr:cNvCxnSpPr/>
      </xdr:nvCxnSpPr>
      <xdr:spPr>
        <a:xfrm>
          <a:off x="1130300" y="9817024"/>
          <a:ext cx="889000" cy="81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162966</xdr:rowOff>
    </xdr:from>
    <xdr:to>
      <xdr:col>3</xdr:col>
      <xdr:colOff>3175</xdr:colOff>
      <xdr:row>56</xdr:row>
      <xdr:rowOff>93116</xdr:rowOff>
    </xdr:to>
    <xdr:sp macro="" textlink="">
      <xdr:nvSpPr>
        <xdr:cNvPr id="129" name="フローチャート : 判断 128"/>
        <xdr:cNvSpPr/>
      </xdr:nvSpPr>
      <xdr:spPr>
        <a:xfrm>
          <a:off x="1968500" y="959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109643</xdr:rowOff>
    </xdr:from>
    <xdr:ext cx="534377" cy="259045"/>
    <xdr:sp macro="" textlink="">
      <xdr:nvSpPr>
        <xdr:cNvPr id="130" name="テキスト ボックス 129"/>
        <xdr:cNvSpPr txBox="1"/>
      </xdr:nvSpPr>
      <xdr:spPr>
        <a:xfrm>
          <a:off x="1752111" y="936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55849</xdr:rowOff>
    </xdr:from>
    <xdr:to>
      <xdr:col>1</xdr:col>
      <xdr:colOff>485775</xdr:colOff>
      <xdr:row>56</xdr:row>
      <xdr:rowOff>157449</xdr:rowOff>
    </xdr:to>
    <xdr:sp macro="" textlink="">
      <xdr:nvSpPr>
        <xdr:cNvPr id="131" name="フローチャート : 判断 130"/>
        <xdr:cNvSpPr/>
      </xdr:nvSpPr>
      <xdr:spPr>
        <a:xfrm>
          <a:off x="1079500" y="9657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2526</xdr:rowOff>
    </xdr:from>
    <xdr:ext cx="534377" cy="259045"/>
    <xdr:sp macro="" textlink="">
      <xdr:nvSpPr>
        <xdr:cNvPr id="132" name="テキスト ボックス 131"/>
        <xdr:cNvSpPr txBox="1"/>
      </xdr:nvSpPr>
      <xdr:spPr>
        <a:xfrm>
          <a:off x="863111" y="943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70803</xdr:rowOff>
    </xdr:from>
    <xdr:to>
      <xdr:col>6</xdr:col>
      <xdr:colOff>561975</xdr:colOff>
      <xdr:row>58</xdr:row>
      <xdr:rowOff>953</xdr:rowOff>
    </xdr:to>
    <xdr:sp macro="" textlink="">
      <xdr:nvSpPr>
        <xdr:cNvPr id="138" name="円/楕円 137"/>
        <xdr:cNvSpPr/>
      </xdr:nvSpPr>
      <xdr:spPr>
        <a:xfrm>
          <a:off x="4584700" y="984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157180</xdr:rowOff>
    </xdr:from>
    <xdr:ext cx="534377" cy="259045"/>
    <xdr:sp macro="" textlink="">
      <xdr:nvSpPr>
        <xdr:cNvPr id="139" name="総務費該当値テキスト"/>
        <xdr:cNvSpPr txBox="1"/>
      </xdr:nvSpPr>
      <xdr:spPr>
        <a:xfrm>
          <a:off x="4686300" y="975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33,950</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162509</xdr:rowOff>
    </xdr:from>
    <xdr:to>
      <xdr:col>5</xdr:col>
      <xdr:colOff>409575</xdr:colOff>
      <xdr:row>57</xdr:row>
      <xdr:rowOff>92659</xdr:rowOff>
    </xdr:to>
    <xdr:sp macro="" textlink="">
      <xdr:nvSpPr>
        <xdr:cNvPr id="140" name="円/楕円 139"/>
        <xdr:cNvSpPr/>
      </xdr:nvSpPr>
      <xdr:spPr>
        <a:xfrm>
          <a:off x="3746500" y="976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83786</xdr:rowOff>
    </xdr:from>
    <xdr:ext cx="534377" cy="259045"/>
    <xdr:sp macro="" textlink="">
      <xdr:nvSpPr>
        <xdr:cNvPr id="141" name="テキスト ボックス 140"/>
        <xdr:cNvSpPr txBox="1"/>
      </xdr:nvSpPr>
      <xdr:spPr>
        <a:xfrm>
          <a:off x="3530111" y="985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38,136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97015</xdr:rowOff>
    </xdr:from>
    <xdr:to>
      <xdr:col>4</xdr:col>
      <xdr:colOff>206375</xdr:colOff>
      <xdr:row>58</xdr:row>
      <xdr:rowOff>27165</xdr:rowOff>
    </xdr:to>
    <xdr:sp macro="" textlink="">
      <xdr:nvSpPr>
        <xdr:cNvPr id="142" name="円/楕円 141"/>
        <xdr:cNvSpPr/>
      </xdr:nvSpPr>
      <xdr:spPr>
        <a:xfrm>
          <a:off x="2857500" y="986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18292</xdr:rowOff>
    </xdr:from>
    <xdr:ext cx="534377" cy="259045"/>
    <xdr:sp macro="" textlink="">
      <xdr:nvSpPr>
        <xdr:cNvPr id="143" name="テキスト ボックス 142"/>
        <xdr:cNvSpPr txBox="1"/>
      </xdr:nvSpPr>
      <xdr:spPr>
        <a:xfrm>
          <a:off x="2641111" y="996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32,574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75050</xdr:rowOff>
    </xdr:from>
    <xdr:to>
      <xdr:col>3</xdr:col>
      <xdr:colOff>3175</xdr:colOff>
      <xdr:row>58</xdr:row>
      <xdr:rowOff>5200</xdr:rowOff>
    </xdr:to>
    <xdr:sp macro="" textlink="">
      <xdr:nvSpPr>
        <xdr:cNvPr id="144" name="円/楕円 143"/>
        <xdr:cNvSpPr/>
      </xdr:nvSpPr>
      <xdr:spPr>
        <a:xfrm>
          <a:off x="1968500" y="98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167777</xdr:rowOff>
    </xdr:from>
    <xdr:ext cx="534377" cy="259045"/>
    <xdr:sp macro="" textlink="">
      <xdr:nvSpPr>
        <xdr:cNvPr id="145" name="テキスト ボックス 144"/>
        <xdr:cNvSpPr txBox="1"/>
      </xdr:nvSpPr>
      <xdr:spPr>
        <a:xfrm>
          <a:off x="1752111" y="994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33,727</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165024</xdr:rowOff>
    </xdr:from>
    <xdr:to>
      <xdr:col>1</xdr:col>
      <xdr:colOff>485775</xdr:colOff>
      <xdr:row>57</xdr:row>
      <xdr:rowOff>95174</xdr:rowOff>
    </xdr:to>
    <xdr:sp macro="" textlink="">
      <xdr:nvSpPr>
        <xdr:cNvPr id="146" name="円/楕円 145"/>
        <xdr:cNvSpPr/>
      </xdr:nvSpPr>
      <xdr:spPr>
        <a:xfrm>
          <a:off x="1079500" y="976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86301</xdr:rowOff>
    </xdr:from>
    <xdr:ext cx="534377" cy="259045"/>
    <xdr:sp macro="" textlink="">
      <xdr:nvSpPr>
        <xdr:cNvPr id="147" name="テキスト ボックス 146"/>
        <xdr:cNvSpPr txBox="1"/>
      </xdr:nvSpPr>
      <xdr:spPr>
        <a:xfrm>
          <a:off x="863111" y="9858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38,004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153,654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64959</xdr:rowOff>
    </xdr:from>
    <xdr:to>
      <xdr:col>6</xdr:col>
      <xdr:colOff>510540</xdr:colOff>
      <xdr:row>78</xdr:row>
      <xdr:rowOff>103853</xdr:rowOff>
    </xdr:to>
    <xdr:cxnSp macro="">
      <xdr:nvCxnSpPr>
        <xdr:cNvPr id="174" name="直線コネクタ 173"/>
        <xdr:cNvCxnSpPr/>
      </xdr:nvCxnSpPr>
      <xdr:spPr>
        <a:xfrm flipV="1">
          <a:off x="4633595" y="12066459"/>
          <a:ext cx="1270" cy="1410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107680</xdr:rowOff>
    </xdr:from>
    <xdr:ext cx="599010" cy="259045"/>
    <xdr:sp macro="" textlink="">
      <xdr:nvSpPr>
        <xdr:cNvPr id="175" name="民生費最小値テキスト"/>
        <xdr:cNvSpPr txBox="1"/>
      </xdr:nvSpPr>
      <xdr:spPr>
        <a:xfrm>
          <a:off x="4686300" y="13480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105,293</a:t>
          </a:r>
          <a:endParaRPr kumimoji="1" lang="ja-JP" altLang="en-US" sz="1000" b="1">
            <a:latin typeface="ＭＳ Ｐゴシック"/>
          </a:endParaRPr>
        </a:p>
      </xdr:txBody>
    </xdr:sp>
    <xdr:clientData/>
  </xdr:oneCellAnchor>
  <xdr:twoCellAnchor>
    <xdr:from>
      <xdr:col>6</xdr:col>
      <xdr:colOff>422275</xdr:colOff>
      <xdr:row>78</xdr:row>
      <xdr:rowOff>103853</xdr:rowOff>
    </xdr:from>
    <xdr:to>
      <xdr:col>6</xdr:col>
      <xdr:colOff>600075</xdr:colOff>
      <xdr:row>78</xdr:row>
      <xdr:rowOff>103853</xdr:rowOff>
    </xdr:to>
    <xdr:cxnSp macro="">
      <xdr:nvCxnSpPr>
        <xdr:cNvPr id="176" name="直線コネクタ 175"/>
        <xdr:cNvCxnSpPr/>
      </xdr:nvCxnSpPr>
      <xdr:spPr>
        <a:xfrm>
          <a:off x="4546600" y="13476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11636</xdr:rowOff>
    </xdr:from>
    <xdr:ext cx="599010" cy="259045"/>
    <xdr:sp macro="" textlink="">
      <xdr:nvSpPr>
        <xdr:cNvPr id="177" name="民生費最大値テキスト"/>
        <xdr:cNvSpPr txBox="1"/>
      </xdr:nvSpPr>
      <xdr:spPr>
        <a:xfrm>
          <a:off x="4686300" y="11841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234,866</a:t>
          </a:r>
          <a:endParaRPr kumimoji="1" lang="ja-JP" altLang="en-US" sz="1000" b="1">
            <a:latin typeface="ＭＳ Ｐゴシック"/>
          </a:endParaRPr>
        </a:p>
      </xdr:txBody>
    </xdr:sp>
    <xdr:clientData/>
  </xdr:oneCellAnchor>
  <xdr:twoCellAnchor>
    <xdr:from>
      <xdr:col>6</xdr:col>
      <xdr:colOff>422275</xdr:colOff>
      <xdr:row>70</xdr:row>
      <xdr:rowOff>64959</xdr:rowOff>
    </xdr:from>
    <xdr:to>
      <xdr:col>6</xdr:col>
      <xdr:colOff>600075</xdr:colOff>
      <xdr:row>70</xdr:row>
      <xdr:rowOff>64959</xdr:rowOff>
    </xdr:to>
    <xdr:cxnSp macro="">
      <xdr:nvCxnSpPr>
        <xdr:cNvPr id="178" name="直線コネクタ 177"/>
        <xdr:cNvCxnSpPr/>
      </xdr:nvCxnSpPr>
      <xdr:spPr>
        <a:xfrm>
          <a:off x="4546600" y="12066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53236</xdr:rowOff>
    </xdr:from>
    <xdr:to>
      <xdr:col>6</xdr:col>
      <xdr:colOff>511175</xdr:colOff>
      <xdr:row>77</xdr:row>
      <xdr:rowOff>98095</xdr:rowOff>
    </xdr:to>
    <xdr:cxnSp macro="">
      <xdr:nvCxnSpPr>
        <xdr:cNvPr id="179" name="直線コネクタ 178"/>
        <xdr:cNvCxnSpPr/>
      </xdr:nvCxnSpPr>
      <xdr:spPr>
        <a:xfrm flipV="1">
          <a:off x="3797300" y="13254886"/>
          <a:ext cx="838200" cy="4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46485</xdr:rowOff>
    </xdr:from>
    <xdr:ext cx="599010" cy="259045"/>
    <xdr:sp macro="" textlink="">
      <xdr:nvSpPr>
        <xdr:cNvPr id="180" name="民生費平均値テキスト"/>
        <xdr:cNvSpPr txBox="1"/>
      </xdr:nvSpPr>
      <xdr:spPr>
        <a:xfrm>
          <a:off x="4686300" y="127337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155,248</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23608</xdr:rowOff>
    </xdr:from>
    <xdr:to>
      <xdr:col>6</xdr:col>
      <xdr:colOff>561975</xdr:colOff>
      <xdr:row>75</xdr:row>
      <xdr:rowOff>125208</xdr:rowOff>
    </xdr:to>
    <xdr:sp macro="" textlink="">
      <xdr:nvSpPr>
        <xdr:cNvPr id="181" name="フローチャート : 判断 180"/>
        <xdr:cNvSpPr/>
      </xdr:nvSpPr>
      <xdr:spPr>
        <a:xfrm>
          <a:off x="4584700" y="1288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98095</xdr:rowOff>
    </xdr:from>
    <xdr:to>
      <xdr:col>5</xdr:col>
      <xdr:colOff>358775</xdr:colOff>
      <xdr:row>77</xdr:row>
      <xdr:rowOff>116492</xdr:rowOff>
    </xdr:to>
    <xdr:cxnSp macro="">
      <xdr:nvCxnSpPr>
        <xdr:cNvPr id="182" name="直線コネクタ 181"/>
        <xdr:cNvCxnSpPr/>
      </xdr:nvCxnSpPr>
      <xdr:spPr>
        <a:xfrm flipV="1">
          <a:off x="2908300" y="13299745"/>
          <a:ext cx="889000" cy="1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151688</xdr:rowOff>
    </xdr:from>
    <xdr:to>
      <xdr:col>5</xdr:col>
      <xdr:colOff>409575</xdr:colOff>
      <xdr:row>76</xdr:row>
      <xdr:rowOff>81838</xdr:rowOff>
    </xdr:to>
    <xdr:sp macro="" textlink="">
      <xdr:nvSpPr>
        <xdr:cNvPr id="183" name="フローチャート : 判断 182"/>
        <xdr:cNvSpPr/>
      </xdr:nvSpPr>
      <xdr:spPr>
        <a:xfrm>
          <a:off x="3746500" y="1301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98365</xdr:rowOff>
    </xdr:from>
    <xdr:ext cx="599010" cy="259045"/>
    <xdr:sp macro="" textlink="">
      <xdr:nvSpPr>
        <xdr:cNvPr id="184" name="テキスト ボックス 183"/>
        <xdr:cNvSpPr txBox="1"/>
      </xdr:nvSpPr>
      <xdr:spPr>
        <a:xfrm>
          <a:off x="3497794" y="1278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143,482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116492</xdr:rowOff>
    </xdr:from>
    <xdr:to>
      <xdr:col>4</xdr:col>
      <xdr:colOff>155575</xdr:colOff>
      <xdr:row>78</xdr:row>
      <xdr:rowOff>38016</xdr:rowOff>
    </xdr:to>
    <xdr:cxnSp macro="">
      <xdr:nvCxnSpPr>
        <xdr:cNvPr id="185" name="直線コネクタ 184"/>
        <xdr:cNvCxnSpPr/>
      </xdr:nvCxnSpPr>
      <xdr:spPr>
        <a:xfrm flipV="1">
          <a:off x="2019300" y="13318142"/>
          <a:ext cx="889000" cy="9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3186</xdr:rowOff>
    </xdr:from>
    <xdr:to>
      <xdr:col>4</xdr:col>
      <xdr:colOff>206375</xdr:colOff>
      <xdr:row>76</xdr:row>
      <xdr:rowOff>104786</xdr:rowOff>
    </xdr:to>
    <xdr:sp macro="" textlink="">
      <xdr:nvSpPr>
        <xdr:cNvPr id="186" name="フローチャート : 判断 185"/>
        <xdr:cNvSpPr/>
      </xdr:nvSpPr>
      <xdr:spPr>
        <a:xfrm>
          <a:off x="2857500" y="130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121313</xdr:rowOff>
    </xdr:from>
    <xdr:ext cx="599010" cy="259045"/>
    <xdr:sp macro="" textlink="">
      <xdr:nvSpPr>
        <xdr:cNvPr id="187" name="テキスト ボックス 186"/>
        <xdr:cNvSpPr txBox="1"/>
      </xdr:nvSpPr>
      <xdr:spPr>
        <a:xfrm>
          <a:off x="2608794" y="12808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38016</xdr:rowOff>
    </xdr:from>
    <xdr:to>
      <xdr:col>2</xdr:col>
      <xdr:colOff>638175</xdr:colOff>
      <xdr:row>78</xdr:row>
      <xdr:rowOff>65852</xdr:rowOff>
    </xdr:to>
    <xdr:cxnSp macro="">
      <xdr:nvCxnSpPr>
        <xdr:cNvPr id="188" name="直線コネクタ 187"/>
        <xdr:cNvCxnSpPr/>
      </xdr:nvCxnSpPr>
      <xdr:spPr>
        <a:xfrm flipV="1">
          <a:off x="1130300" y="13411116"/>
          <a:ext cx="889000" cy="2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104772</xdr:rowOff>
    </xdr:from>
    <xdr:to>
      <xdr:col>3</xdr:col>
      <xdr:colOff>3175</xdr:colOff>
      <xdr:row>77</xdr:row>
      <xdr:rowOff>34922</xdr:rowOff>
    </xdr:to>
    <xdr:sp macro="" textlink="">
      <xdr:nvSpPr>
        <xdr:cNvPr id="189" name="フローチャート : 判断 188"/>
        <xdr:cNvSpPr/>
      </xdr:nvSpPr>
      <xdr:spPr>
        <a:xfrm>
          <a:off x="1968500" y="1313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51448</xdr:rowOff>
    </xdr:from>
    <xdr:ext cx="599010" cy="259045"/>
    <xdr:sp macro="" textlink="">
      <xdr:nvSpPr>
        <xdr:cNvPr id="190" name="テキスト ボックス 189"/>
        <xdr:cNvSpPr txBox="1"/>
      </xdr:nvSpPr>
      <xdr:spPr>
        <a:xfrm>
          <a:off x="1719794" y="12910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127763</xdr:rowOff>
    </xdr:from>
    <xdr:to>
      <xdr:col>1</xdr:col>
      <xdr:colOff>485775</xdr:colOff>
      <xdr:row>77</xdr:row>
      <xdr:rowOff>57913</xdr:rowOff>
    </xdr:to>
    <xdr:sp macro="" textlink="">
      <xdr:nvSpPr>
        <xdr:cNvPr id="191" name="フローチャート : 判断 190"/>
        <xdr:cNvSpPr/>
      </xdr:nvSpPr>
      <xdr:spPr>
        <a:xfrm>
          <a:off x="1079500" y="1315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74439</xdr:rowOff>
    </xdr:from>
    <xdr:ext cx="599010" cy="259045"/>
    <xdr:sp macro="" textlink="">
      <xdr:nvSpPr>
        <xdr:cNvPr id="192" name="テキスト ボックス 191"/>
        <xdr:cNvSpPr txBox="1"/>
      </xdr:nvSpPr>
      <xdr:spPr>
        <a:xfrm>
          <a:off x="830794" y="12933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2436</xdr:rowOff>
    </xdr:from>
    <xdr:to>
      <xdr:col>6</xdr:col>
      <xdr:colOff>561975</xdr:colOff>
      <xdr:row>77</xdr:row>
      <xdr:rowOff>104036</xdr:rowOff>
    </xdr:to>
    <xdr:sp macro="" textlink="">
      <xdr:nvSpPr>
        <xdr:cNvPr id="198" name="円/楕円 197"/>
        <xdr:cNvSpPr/>
      </xdr:nvSpPr>
      <xdr:spPr>
        <a:xfrm>
          <a:off x="4584700" y="1320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152313</xdr:rowOff>
    </xdr:from>
    <xdr:ext cx="599010" cy="259045"/>
    <xdr:sp macro="" textlink="">
      <xdr:nvSpPr>
        <xdr:cNvPr id="199" name="民生費該当値テキスト"/>
        <xdr:cNvSpPr txBox="1"/>
      </xdr:nvSpPr>
      <xdr:spPr>
        <a:xfrm>
          <a:off x="4686300" y="13182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125,693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47295</xdr:rowOff>
    </xdr:from>
    <xdr:to>
      <xdr:col>5</xdr:col>
      <xdr:colOff>409575</xdr:colOff>
      <xdr:row>77</xdr:row>
      <xdr:rowOff>148895</xdr:rowOff>
    </xdr:to>
    <xdr:sp macro="" textlink="">
      <xdr:nvSpPr>
        <xdr:cNvPr id="200" name="円/楕円 199"/>
        <xdr:cNvSpPr/>
      </xdr:nvSpPr>
      <xdr:spPr>
        <a:xfrm>
          <a:off x="3746500" y="1324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140022</xdr:rowOff>
    </xdr:from>
    <xdr:ext cx="599010" cy="259045"/>
    <xdr:sp macro="" textlink="">
      <xdr:nvSpPr>
        <xdr:cNvPr id="201" name="テキスト ボックス 200"/>
        <xdr:cNvSpPr txBox="1"/>
      </xdr:nvSpPr>
      <xdr:spPr>
        <a:xfrm>
          <a:off x="3497794" y="1334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121,572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65692</xdr:rowOff>
    </xdr:from>
    <xdr:to>
      <xdr:col>4</xdr:col>
      <xdr:colOff>206375</xdr:colOff>
      <xdr:row>77</xdr:row>
      <xdr:rowOff>167292</xdr:rowOff>
    </xdr:to>
    <xdr:sp macro="" textlink="">
      <xdr:nvSpPr>
        <xdr:cNvPr id="202" name="円/楕円 201"/>
        <xdr:cNvSpPr/>
      </xdr:nvSpPr>
      <xdr:spPr>
        <a:xfrm>
          <a:off x="2857500" y="1326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158419</xdr:rowOff>
    </xdr:from>
    <xdr:ext cx="599010" cy="259045"/>
    <xdr:sp macro="" textlink="">
      <xdr:nvSpPr>
        <xdr:cNvPr id="203" name="テキスト ボックス 202"/>
        <xdr:cNvSpPr txBox="1"/>
      </xdr:nvSpPr>
      <xdr:spPr>
        <a:xfrm>
          <a:off x="2608794" y="13360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119,882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158666</xdr:rowOff>
    </xdr:from>
    <xdr:to>
      <xdr:col>3</xdr:col>
      <xdr:colOff>3175</xdr:colOff>
      <xdr:row>78</xdr:row>
      <xdr:rowOff>88816</xdr:rowOff>
    </xdr:to>
    <xdr:sp macro="" textlink="">
      <xdr:nvSpPr>
        <xdr:cNvPr id="204" name="円/楕円 203"/>
        <xdr:cNvSpPr/>
      </xdr:nvSpPr>
      <xdr:spPr>
        <a:xfrm>
          <a:off x="1968500" y="1336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79943</xdr:rowOff>
    </xdr:from>
    <xdr:ext cx="599010" cy="259045"/>
    <xdr:sp macro="" textlink="">
      <xdr:nvSpPr>
        <xdr:cNvPr id="205" name="テキスト ボックス 204"/>
        <xdr:cNvSpPr txBox="1"/>
      </xdr:nvSpPr>
      <xdr:spPr>
        <a:xfrm>
          <a:off x="1719794" y="13453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111,341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15052</xdr:rowOff>
    </xdr:from>
    <xdr:to>
      <xdr:col>1</xdr:col>
      <xdr:colOff>485775</xdr:colOff>
      <xdr:row>78</xdr:row>
      <xdr:rowOff>116652</xdr:rowOff>
    </xdr:to>
    <xdr:sp macro="" textlink="">
      <xdr:nvSpPr>
        <xdr:cNvPr id="206" name="円/楕円 205"/>
        <xdr:cNvSpPr/>
      </xdr:nvSpPr>
      <xdr:spPr>
        <a:xfrm>
          <a:off x="1079500" y="1338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107779</xdr:rowOff>
    </xdr:from>
    <xdr:ext cx="599010" cy="259045"/>
    <xdr:sp macro="" textlink="">
      <xdr:nvSpPr>
        <xdr:cNvPr id="207" name="テキスト ボックス 206"/>
        <xdr:cNvSpPr txBox="1"/>
      </xdr:nvSpPr>
      <xdr:spPr>
        <a:xfrm>
          <a:off x="830794" y="13480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108,784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30,568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28670</xdr:rowOff>
    </xdr:from>
    <xdr:to>
      <xdr:col>6</xdr:col>
      <xdr:colOff>510540</xdr:colOff>
      <xdr:row>99</xdr:row>
      <xdr:rowOff>22543</xdr:rowOff>
    </xdr:to>
    <xdr:cxnSp macro="">
      <xdr:nvCxnSpPr>
        <xdr:cNvPr id="230" name="直線コネクタ 229"/>
        <xdr:cNvCxnSpPr/>
      </xdr:nvCxnSpPr>
      <xdr:spPr>
        <a:xfrm flipV="1">
          <a:off x="4633595" y="15802070"/>
          <a:ext cx="1270" cy="1194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26370</xdr:rowOff>
    </xdr:from>
    <xdr:ext cx="534377" cy="259045"/>
    <xdr:sp macro="" textlink="">
      <xdr:nvSpPr>
        <xdr:cNvPr id="231" name="衛生費最小値テキスト"/>
        <xdr:cNvSpPr txBox="1"/>
      </xdr:nvSpPr>
      <xdr:spPr>
        <a:xfrm>
          <a:off x="4686300" y="1699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17,625</a:t>
          </a:r>
          <a:endParaRPr kumimoji="1" lang="ja-JP" altLang="en-US" sz="1000" b="1">
            <a:latin typeface="ＭＳ Ｐゴシック"/>
          </a:endParaRPr>
        </a:p>
      </xdr:txBody>
    </xdr:sp>
    <xdr:clientData/>
  </xdr:oneCellAnchor>
  <xdr:twoCellAnchor>
    <xdr:from>
      <xdr:col>6</xdr:col>
      <xdr:colOff>422275</xdr:colOff>
      <xdr:row>99</xdr:row>
      <xdr:rowOff>22543</xdr:rowOff>
    </xdr:from>
    <xdr:to>
      <xdr:col>6</xdr:col>
      <xdr:colOff>600075</xdr:colOff>
      <xdr:row>99</xdr:row>
      <xdr:rowOff>22543</xdr:rowOff>
    </xdr:to>
    <xdr:cxnSp macro="">
      <xdr:nvCxnSpPr>
        <xdr:cNvPr id="232" name="直線コネクタ 231"/>
        <xdr:cNvCxnSpPr/>
      </xdr:nvCxnSpPr>
      <xdr:spPr>
        <a:xfrm>
          <a:off x="4546600" y="1699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146797</xdr:rowOff>
    </xdr:from>
    <xdr:ext cx="534377" cy="259045"/>
    <xdr:sp macro="" textlink="">
      <xdr:nvSpPr>
        <xdr:cNvPr id="233" name="衛生費最大値テキスト"/>
        <xdr:cNvSpPr txBox="1"/>
      </xdr:nvSpPr>
      <xdr:spPr>
        <a:xfrm>
          <a:off x="4686300" y="1557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69,857</a:t>
          </a:r>
          <a:endParaRPr kumimoji="1" lang="ja-JP" altLang="en-US" sz="1000" b="1">
            <a:latin typeface="ＭＳ Ｐゴシック"/>
          </a:endParaRPr>
        </a:p>
      </xdr:txBody>
    </xdr:sp>
    <xdr:clientData/>
  </xdr:oneCellAnchor>
  <xdr:twoCellAnchor>
    <xdr:from>
      <xdr:col>6</xdr:col>
      <xdr:colOff>422275</xdr:colOff>
      <xdr:row>92</xdr:row>
      <xdr:rowOff>28670</xdr:rowOff>
    </xdr:from>
    <xdr:to>
      <xdr:col>6</xdr:col>
      <xdr:colOff>600075</xdr:colOff>
      <xdr:row>92</xdr:row>
      <xdr:rowOff>28670</xdr:rowOff>
    </xdr:to>
    <xdr:cxnSp macro="">
      <xdr:nvCxnSpPr>
        <xdr:cNvPr id="234" name="直線コネクタ 233"/>
        <xdr:cNvCxnSpPr/>
      </xdr:nvCxnSpPr>
      <xdr:spPr>
        <a:xfrm>
          <a:off x="4546600" y="1580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40534</xdr:rowOff>
    </xdr:from>
    <xdr:to>
      <xdr:col>6</xdr:col>
      <xdr:colOff>511175</xdr:colOff>
      <xdr:row>98</xdr:row>
      <xdr:rowOff>53541</xdr:rowOff>
    </xdr:to>
    <xdr:cxnSp macro="">
      <xdr:nvCxnSpPr>
        <xdr:cNvPr id="235" name="直線コネクタ 234"/>
        <xdr:cNvCxnSpPr/>
      </xdr:nvCxnSpPr>
      <xdr:spPr>
        <a:xfrm flipV="1">
          <a:off x="3797300" y="16842634"/>
          <a:ext cx="838200" cy="1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160994</xdr:rowOff>
    </xdr:from>
    <xdr:ext cx="534377" cy="259045"/>
    <xdr:sp macro="" textlink="">
      <xdr:nvSpPr>
        <xdr:cNvPr id="236" name="衛生費平均値テキスト"/>
        <xdr:cNvSpPr txBox="1"/>
      </xdr:nvSpPr>
      <xdr:spPr>
        <a:xfrm>
          <a:off x="4686300" y="16448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32,847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138117</xdr:rowOff>
    </xdr:from>
    <xdr:to>
      <xdr:col>6</xdr:col>
      <xdr:colOff>561975</xdr:colOff>
      <xdr:row>97</xdr:row>
      <xdr:rowOff>68267</xdr:rowOff>
    </xdr:to>
    <xdr:sp macro="" textlink="">
      <xdr:nvSpPr>
        <xdr:cNvPr id="237" name="フローチャート : 判断 236"/>
        <xdr:cNvSpPr/>
      </xdr:nvSpPr>
      <xdr:spPr>
        <a:xfrm>
          <a:off x="4584700" y="1659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53541</xdr:rowOff>
    </xdr:from>
    <xdr:to>
      <xdr:col>5</xdr:col>
      <xdr:colOff>358775</xdr:colOff>
      <xdr:row>98</xdr:row>
      <xdr:rowOff>78595</xdr:rowOff>
    </xdr:to>
    <xdr:cxnSp macro="">
      <xdr:nvCxnSpPr>
        <xdr:cNvPr id="238" name="直線コネクタ 237"/>
        <xdr:cNvCxnSpPr/>
      </xdr:nvCxnSpPr>
      <xdr:spPr>
        <a:xfrm flipV="1">
          <a:off x="2908300" y="16855641"/>
          <a:ext cx="889000" cy="2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139421</xdr:rowOff>
    </xdr:from>
    <xdr:to>
      <xdr:col>5</xdr:col>
      <xdr:colOff>409575</xdr:colOff>
      <xdr:row>97</xdr:row>
      <xdr:rowOff>69571</xdr:rowOff>
    </xdr:to>
    <xdr:sp macro="" textlink="">
      <xdr:nvSpPr>
        <xdr:cNvPr id="239" name="フローチャート : 判断 238"/>
        <xdr:cNvSpPr/>
      </xdr:nvSpPr>
      <xdr:spPr>
        <a:xfrm>
          <a:off x="3746500" y="165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86098</xdr:rowOff>
    </xdr:from>
    <xdr:ext cx="534377" cy="259045"/>
    <xdr:sp macro="" textlink="">
      <xdr:nvSpPr>
        <xdr:cNvPr id="240" name="テキスト ボックス 239"/>
        <xdr:cNvSpPr txBox="1"/>
      </xdr:nvSpPr>
      <xdr:spPr>
        <a:xfrm>
          <a:off x="3530111" y="1637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32,790</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78595</xdr:rowOff>
    </xdr:from>
    <xdr:to>
      <xdr:col>4</xdr:col>
      <xdr:colOff>155575</xdr:colOff>
      <xdr:row>98</xdr:row>
      <xdr:rowOff>118028</xdr:rowOff>
    </xdr:to>
    <xdr:cxnSp macro="">
      <xdr:nvCxnSpPr>
        <xdr:cNvPr id="241" name="直線コネクタ 240"/>
        <xdr:cNvCxnSpPr/>
      </xdr:nvCxnSpPr>
      <xdr:spPr>
        <a:xfrm flipV="1">
          <a:off x="2019300" y="16880695"/>
          <a:ext cx="889000" cy="3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158921</xdr:rowOff>
    </xdr:from>
    <xdr:to>
      <xdr:col>4</xdr:col>
      <xdr:colOff>206375</xdr:colOff>
      <xdr:row>97</xdr:row>
      <xdr:rowOff>89071</xdr:rowOff>
    </xdr:to>
    <xdr:sp macro="" textlink="">
      <xdr:nvSpPr>
        <xdr:cNvPr id="242" name="フローチャート : 判断 241"/>
        <xdr:cNvSpPr/>
      </xdr:nvSpPr>
      <xdr:spPr>
        <a:xfrm>
          <a:off x="2857500" y="166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105598</xdr:rowOff>
    </xdr:from>
    <xdr:ext cx="534377" cy="259045"/>
    <xdr:sp macro="" textlink="">
      <xdr:nvSpPr>
        <xdr:cNvPr id="243" name="テキスト ボックス 242"/>
        <xdr:cNvSpPr txBox="1"/>
      </xdr:nvSpPr>
      <xdr:spPr>
        <a:xfrm>
          <a:off x="2641111" y="1639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154742</xdr:rowOff>
    </xdr:from>
    <xdr:to>
      <xdr:col>2</xdr:col>
      <xdr:colOff>638175</xdr:colOff>
      <xdr:row>98</xdr:row>
      <xdr:rowOff>118028</xdr:rowOff>
    </xdr:to>
    <xdr:cxnSp macro="">
      <xdr:nvCxnSpPr>
        <xdr:cNvPr id="244" name="直線コネクタ 243"/>
        <xdr:cNvCxnSpPr/>
      </xdr:nvCxnSpPr>
      <xdr:spPr>
        <a:xfrm>
          <a:off x="1130300" y="16785392"/>
          <a:ext cx="889000" cy="13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170328</xdr:rowOff>
    </xdr:from>
    <xdr:to>
      <xdr:col>3</xdr:col>
      <xdr:colOff>3175</xdr:colOff>
      <xdr:row>97</xdr:row>
      <xdr:rowOff>100478</xdr:rowOff>
    </xdr:to>
    <xdr:sp macro="" textlink="">
      <xdr:nvSpPr>
        <xdr:cNvPr id="245" name="フローチャート : 判断 244"/>
        <xdr:cNvSpPr/>
      </xdr:nvSpPr>
      <xdr:spPr>
        <a:xfrm>
          <a:off x="1968500" y="166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117005</xdr:rowOff>
    </xdr:from>
    <xdr:ext cx="534377" cy="259045"/>
    <xdr:sp macro="" textlink="">
      <xdr:nvSpPr>
        <xdr:cNvPr id="246" name="テキスト ボックス 245"/>
        <xdr:cNvSpPr txBox="1"/>
      </xdr:nvSpPr>
      <xdr:spPr>
        <a:xfrm>
          <a:off x="1752111" y="164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157823</xdr:rowOff>
    </xdr:from>
    <xdr:to>
      <xdr:col>1</xdr:col>
      <xdr:colOff>485775</xdr:colOff>
      <xdr:row>97</xdr:row>
      <xdr:rowOff>87973</xdr:rowOff>
    </xdr:to>
    <xdr:sp macro="" textlink="">
      <xdr:nvSpPr>
        <xdr:cNvPr id="247" name="フローチャート : 判断 246"/>
        <xdr:cNvSpPr/>
      </xdr:nvSpPr>
      <xdr:spPr>
        <a:xfrm>
          <a:off x="1079500" y="1661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104500</xdr:rowOff>
    </xdr:from>
    <xdr:ext cx="534377" cy="259045"/>
    <xdr:sp macro="" textlink="">
      <xdr:nvSpPr>
        <xdr:cNvPr id="248" name="テキスト ボックス 247"/>
        <xdr:cNvSpPr txBox="1"/>
      </xdr:nvSpPr>
      <xdr:spPr>
        <a:xfrm>
          <a:off x="863111" y="1639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161184</xdr:rowOff>
    </xdr:from>
    <xdr:to>
      <xdr:col>6</xdr:col>
      <xdr:colOff>561975</xdr:colOff>
      <xdr:row>98</xdr:row>
      <xdr:rowOff>91334</xdr:rowOff>
    </xdr:to>
    <xdr:sp macro="" textlink="">
      <xdr:nvSpPr>
        <xdr:cNvPr id="254" name="円/楕円 253"/>
        <xdr:cNvSpPr/>
      </xdr:nvSpPr>
      <xdr:spPr>
        <a:xfrm>
          <a:off x="4584700" y="1679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139611</xdr:rowOff>
    </xdr:from>
    <xdr:ext cx="534377" cy="259045"/>
    <xdr:sp macro="" textlink="">
      <xdr:nvSpPr>
        <xdr:cNvPr id="255" name="衛生費該当値テキスト"/>
        <xdr:cNvSpPr txBox="1"/>
      </xdr:nvSpPr>
      <xdr:spPr>
        <a:xfrm>
          <a:off x="4686300" y="1677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24,338</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2741</xdr:rowOff>
    </xdr:from>
    <xdr:to>
      <xdr:col>5</xdr:col>
      <xdr:colOff>409575</xdr:colOff>
      <xdr:row>98</xdr:row>
      <xdr:rowOff>104341</xdr:rowOff>
    </xdr:to>
    <xdr:sp macro="" textlink="">
      <xdr:nvSpPr>
        <xdr:cNvPr id="256" name="円/楕円 255"/>
        <xdr:cNvSpPr/>
      </xdr:nvSpPr>
      <xdr:spPr>
        <a:xfrm>
          <a:off x="3746500" y="1680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95468</xdr:rowOff>
    </xdr:from>
    <xdr:ext cx="534377" cy="259045"/>
    <xdr:sp macro="" textlink="">
      <xdr:nvSpPr>
        <xdr:cNvPr id="257" name="テキスト ボックス 256"/>
        <xdr:cNvSpPr txBox="1"/>
      </xdr:nvSpPr>
      <xdr:spPr>
        <a:xfrm>
          <a:off x="3530111" y="1689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23,769</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27795</xdr:rowOff>
    </xdr:from>
    <xdr:to>
      <xdr:col>4</xdr:col>
      <xdr:colOff>206375</xdr:colOff>
      <xdr:row>98</xdr:row>
      <xdr:rowOff>129395</xdr:rowOff>
    </xdr:to>
    <xdr:sp macro="" textlink="">
      <xdr:nvSpPr>
        <xdr:cNvPr id="258" name="円/楕円 257"/>
        <xdr:cNvSpPr/>
      </xdr:nvSpPr>
      <xdr:spPr>
        <a:xfrm>
          <a:off x="2857500" y="1682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120522</xdr:rowOff>
    </xdr:from>
    <xdr:ext cx="534377" cy="259045"/>
    <xdr:sp macro="" textlink="">
      <xdr:nvSpPr>
        <xdr:cNvPr id="259" name="テキスト ボックス 258"/>
        <xdr:cNvSpPr txBox="1"/>
      </xdr:nvSpPr>
      <xdr:spPr>
        <a:xfrm>
          <a:off x="2641111" y="1692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22,673</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67228</xdr:rowOff>
    </xdr:from>
    <xdr:to>
      <xdr:col>3</xdr:col>
      <xdr:colOff>3175</xdr:colOff>
      <xdr:row>98</xdr:row>
      <xdr:rowOff>168828</xdr:rowOff>
    </xdr:to>
    <xdr:sp macro="" textlink="">
      <xdr:nvSpPr>
        <xdr:cNvPr id="260" name="円/楕円 259"/>
        <xdr:cNvSpPr/>
      </xdr:nvSpPr>
      <xdr:spPr>
        <a:xfrm>
          <a:off x="1968500" y="168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159955</xdr:rowOff>
    </xdr:from>
    <xdr:ext cx="534377" cy="259045"/>
    <xdr:sp macro="" textlink="">
      <xdr:nvSpPr>
        <xdr:cNvPr id="261" name="テキスト ボックス 260"/>
        <xdr:cNvSpPr txBox="1"/>
      </xdr:nvSpPr>
      <xdr:spPr>
        <a:xfrm>
          <a:off x="1752111" y="16962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20,948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103942</xdr:rowOff>
    </xdr:from>
    <xdr:to>
      <xdr:col>1</xdr:col>
      <xdr:colOff>485775</xdr:colOff>
      <xdr:row>98</xdr:row>
      <xdr:rowOff>34092</xdr:rowOff>
    </xdr:to>
    <xdr:sp macro="" textlink="">
      <xdr:nvSpPr>
        <xdr:cNvPr id="262" name="円/楕円 261"/>
        <xdr:cNvSpPr/>
      </xdr:nvSpPr>
      <xdr:spPr>
        <a:xfrm>
          <a:off x="1079500" y="1673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25219</xdr:rowOff>
    </xdr:from>
    <xdr:ext cx="534377" cy="259045"/>
    <xdr:sp macro="" textlink="">
      <xdr:nvSpPr>
        <xdr:cNvPr id="263" name="テキスト ボックス 262"/>
        <xdr:cNvSpPr txBox="1"/>
      </xdr:nvSpPr>
      <xdr:spPr>
        <a:xfrm>
          <a:off x="863111" y="1682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26,842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141986</xdr:rowOff>
    </xdr:from>
    <xdr:to>
      <xdr:col>15</xdr:col>
      <xdr:colOff>180340</xdr:colOff>
      <xdr:row>39</xdr:row>
      <xdr:rowOff>42926</xdr:rowOff>
    </xdr:to>
    <xdr:cxnSp macro="">
      <xdr:nvCxnSpPr>
        <xdr:cNvPr id="287" name="直線コネクタ 286"/>
        <xdr:cNvCxnSpPr/>
      </xdr:nvCxnSpPr>
      <xdr:spPr>
        <a:xfrm flipV="1">
          <a:off x="10475595" y="5456936"/>
          <a:ext cx="127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46753</xdr:rowOff>
    </xdr:from>
    <xdr:ext cx="249299" cy="259045"/>
    <xdr:sp macro="" textlink="">
      <xdr:nvSpPr>
        <xdr:cNvPr id="288" name="労働費最小値テキスト"/>
        <xdr:cNvSpPr txBox="1"/>
      </xdr:nvSpPr>
      <xdr:spPr>
        <a:xfrm>
          <a:off x="10528300" y="67333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a:t>
          </a:r>
          <a:endParaRPr kumimoji="1" lang="ja-JP" altLang="en-US" sz="1000" b="1">
            <a:latin typeface="ＭＳ Ｐゴシック"/>
          </a:endParaRPr>
        </a:p>
      </xdr:txBody>
    </xdr:sp>
    <xdr:clientData/>
  </xdr:oneCellAnchor>
  <xdr:twoCellAnchor>
    <xdr:from>
      <xdr:col>15</xdr:col>
      <xdr:colOff>92075</xdr:colOff>
      <xdr:row>39</xdr:row>
      <xdr:rowOff>42926</xdr:rowOff>
    </xdr:from>
    <xdr:to>
      <xdr:col>15</xdr:col>
      <xdr:colOff>269875</xdr:colOff>
      <xdr:row>39</xdr:row>
      <xdr:rowOff>42926</xdr:rowOff>
    </xdr:to>
    <xdr:cxnSp macro="">
      <xdr:nvCxnSpPr>
        <xdr:cNvPr id="289" name="直線コネクタ 288"/>
        <xdr:cNvCxnSpPr/>
      </xdr:nvCxnSpPr>
      <xdr:spPr>
        <a:xfrm>
          <a:off x="10388600" y="6729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88663</xdr:rowOff>
    </xdr:from>
    <xdr:ext cx="469744" cy="259045"/>
    <xdr:sp macro="" textlink="">
      <xdr:nvSpPr>
        <xdr:cNvPr id="290" name="労働費最大値テキスト"/>
        <xdr:cNvSpPr txBox="1"/>
      </xdr:nvSpPr>
      <xdr:spPr>
        <a:xfrm>
          <a:off x="10528300" y="523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3,344</a:t>
          </a:r>
          <a:endParaRPr kumimoji="1" lang="ja-JP" altLang="en-US" sz="1000" b="1">
            <a:latin typeface="ＭＳ Ｐゴシック"/>
          </a:endParaRPr>
        </a:p>
      </xdr:txBody>
    </xdr:sp>
    <xdr:clientData/>
  </xdr:oneCellAnchor>
  <xdr:twoCellAnchor>
    <xdr:from>
      <xdr:col>15</xdr:col>
      <xdr:colOff>92075</xdr:colOff>
      <xdr:row>31</xdr:row>
      <xdr:rowOff>141986</xdr:rowOff>
    </xdr:from>
    <xdr:to>
      <xdr:col>15</xdr:col>
      <xdr:colOff>269875</xdr:colOff>
      <xdr:row>31</xdr:row>
      <xdr:rowOff>141986</xdr:rowOff>
    </xdr:to>
    <xdr:cxnSp macro="">
      <xdr:nvCxnSpPr>
        <xdr:cNvPr id="291" name="直線コネクタ 290"/>
        <xdr:cNvCxnSpPr/>
      </xdr:nvCxnSpPr>
      <xdr:spPr>
        <a:xfrm>
          <a:off x="10388600" y="5456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89027</xdr:rowOff>
    </xdr:from>
    <xdr:to>
      <xdr:col>15</xdr:col>
      <xdr:colOff>180975</xdr:colOff>
      <xdr:row>37</xdr:row>
      <xdr:rowOff>95504</xdr:rowOff>
    </xdr:to>
    <xdr:cxnSp macro="">
      <xdr:nvCxnSpPr>
        <xdr:cNvPr id="292" name="直線コネクタ 291"/>
        <xdr:cNvCxnSpPr/>
      </xdr:nvCxnSpPr>
      <xdr:spPr>
        <a:xfrm flipV="1">
          <a:off x="9639300" y="6432677"/>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15384</xdr:rowOff>
    </xdr:from>
    <xdr:ext cx="378565" cy="259045"/>
    <xdr:sp macro="" textlink="">
      <xdr:nvSpPr>
        <xdr:cNvPr id="293" name="労働費平均値テキスト"/>
        <xdr:cNvSpPr txBox="1"/>
      </xdr:nvSpPr>
      <xdr:spPr>
        <a:xfrm>
          <a:off x="10528300" y="618758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163957</xdr:rowOff>
    </xdr:from>
    <xdr:to>
      <xdr:col>15</xdr:col>
      <xdr:colOff>231775</xdr:colOff>
      <xdr:row>37</xdr:row>
      <xdr:rowOff>94107</xdr:rowOff>
    </xdr:to>
    <xdr:sp macro="" textlink="">
      <xdr:nvSpPr>
        <xdr:cNvPr id="294" name="フローチャート : 判断 293"/>
        <xdr:cNvSpPr/>
      </xdr:nvSpPr>
      <xdr:spPr>
        <a:xfrm>
          <a:off x="10426700" y="633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20828</xdr:rowOff>
    </xdr:from>
    <xdr:to>
      <xdr:col>14</xdr:col>
      <xdr:colOff>28575</xdr:colOff>
      <xdr:row>37</xdr:row>
      <xdr:rowOff>95504</xdr:rowOff>
    </xdr:to>
    <xdr:cxnSp macro="">
      <xdr:nvCxnSpPr>
        <xdr:cNvPr id="295" name="直線コネクタ 294"/>
        <xdr:cNvCxnSpPr/>
      </xdr:nvCxnSpPr>
      <xdr:spPr>
        <a:xfrm>
          <a:off x="8750300" y="6364478"/>
          <a:ext cx="889000" cy="7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137668</xdr:rowOff>
    </xdr:from>
    <xdr:to>
      <xdr:col>14</xdr:col>
      <xdr:colOff>79375</xdr:colOff>
      <xdr:row>37</xdr:row>
      <xdr:rowOff>67818</xdr:rowOff>
    </xdr:to>
    <xdr:sp macro="" textlink="">
      <xdr:nvSpPr>
        <xdr:cNvPr id="296" name="フローチャート : 判断 295"/>
        <xdr:cNvSpPr/>
      </xdr:nvSpPr>
      <xdr:spPr>
        <a:xfrm>
          <a:off x="9588500" y="630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84345</xdr:rowOff>
    </xdr:from>
    <xdr:ext cx="378565" cy="259045"/>
    <xdr:sp macro="" textlink="">
      <xdr:nvSpPr>
        <xdr:cNvPr id="297" name="テキスト ボックス 296"/>
        <xdr:cNvSpPr txBox="1"/>
      </xdr:nvSpPr>
      <xdr:spPr>
        <a:xfrm>
          <a:off x="9450017" y="6085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44450</xdr:rowOff>
    </xdr:from>
    <xdr:to>
      <xdr:col>12</xdr:col>
      <xdr:colOff>511175</xdr:colOff>
      <xdr:row>37</xdr:row>
      <xdr:rowOff>20828</xdr:rowOff>
    </xdr:to>
    <xdr:cxnSp macro="">
      <xdr:nvCxnSpPr>
        <xdr:cNvPr id="298" name="直線コネクタ 297"/>
        <xdr:cNvCxnSpPr/>
      </xdr:nvCxnSpPr>
      <xdr:spPr>
        <a:xfrm>
          <a:off x="7861300" y="6216650"/>
          <a:ext cx="889000" cy="14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14986</xdr:rowOff>
    </xdr:from>
    <xdr:to>
      <xdr:col>12</xdr:col>
      <xdr:colOff>561975</xdr:colOff>
      <xdr:row>35</xdr:row>
      <xdr:rowOff>116586</xdr:rowOff>
    </xdr:to>
    <xdr:sp macro="" textlink="">
      <xdr:nvSpPr>
        <xdr:cNvPr id="299" name="フローチャート : 判断 298"/>
        <xdr:cNvSpPr/>
      </xdr:nvSpPr>
      <xdr:spPr>
        <a:xfrm>
          <a:off x="8699500" y="60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133113</xdr:rowOff>
    </xdr:from>
    <xdr:ext cx="469744" cy="259045"/>
    <xdr:sp macro="" textlink="">
      <xdr:nvSpPr>
        <xdr:cNvPr id="300" name="テキスト ボックス 299"/>
        <xdr:cNvSpPr txBox="1"/>
      </xdr:nvSpPr>
      <xdr:spPr>
        <a:xfrm>
          <a:off x="8515427" y="5790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44450</xdr:rowOff>
    </xdr:from>
    <xdr:to>
      <xdr:col>11</xdr:col>
      <xdr:colOff>307975</xdr:colOff>
      <xdr:row>36</xdr:row>
      <xdr:rowOff>55499</xdr:rowOff>
    </xdr:to>
    <xdr:cxnSp macro="">
      <xdr:nvCxnSpPr>
        <xdr:cNvPr id="301" name="直線コネクタ 300"/>
        <xdr:cNvCxnSpPr/>
      </xdr:nvCxnSpPr>
      <xdr:spPr>
        <a:xfrm flipV="1">
          <a:off x="6972300" y="6216650"/>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109855</xdr:rowOff>
    </xdr:from>
    <xdr:to>
      <xdr:col>11</xdr:col>
      <xdr:colOff>358775</xdr:colOff>
      <xdr:row>35</xdr:row>
      <xdr:rowOff>40005</xdr:rowOff>
    </xdr:to>
    <xdr:sp macro="" textlink="">
      <xdr:nvSpPr>
        <xdr:cNvPr id="302" name="フローチャート : 判断 301"/>
        <xdr:cNvSpPr/>
      </xdr:nvSpPr>
      <xdr:spPr>
        <a:xfrm>
          <a:off x="7810500" y="593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56532</xdr:rowOff>
    </xdr:from>
    <xdr:ext cx="469744" cy="259045"/>
    <xdr:sp macro="" textlink="">
      <xdr:nvSpPr>
        <xdr:cNvPr id="303" name="テキスト ボックス 302"/>
        <xdr:cNvSpPr txBox="1"/>
      </xdr:nvSpPr>
      <xdr:spPr>
        <a:xfrm>
          <a:off x="7626427" y="5714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18034</xdr:rowOff>
    </xdr:from>
    <xdr:to>
      <xdr:col>10</xdr:col>
      <xdr:colOff>155575</xdr:colOff>
      <xdr:row>34</xdr:row>
      <xdr:rowOff>119634</xdr:rowOff>
    </xdr:to>
    <xdr:sp macro="" textlink="">
      <xdr:nvSpPr>
        <xdr:cNvPr id="304" name="フローチャート : 判断 303"/>
        <xdr:cNvSpPr/>
      </xdr:nvSpPr>
      <xdr:spPr>
        <a:xfrm>
          <a:off x="6921500" y="584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136161</xdr:rowOff>
    </xdr:from>
    <xdr:ext cx="469744" cy="259045"/>
    <xdr:sp macro="" textlink="">
      <xdr:nvSpPr>
        <xdr:cNvPr id="305" name="テキスト ボックス 304"/>
        <xdr:cNvSpPr txBox="1"/>
      </xdr:nvSpPr>
      <xdr:spPr>
        <a:xfrm>
          <a:off x="6737427" y="5622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38227</xdr:rowOff>
    </xdr:from>
    <xdr:to>
      <xdr:col>15</xdr:col>
      <xdr:colOff>231775</xdr:colOff>
      <xdr:row>37</xdr:row>
      <xdr:rowOff>139827</xdr:rowOff>
    </xdr:to>
    <xdr:sp macro="" textlink="">
      <xdr:nvSpPr>
        <xdr:cNvPr id="311" name="円/楕円 310"/>
        <xdr:cNvSpPr/>
      </xdr:nvSpPr>
      <xdr:spPr>
        <a:xfrm>
          <a:off x="10426700" y="638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16654</xdr:rowOff>
    </xdr:from>
    <xdr:ext cx="378565" cy="259045"/>
    <xdr:sp macro="" textlink="">
      <xdr:nvSpPr>
        <xdr:cNvPr id="312" name="労働費該当値テキスト"/>
        <xdr:cNvSpPr txBox="1"/>
      </xdr:nvSpPr>
      <xdr:spPr>
        <a:xfrm>
          <a:off x="10528300" y="6360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44704</xdr:rowOff>
    </xdr:from>
    <xdr:to>
      <xdr:col>14</xdr:col>
      <xdr:colOff>79375</xdr:colOff>
      <xdr:row>37</xdr:row>
      <xdr:rowOff>146304</xdr:rowOff>
    </xdr:to>
    <xdr:sp macro="" textlink="">
      <xdr:nvSpPr>
        <xdr:cNvPr id="313" name="円/楕円 312"/>
        <xdr:cNvSpPr/>
      </xdr:nvSpPr>
      <xdr:spPr>
        <a:xfrm>
          <a:off x="9588500" y="638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137431</xdr:rowOff>
    </xdr:from>
    <xdr:ext cx="378565" cy="259045"/>
    <xdr:sp macro="" textlink="">
      <xdr:nvSpPr>
        <xdr:cNvPr id="314" name="テキスト ボックス 313"/>
        <xdr:cNvSpPr txBox="1"/>
      </xdr:nvSpPr>
      <xdr:spPr>
        <a:xfrm>
          <a:off x="9450017" y="6481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141478</xdr:rowOff>
    </xdr:from>
    <xdr:to>
      <xdr:col>12</xdr:col>
      <xdr:colOff>561975</xdr:colOff>
      <xdr:row>37</xdr:row>
      <xdr:rowOff>71628</xdr:rowOff>
    </xdr:to>
    <xdr:sp macro="" textlink="">
      <xdr:nvSpPr>
        <xdr:cNvPr id="315" name="円/楕円 314"/>
        <xdr:cNvSpPr/>
      </xdr:nvSpPr>
      <xdr:spPr>
        <a:xfrm>
          <a:off x="8699500" y="631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62755</xdr:rowOff>
    </xdr:from>
    <xdr:ext cx="378565" cy="259045"/>
    <xdr:sp macro="" textlink="">
      <xdr:nvSpPr>
        <xdr:cNvPr id="316" name="テキスト ボックス 315"/>
        <xdr:cNvSpPr txBox="1"/>
      </xdr:nvSpPr>
      <xdr:spPr>
        <a:xfrm>
          <a:off x="8561017" y="6406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165100</xdr:rowOff>
    </xdr:from>
    <xdr:to>
      <xdr:col>11</xdr:col>
      <xdr:colOff>358775</xdr:colOff>
      <xdr:row>36</xdr:row>
      <xdr:rowOff>95250</xdr:rowOff>
    </xdr:to>
    <xdr:sp macro="" textlink="">
      <xdr:nvSpPr>
        <xdr:cNvPr id="317" name="円/楕円 316"/>
        <xdr:cNvSpPr/>
      </xdr:nvSpPr>
      <xdr:spPr>
        <a:xfrm>
          <a:off x="7810500" y="616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86377</xdr:rowOff>
    </xdr:from>
    <xdr:ext cx="469744" cy="259045"/>
    <xdr:sp macro="" textlink="">
      <xdr:nvSpPr>
        <xdr:cNvPr id="318" name="テキスト ボックス 317"/>
        <xdr:cNvSpPr txBox="1"/>
      </xdr:nvSpPr>
      <xdr:spPr>
        <a:xfrm>
          <a:off x="7626427" y="625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4699</xdr:rowOff>
    </xdr:from>
    <xdr:to>
      <xdr:col>10</xdr:col>
      <xdr:colOff>155575</xdr:colOff>
      <xdr:row>36</xdr:row>
      <xdr:rowOff>106299</xdr:rowOff>
    </xdr:to>
    <xdr:sp macro="" textlink="">
      <xdr:nvSpPr>
        <xdr:cNvPr id="319" name="円/楕円 318"/>
        <xdr:cNvSpPr/>
      </xdr:nvSpPr>
      <xdr:spPr>
        <a:xfrm>
          <a:off x="6921500" y="617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97426</xdr:rowOff>
    </xdr:from>
    <xdr:ext cx="469744" cy="259045"/>
    <xdr:sp macro="" textlink="">
      <xdr:nvSpPr>
        <xdr:cNvPr id="320" name="テキスト ボックス 319"/>
        <xdr:cNvSpPr txBox="1"/>
      </xdr:nvSpPr>
      <xdr:spPr>
        <a:xfrm>
          <a:off x="6737427" y="6269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50</xdr:row>
      <xdr:rowOff>111777</xdr:rowOff>
    </xdr:from>
    <xdr:ext cx="531299" cy="259045"/>
    <xdr:sp macro="" textlink="">
      <xdr:nvSpPr>
        <xdr:cNvPr id="336" name="テキスト ボックス 335"/>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136728</xdr:rowOff>
    </xdr:from>
    <xdr:to>
      <xdr:col>15</xdr:col>
      <xdr:colOff>180340</xdr:colOff>
      <xdr:row>58</xdr:row>
      <xdr:rowOff>22257</xdr:rowOff>
    </xdr:to>
    <xdr:cxnSp macro="">
      <xdr:nvCxnSpPr>
        <xdr:cNvPr id="340" name="直線コネクタ 339"/>
        <xdr:cNvCxnSpPr/>
      </xdr:nvCxnSpPr>
      <xdr:spPr>
        <a:xfrm flipV="1">
          <a:off x="10475595" y="8709228"/>
          <a:ext cx="1270" cy="12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26084</xdr:rowOff>
    </xdr:from>
    <xdr:ext cx="313932" cy="259045"/>
    <xdr:sp macro="" textlink="">
      <xdr:nvSpPr>
        <xdr:cNvPr id="341" name="農林水産業費最小値テキスト"/>
        <xdr:cNvSpPr txBox="1"/>
      </xdr:nvSpPr>
      <xdr:spPr>
        <a:xfrm>
          <a:off x="10528300" y="99701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15</xdr:col>
      <xdr:colOff>92075</xdr:colOff>
      <xdr:row>58</xdr:row>
      <xdr:rowOff>22257</xdr:rowOff>
    </xdr:from>
    <xdr:to>
      <xdr:col>15</xdr:col>
      <xdr:colOff>269875</xdr:colOff>
      <xdr:row>58</xdr:row>
      <xdr:rowOff>22257</xdr:rowOff>
    </xdr:to>
    <xdr:cxnSp macro="">
      <xdr:nvCxnSpPr>
        <xdr:cNvPr id="342" name="直線コネクタ 341"/>
        <xdr:cNvCxnSpPr/>
      </xdr:nvCxnSpPr>
      <xdr:spPr>
        <a:xfrm>
          <a:off x="10388600" y="9966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83405</xdr:rowOff>
    </xdr:from>
    <xdr:ext cx="534377" cy="259045"/>
    <xdr:sp macro="" textlink="">
      <xdr:nvSpPr>
        <xdr:cNvPr id="343" name="農林水産業費最大値テキスト"/>
        <xdr:cNvSpPr txBox="1"/>
      </xdr:nvSpPr>
      <xdr:spPr>
        <a:xfrm>
          <a:off x="10528300" y="848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22,052</a:t>
          </a:r>
          <a:endParaRPr kumimoji="1" lang="ja-JP" altLang="en-US" sz="1000" b="1">
            <a:latin typeface="ＭＳ Ｐゴシック"/>
          </a:endParaRPr>
        </a:p>
      </xdr:txBody>
    </xdr:sp>
    <xdr:clientData/>
  </xdr:oneCellAnchor>
  <xdr:twoCellAnchor>
    <xdr:from>
      <xdr:col>15</xdr:col>
      <xdr:colOff>92075</xdr:colOff>
      <xdr:row>50</xdr:row>
      <xdr:rowOff>136728</xdr:rowOff>
    </xdr:from>
    <xdr:to>
      <xdr:col>15</xdr:col>
      <xdr:colOff>269875</xdr:colOff>
      <xdr:row>50</xdr:row>
      <xdr:rowOff>136728</xdr:rowOff>
    </xdr:to>
    <xdr:cxnSp macro="">
      <xdr:nvCxnSpPr>
        <xdr:cNvPr id="344" name="直線コネクタ 343"/>
        <xdr:cNvCxnSpPr/>
      </xdr:nvCxnSpPr>
      <xdr:spPr>
        <a:xfrm>
          <a:off x="10388600" y="870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76206</xdr:rowOff>
    </xdr:from>
    <xdr:to>
      <xdr:col>15</xdr:col>
      <xdr:colOff>180975</xdr:colOff>
      <xdr:row>56</xdr:row>
      <xdr:rowOff>117240</xdr:rowOff>
    </xdr:to>
    <xdr:cxnSp macro="">
      <xdr:nvCxnSpPr>
        <xdr:cNvPr id="345" name="直線コネクタ 344"/>
        <xdr:cNvCxnSpPr/>
      </xdr:nvCxnSpPr>
      <xdr:spPr>
        <a:xfrm flipV="1">
          <a:off x="9639300" y="9677406"/>
          <a:ext cx="838200" cy="4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67842</xdr:rowOff>
    </xdr:from>
    <xdr:ext cx="469744" cy="259045"/>
    <xdr:sp macro="" textlink="">
      <xdr:nvSpPr>
        <xdr:cNvPr id="346" name="農林水産業費平均値テキスト"/>
        <xdr:cNvSpPr txBox="1"/>
      </xdr:nvSpPr>
      <xdr:spPr>
        <a:xfrm>
          <a:off x="10528300" y="96690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3,991</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89415</xdr:rowOff>
    </xdr:from>
    <xdr:to>
      <xdr:col>15</xdr:col>
      <xdr:colOff>231775</xdr:colOff>
      <xdr:row>57</xdr:row>
      <xdr:rowOff>19565</xdr:rowOff>
    </xdr:to>
    <xdr:sp macro="" textlink="">
      <xdr:nvSpPr>
        <xdr:cNvPr id="347" name="フローチャート : 判断 346"/>
        <xdr:cNvSpPr/>
      </xdr:nvSpPr>
      <xdr:spPr>
        <a:xfrm>
          <a:off x="10426700" y="969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117240</xdr:rowOff>
    </xdr:from>
    <xdr:to>
      <xdr:col>14</xdr:col>
      <xdr:colOff>28575</xdr:colOff>
      <xdr:row>56</xdr:row>
      <xdr:rowOff>128156</xdr:rowOff>
    </xdr:to>
    <xdr:cxnSp macro="">
      <xdr:nvCxnSpPr>
        <xdr:cNvPr id="348" name="直線コネクタ 347"/>
        <xdr:cNvCxnSpPr/>
      </xdr:nvCxnSpPr>
      <xdr:spPr>
        <a:xfrm flipV="1">
          <a:off x="8750300" y="9718440"/>
          <a:ext cx="889000" cy="1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126047</xdr:rowOff>
    </xdr:from>
    <xdr:to>
      <xdr:col>14</xdr:col>
      <xdr:colOff>79375</xdr:colOff>
      <xdr:row>57</xdr:row>
      <xdr:rowOff>56197</xdr:rowOff>
    </xdr:to>
    <xdr:sp macro="" textlink="">
      <xdr:nvSpPr>
        <xdr:cNvPr id="349" name="フローチャート : 判断 348"/>
        <xdr:cNvSpPr/>
      </xdr:nvSpPr>
      <xdr:spPr>
        <a:xfrm>
          <a:off x="9588500" y="9727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47324</xdr:rowOff>
    </xdr:from>
    <xdr:ext cx="469744" cy="259045"/>
    <xdr:sp macro="" textlink="">
      <xdr:nvSpPr>
        <xdr:cNvPr id="350" name="テキスト ボックス 349"/>
        <xdr:cNvSpPr txBox="1"/>
      </xdr:nvSpPr>
      <xdr:spPr>
        <a:xfrm>
          <a:off x="9404427" y="9819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128156</xdr:rowOff>
    </xdr:from>
    <xdr:to>
      <xdr:col>12</xdr:col>
      <xdr:colOff>511175</xdr:colOff>
      <xdr:row>56</xdr:row>
      <xdr:rowOff>145529</xdr:rowOff>
    </xdr:to>
    <xdr:cxnSp macro="">
      <xdr:nvCxnSpPr>
        <xdr:cNvPr id="351" name="直線コネクタ 350"/>
        <xdr:cNvCxnSpPr/>
      </xdr:nvCxnSpPr>
      <xdr:spPr>
        <a:xfrm flipV="1">
          <a:off x="7861300" y="9729356"/>
          <a:ext cx="8890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12891</xdr:rowOff>
    </xdr:from>
    <xdr:to>
      <xdr:col>12</xdr:col>
      <xdr:colOff>561975</xdr:colOff>
      <xdr:row>55</xdr:row>
      <xdr:rowOff>114491</xdr:rowOff>
    </xdr:to>
    <xdr:sp macro="" textlink="">
      <xdr:nvSpPr>
        <xdr:cNvPr id="352" name="フローチャート : 判断 351"/>
        <xdr:cNvSpPr/>
      </xdr:nvSpPr>
      <xdr:spPr>
        <a:xfrm>
          <a:off x="8699500" y="944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53</xdr:row>
      <xdr:rowOff>131018</xdr:rowOff>
    </xdr:from>
    <xdr:ext cx="469744" cy="259045"/>
    <xdr:sp macro="" textlink="">
      <xdr:nvSpPr>
        <xdr:cNvPr id="353" name="テキスト ボックス 352"/>
        <xdr:cNvSpPr txBox="1"/>
      </xdr:nvSpPr>
      <xdr:spPr>
        <a:xfrm>
          <a:off x="8515427" y="921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142386</xdr:rowOff>
    </xdr:from>
    <xdr:to>
      <xdr:col>11</xdr:col>
      <xdr:colOff>307975</xdr:colOff>
      <xdr:row>56</xdr:row>
      <xdr:rowOff>145529</xdr:rowOff>
    </xdr:to>
    <xdr:cxnSp macro="">
      <xdr:nvCxnSpPr>
        <xdr:cNvPr id="354" name="直線コネクタ 353"/>
        <xdr:cNvCxnSpPr/>
      </xdr:nvCxnSpPr>
      <xdr:spPr>
        <a:xfrm>
          <a:off x="6972300" y="9743586"/>
          <a:ext cx="889000" cy="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66040</xdr:rowOff>
    </xdr:from>
    <xdr:to>
      <xdr:col>11</xdr:col>
      <xdr:colOff>358775</xdr:colOff>
      <xdr:row>55</xdr:row>
      <xdr:rowOff>167640</xdr:rowOff>
    </xdr:to>
    <xdr:sp macro="" textlink="">
      <xdr:nvSpPr>
        <xdr:cNvPr id="355" name="フローチャート : 判断 354"/>
        <xdr:cNvSpPr/>
      </xdr:nvSpPr>
      <xdr:spPr>
        <a:xfrm>
          <a:off x="7810500" y="949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54</xdr:row>
      <xdr:rowOff>12717</xdr:rowOff>
    </xdr:from>
    <xdr:ext cx="469744" cy="259045"/>
    <xdr:sp macro="" textlink="">
      <xdr:nvSpPr>
        <xdr:cNvPr id="356" name="テキスト ボックス 355"/>
        <xdr:cNvSpPr txBox="1"/>
      </xdr:nvSpPr>
      <xdr:spPr>
        <a:xfrm>
          <a:off x="7626427" y="927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91701</xdr:rowOff>
    </xdr:from>
    <xdr:to>
      <xdr:col>10</xdr:col>
      <xdr:colOff>155575</xdr:colOff>
      <xdr:row>56</xdr:row>
      <xdr:rowOff>21851</xdr:rowOff>
    </xdr:to>
    <xdr:sp macro="" textlink="">
      <xdr:nvSpPr>
        <xdr:cNvPr id="357" name="フローチャート : 判断 356"/>
        <xdr:cNvSpPr/>
      </xdr:nvSpPr>
      <xdr:spPr>
        <a:xfrm>
          <a:off x="6921500" y="952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54</xdr:row>
      <xdr:rowOff>38378</xdr:rowOff>
    </xdr:from>
    <xdr:ext cx="469744" cy="259045"/>
    <xdr:sp macro="" textlink="">
      <xdr:nvSpPr>
        <xdr:cNvPr id="358" name="テキスト ボックス 357"/>
        <xdr:cNvSpPr txBox="1"/>
      </xdr:nvSpPr>
      <xdr:spPr>
        <a:xfrm>
          <a:off x="6737427" y="9296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25406</xdr:rowOff>
    </xdr:from>
    <xdr:to>
      <xdr:col>15</xdr:col>
      <xdr:colOff>231775</xdr:colOff>
      <xdr:row>56</xdr:row>
      <xdr:rowOff>127006</xdr:rowOff>
    </xdr:to>
    <xdr:sp macro="" textlink="">
      <xdr:nvSpPr>
        <xdr:cNvPr id="364" name="円/楕円 363"/>
        <xdr:cNvSpPr/>
      </xdr:nvSpPr>
      <xdr:spPr>
        <a:xfrm>
          <a:off x="10426700" y="962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48283</xdr:rowOff>
    </xdr:from>
    <xdr:ext cx="469744" cy="259045"/>
    <xdr:sp macro="" textlink="">
      <xdr:nvSpPr>
        <xdr:cNvPr id="365" name="農林水産業費該当値テキスト"/>
        <xdr:cNvSpPr txBox="1"/>
      </xdr:nvSpPr>
      <xdr:spPr>
        <a:xfrm>
          <a:off x="10528300" y="947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5,111</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66440</xdr:rowOff>
    </xdr:from>
    <xdr:to>
      <xdr:col>14</xdr:col>
      <xdr:colOff>79375</xdr:colOff>
      <xdr:row>56</xdr:row>
      <xdr:rowOff>168040</xdr:rowOff>
    </xdr:to>
    <xdr:sp macro="" textlink="">
      <xdr:nvSpPr>
        <xdr:cNvPr id="366" name="円/楕円 365"/>
        <xdr:cNvSpPr/>
      </xdr:nvSpPr>
      <xdr:spPr>
        <a:xfrm>
          <a:off x="9588500" y="966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13117</xdr:rowOff>
    </xdr:from>
    <xdr:ext cx="469744" cy="259045"/>
    <xdr:sp macro="" textlink="">
      <xdr:nvSpPr>
        <xdr:cNvPr id="367" name="テキスト ボックス 366"/>
        <xdr:cNvSpPr txBox="1"/>
      </xdr:nvSpPr>
      <xdr:spPr>
        <a:xfrm>
          <a:off x="9404427" y="944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4,393</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77356</xdr:rowOff>
    </xdr:from>
    <xdr:to>
      <xdr:col>12</xdr:col>
      <xdr:colOff>561975</xdr:colOff>
      <xdr:row>57</xdr:row>
      <xdr:rowOff>7506</xdr:rowOff>
    </xdr:to>
    <xdr:sp macro="" textlink="">
      <xdr:nvSpPr>
        <xdr:cNvPr id="368" name="円/楕円 367"/>
        <xdr:cNvSpPr/>
      </xdr:nvSpPr>
      <xdr:spPr>
        <a:xfrm>
          <a:off x="8699500" y="967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56</xdr:row>
      <xdr:rowOff>170083</xdr:rowOff>
    </xdr:from>
    <xdr:ext cx="469744" cy="259045"/>
    <xdr:sp macro="" textlink="">
      <xdr:nvSpPr>
        <xdr:cNvPr id="369" name="テキスト ボックス 368"/>
        <xdr:cNvSpPr txBox="1"/>
      </xdr:nvSpPr>
      <xdr:spPr>
        <a:xfrm>
          <a:off x="8515427" y="977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4,202</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94729</xdr:rowOff>
    </xdr:from>
    <xdr:to>
      <xdr:col>11</xdr:col>
      <xdr:colOff>358775</xdr:colOff>
      <xdr:row>57</xdr:row>
      <xdr:rowOff>24879</xdr:rowOff>
    </xdr:to>
    <xdr:sp macro="" textlink="">
      <xdr:nvSpPr>
        <xdr:cNvPr id="370" name="円/楕円 369"/>
        <xdr:cNvSpPr/>
      </xdr:nvSpPr>
      <xdr:spPr>
        <a:xfrm>
          <a:off x="7810500" y="969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16006</xdr:rowOff>
    </xdr:from>
    <xdr:ext cx="469744" cy="259045"/>
    <xdr:sp macro="" textlink="">
      <xdr:nvSpPr>
        <xdr:cNvPr id="371" name="テキスト ボックス 370"/>
        <xdr:cNvSpPr txBox="1"/>
      </xdr:nvSpPr>
      <xdr:spPr>
        <a:xfrm>
          <a:off x="7626427" y="9788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3,898</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91586</xdr:rowOff>
    </xdr:from>
    <xdr:to>
      <xdr:col>10</xdr:col>
      <xdr:colOff>155575</xdr:colOff>
      <xdr:row>57</xdr:row>
      <xdr:rowOff>21736</xdr:rowOff>
    </xdr:to>
    <xdr:sp macro="" textlink="">
      <xdr:nvSpPr>
        <xdr:cNvPr id="372" name="円/楕円 371"/>
        <xdr:cNvSpPr/>
      </xdr:nvSpPr>
      <xdr:spPr>
        <a:xfrm>
          <a:off x="6921500" y="969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12863</xdr:rowOff>
    </xdr:from>
    <xdr:ext cx="469744" cy="259045"/>
    <xdr:sp macro="" textlink="">
      <xdr:nvSpPr>
        <xdr:cNvPr id="373" name="テキスト ボックス 372"/>
        <xdr:cNvSpPr txBox="1"/>
      </xdr:nvSpPr>
      <xdr:spPr>
        <a:xfrm>
          <a:off x="6737427" y="9785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12,332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9" name="テキスト ボックス 38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1" name="テキスト ボックス 39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119080</xdr:rowOff>
    </xdr:from>
    <xdr:to>
      <xdr:col>15</xdr:col>
      <xdr:colOff>180340</xdr:colOff>
      <xdr:row>78</xdr:row>
      <xdr:rowOff>122738</xdr:rowOff>
    </xdr:to>
    <xdr:cxnSp macro="">
      <xdr:nvCxnSpPr>
        <xdr:cNvPr id="395" name="直線コネクタ 394"/>
        <xdr:cNvCxnSpPr/>
      </xdr:nvCxnSpPr>
      <xdr:spPr>
        <a:xfrm flipV="1">
          <a:off x="10475595" y="12292030"/>
          <a:ext cx="1270" cy="120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126565</xdr:rowOff>
    </xdr:from>
    <xdr:ext cx="378565" cy="259045"/>
    <xdr:sp macro="" textlink="">
      <xdr:nvSpPr>
        <xdr:cNvPr id="396" name="商工費最小値テキスト"/>
        <xdr:cNvSpPr txBox="1"/>
      </xdr:nvSpPr>
      <xdr:spPr>
        <a:xfrm>
          <a:off x="10528300" y="13499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15</xdr:col>
      <xdr:colOff>92075</xdr:colOff>
      <xdr:row>78</xdr:row>
      <xdr:rowOff>122738</xdr:rowOff>
    </xdr:from>
    <xdr:to>
      <xdr:col>15</xdr:col>
      <xdr:colOff>269875</xdr:colOff>
      <xdr:row>78</xdr:row>
      <xdr:rowOff>122738</xdr:rowOff>
    </xdr:to>
    <xdr:cxnSp macro="">
      <xdr:nvCxnSpPr>
        <xdr:cNvPr id="397" name="直線コネクタ 396"/>
        <xdr:cNvCxnSpPr/>
      </xdr:nvCxnSpPr>
      <xdr:spPr>
        <a:xfrm>
          <a:off x="10388600" y="13495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65757</xdr:rowOff>
    </xdr:from>
    <xdr:ext cx="534377" cy="259045"/>
    <xdr:sp macro="" textlink="">
      <xdr:nvSpPr>
        <xdr:cNvPr id="398" name="商工費最大値テキスト"/>
        <xdr:cNvSpPr txBox="1"/>
      </xdr:nvSpPr>
      <xdr:spPr>
        <a:xfrm>
          <a:off x="10528300" y="1206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53,402</a:t>
          </a:r>
          <a:endParaRPr kumimoji="1" lang="ja-JP" altLang="en-US" sz="1000" b="1">
            <a:latin typeface="ＭＳ Ｐゴシック"/>
          </a:endParaRPr>
        </a:p>
      </xdr:txBody>
    </xdr:sp>
    <xdr:clientData/>
  </xdr:oneCellAnchor>
  <xdr:twoCellAnchor>
    <xdr:from>
      <xdr:col>15</xdr:col>
      <xdr:colOff>92075</xdr:colOff>
      <xdr:row>71</xdr:row>
      <xdr:rowOff>119080</xdr:rowOff>
    </xdr:from>
    <xdr:to>
      <xdr:col>15</xdr:col>
      <xdr:colOff>269875</xdr:colOff>
      <xdr:row>71</xdr:row>
      <xdr:rowOff>119080</xdr:rowOff>
    </xdr:to>
    <xdr:cxnSp macro="">
      <xdr:nvCxnSpPr>
        <xdr:cNvPr id="399" name="直線コネクタ 398"/>
        <xdr:cNvCxnSpPr/>
      </xdr:nvCxnSpPr>
      <xdr:spPr>
        <a:xfrm>
          <a:off x="10388600" y="12292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167269</xdr:rowOff>
    </xdr:from>
    <xdr:to>
      <xdr:col>15</xdr:col>
      <xdr:colOff>180975</xdr:colOff>
      <xdr:row>78</xdr:row>
      <xdr:rowOff>71</xdr:rowOff>
    </xdr:to>
    <xdr:cxnSp macro="">
      <xdr:nvCxnSpPr>
        <xdr:cNvPr id="400" name="直線コネクタ 399"/>
        <xdr:cNvCxnSpPr/>
      </xdr:nvCxnSpPr>
      <xdr:spPr>
        <a:xfrm>
          <a:off x="9639300" y="13368919"/>
          <a:ext cx="838200" cy="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136329</xdr:rowOff>
    </xdr:from>
    <xdr:ext cx="469744" cy="259045"/>
    <xdr:sp macro="" textlink="">
      <xdr:nvSpPr>
        <xdr:cNvPr id="401" name="商工費平均値テキスト"/>
        <xdr:cNvSpPr txBox="1"/>
      </xdr:nvSpPr>
      <xdr:spPr>
        <a:xfrm>
          <a:off x="10528300" y="1316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113452</xdr:rowOff>
    </xdr:from>
    <xdr:to>
      <xdr:col>15</xdr:col>
      <xdr:colOff>231775</xdr:colOff>
      <xdr:row>78</xdr:row>
      <xdr:rowOff>43602</xdr:rowOff>
    </xdr:to>
    <xdr:sp macro="" textlink="">
      <xdr:nvSpPr>
        <xdr:cNvPr id="402" name="フローチャート : 判断 401"/>
        <xdr:cNvSpPr/>
      </xdr:nvSpPr>
      <xdr:spPr>
        <a:xfrm>
          <a:off x="10426700" y="133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167269</xdr:rowOff>
    </xdr:from>
    <xdr:to>
      <xdr:col>14</xdr:col>
      <xdr:colOff>28575</xdr:colOff>
      <xdr:row>78</xdr:row>
      <xdr:rowOff>8506</xdr:rowOff>
    </xdr:to>
    <xdr:cxnSp macro="">
      <xdr:nvCxnSpPr>
        <xdr:cNvPr id="403" name="直線コネクタ 402"/>
        <xdr:cNvCxnSpPr/>
      </xdr:nvCxnSpPr>
      <xdr:spPr>
        <a:xfrm flipV="1">
          <a:off x="8750300" y="13368919"/>
          <a:ext cx="889000" cy="1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114824</xdr:rowOff>
    </xdr:from>
    <xdr:to>
      <xdr:col>14</xdr:col>
      <xdr:colOff>79375</xdr:colOff>
      <xdr:row>78</xdr:row>
      <xdr:rowOff>44974</xdr:rowOff>
    </xdr:to>
    <xdr:sp macro="" textlink="">
      <xdr:nvSpPr>
        <xdr:cNvPr id="404" name="フローチャート : 判断 403"/>
        <xdr:cNvSpPr/>
      </xdr:nvSpPr>
      <xdr:spPr>
        <a:xfrm>
          <a:off x="9588500" y="1331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61501</xdr:rowOff>
    </xdr:from>
    <xdr:ext cx="469744" cy="259045"/>
    <xdr:sp macro="" textlink="">
      <xdr:nvSpPr>
        <xdr:cNvPr id="405" name="テキスト ボックス 404"/>
        <xdr:cNvSpPr txBox="1"/>
      </xdr:nvSpPr>
      <xdr:spPr>
        <a:xfrm>
          <a:off x="9404427" y="1309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1535</xdr:rowOff>
    </xdr:from>
    <xdr:to>
      <xdr:col>12</xdr:col>
      <xdr:colOff>511175</xdr:colOff>
      <xdr:row>78</xdr:row>
      <xdr:rowOff>8506</xdr:rowOff>
    </xdr:to>
    <xdr:cxnSp macro="">
      <xdr:nvCxnSpPr>
        <xdr:cNvPr id="406" name="直線コネクタ 405"/>
        <xdr:cNvCxnSpPr/>
      </xdr:nvCxnSpPr>
      <xdr:spPr>
        <a:xfrm>
          <a:off x="7861300" y="13374635"/>
          <a:ext cx="889000" cy="6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70566</xdr:rowOff>
    </xdr:from>
    <xdr:to>
      <xdr:col>12</xdr:col>
      <xdr:colOff>561975</xdr:colOff>
      <xdr:row>78</xdr:row>
      <xdr:rowOff>716</xdr:rowOff>
    </xdr:to>
    <xdr:sp macro="" textlink="">
      <xdr:nvSpPr>
        <xdr:cNvPr id="407" name="フローチャート : 判断 406"/>
        <xdr:cNvSpPr/>
      </xdr:nvSpPr>
      <xdr:spPr>
        <a:xfrm>
          <a:off x="8699500" y="1327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17243</xdr:rowOff>
    </xdr:from>
    <xdr:ext cx="469744" cy="259045"/>
    <xdr:sp macro="" textlink="">
      <xdr:nvSpPr>
        <xdr:cNvPr id="408" name="テキスト ボックス 407"/>
        <xdr:cNvSpPr txBox="1"/>
      </xdr:nvSpPr>
      <xdr:spPr>
        <a:xfrm>
          <a:off x="8515427" y="1304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1535</xdr:rowOff>
    </xdr:from>
    <xdr:to>
      <xdr:col>11</xdr:col>
      <xdr:colOff>307975</xdr:colOff>
      <xdr:row>78</xdr:row>
      <xdr:rowOff>16759</xdr:rowOff>
    </xdr:to>
    <xdr:cxnSp macro="">
      <xdr:nvCxnSpPr>
        <xdr:cNvPr id="409" name="直線コネクタ 408"/>
        <xdr:cNvCxnSpPr/>
      </xdr:nvCxnSpPr>
      <xdr:spPr>
        <a:xfrm flipV="1">
          <a:off x="6972300" y="13374635"/>
          <a:ext cx="889000" cy="1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63640</xdr:rowOff>
    </xdr:from>
    <xdr:to>
      <xdr:col>11</xdr:col>
      <xdr:colOff>358775</xdr:colOff>
      <xdr:row>77</xdr:row>
      <xdr:rowOff>165240</xdr:rowOff>
    </xdr:to>
    <xdr:sp macro="" textlink="">
      <xdr:nvSpPr>
        <xdr:cNvPr id="410" name="フローチャート : 判断 409"/>
        <xdr:cNvSpPr/>
      </xdr:nvSpPr>
      <xdr:spPr>
        <a:xfrm>
          <a:off x="7810500" y="132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10317</xdr:rowOff>
    </xdr:from>
    <xdr:ext cx="469744" cy="259045"/>
    <xdr:sp macro="" textlink="">
      <xdr:nvSpPr>
        <xdr:cNvPr id="411" name="テキスト ボックス 410"/>
        <xdr:cNvSpPr txBox="1"/>
      </xdr:nvSpPr>
      <xdr:spPr>
        <a:xfrm>
          <a:off x="7626427" y="1304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70132</xdr:rowOff>
    </xdr:from>
    <xdr:to>
      <xdr:col>10</xdr:col>
      <xdr:colOff>155575</xdr:colOff>
      <xdr:row>78</xdr:row>
      <xdr:rowOff>282</xdr:rowOff>
    </xdr:to>
    <xdr:sp macro="" textlink="">
      <xdr:nvSpPr>
        <xdr:cNvPr id="412" name="フローチャート : 判断 411"/>
        <xdr:cNvSpPr/>
      </xdr:nvSpPr>
      <xdr:spPr>
        <a:xfrm>
          <a:off x="6921500" y="1327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16809</xdr:rowOff>
    </xdr:from>
    <xdr:ext cx="469744" cy="259045"/>
    <xdr:sp macro="" textlink="">
      <xdr:nvSpPr>
        <xdr:cNvPr id="413" name="テキスト ボックス 412"/>
        <xdr:cNvSpPr txBox="1"/>
      </xdr:nvSpPr>
      <xdr:spPr>
        <a:xfrm>
          <a:off x="6737427" y="1304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120721</xdr:rowOff>
    </xdr:from>
    <xdr:to>
      <xdr:col>15</xdr:col>
      <xdr:colOff>231775</xdr:colOff>
      <xdr:row>78</xdr:row>
      <xdr:rowOff>50871</xdr:rowOff>
    </xdr:to>
    <xdr:sp macro="" textlink="">
      <xdr:nvSpPr>
        <xdr:cNvPr id="419" name="円/楕円 418"/>
        <xdr:cNvSpPr/>
      </xdr:nvSpPr>
      <xdr:spPr>
        <a:xfrm>
          <a:off x="10426700" y="1332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91879</xdr:rowOff>
    </xdr:from>
    <xdr:ext cx="469744" cy="259045"/>
    <xdr:sp macro="" textlink="">
      <xdr:nvSpPr>
        <xdr:cNvPr id="420" name="商工費該当値テキスト"/>
        <xdr:cNvSpPr txBox="1"/>
      </xdr:nvSpPr>
      <xdr:spPr>
        <a:xfrm>
          <a:off x="10528300" y="13293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6,108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116469</xdr:rowOff>
    </xdr:from>
    <xdr:to>
      <xdr:col>14</xdr:col>
      <xdr:colOff>79375</xdr:colOff>
      <xdr:row>78</xdr:row>
      <xdr:rowOff>46619</xdr:rowOff>
    </xdr:to>
    <xdr:sp macro="" textlink="">
      <xdr:nvSpPr>
        <xdr:cNvPr id="421" name="円/楕円 420"/>
        <xdr:cNvSpPr/>
      </xdr:nvSpPr>
      <xdr:spPr>
        <a:xfrm>
          <a:off x="9588500" y="1331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37746</xdr:rowOff>
    </xdr:from>
    <xdr:ext cx="469744" cy="259045"/>
    <xdr:sp macro="" textlink="">
      <xdr:nvSpPr>
        <xdr:cNvPr id="422" name="テキスト ボックス 421"/>
        <xdr:cNvSpPr txBox="1"/>
      </xdr:nvSpPr>
      <xdr:spPr>
        <a:xfrm>
          <a:off x="9404427" y="13410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6,294</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129156</xdr:rowOff>
    </xdr:from>
    <xdr:to>
      <xdr:col>12</xdr:col>
      <xdr:colOff>561975</xdr:colOff>
      <xdr:row>78</xdr:row>
      <xdr:rowOff>59306</xdr:rowOff>
    </xdr:to>
    <xdr:sp macro="" textlink="">
      <xdr:nvSpPr>
        <xdr:cNvPr id="423" name="円/楕円 422"/>
        <xdr:cNvSpPr/>
      </xdr:nvSpPr>
      <xdr:spPr>
        <a:xfrm>
          <a:off x="8699500" y="1333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50433</xdr:rowOff>
    </xdr:from>
    <xdr:ext cx="469744" cy="259045"/>
    <xdr:sp macro="" textlink="">
      <xdr:nvSpPr>
        <xdr:cNvPr id="424" name="テキスト ボックス 423"/>
        <xdr:cNvSpPr txBox="1"/>
      </xdr:nvSpPr>
      <xdr:spPr>
        <a:xfrm>
          <a:off x="8515427" y="13423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5,739</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122185</xdr:rowOff>
    </xdr:from>
    <xdr:to>
      <xdr:col>11</xdr:col>
      <xdr:colOff>358775</xdr:colOff>
      <xdr:row>78</xdr:row>
      <xdr:rowOff>52335</xdr:rowOff>
    </xdr:to>
    <xdr:sp macro="" textlink="">
      <xdr:nvSpPr>
        <xdr:cNvPr id="425" name="円/楕円 424"/>
        <xdr:cNvSpPr/>
      </xdr:nvSpPr>
      <xdr:spPr>
        <a:xfrm>
          <a:off x="7810500" y="1332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43462</xdr:rowOff>
    </xdr:from>
    <xdr:ext cx="469744" cy="259045"/>
    <xdr:sp macro="" textlink="">
      <xdr:nvSpPr>
        <xdr:cNvPr id="426" name="テキスト ボックス 425"/>
        <xdr:cNvSpPr txBox="1"/>
      </xdr:nvSpPr>
      <xdr:spPr>
        <a:xfrm>
          <a:off x="7626427" y="13416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6,044</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137409</xdr:rowOff>
    </xdr:from>
    <xdr:to>
      <xdr:col>10</xdr:col>
      <xdr:colOff>155575</xdr:colOff>
      <xdr:row>78</xdr:row>
      <xdr:rowOff>67559</xdr:rowOff>
    </xdr:to>
    <xdr:sp macro="" textlink="">
      <xdr:nvSpPr>
        <xdr:cNvPr id="427" name="円/楕円 426"/>
        <xdr:cNvSpPr/>
      </xdr:nvSpPr>
      <xdr:spPr>
        <a:xfrm>
          <a:off x="6921500" y="1333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58686</xdr:rowOff>
    </xdr:from>
    <xdr:ext cx="469744" cy="259045"/>
    <xdr:sp macro="" textlink="">
      <xdr:nvSpPr>
        <xdr:cNvPr id="428" name="テキスト ボックス 427"/>
        <xdr:cNvSpPr txBox="1"/>
      </xdr:nvSpPr>
      <xdr:spPr>
        <a:xfrm>
          <a:off x="6737427" y="13431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54,399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39" name="テキスト ボックス 438"/>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1" name="テキスト ボックス 440"/>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86246</xdr:rowOff>
    </xdr:from>
    <xdr:to>
      <xdr:col>15</xdr:col>
      <xdr:colOff>180340</xdr:colOff>
      <xdr:row>99</xdr:row>
      <xdr:rowOff>2006</xdr:rowOff>
    </xdr:to>
    <xdr:cxnSp macro="">
      <xdr:nvCxnSpPr>
        <xdr:cNvPr id="453" name="直線コネクタ 452"/>
        <xdr:cNvCxnSpPr/>
      </xdr:nvCxnSpPr>
      <xdr:spPr>
        <a:xfrm flipV="1">
          <a:off x="10475595" y="15688196"/>
          <a:ext cx="1270" cy="1287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5833</xdr:rowOff>
    </xdr:from>
    <xdr:ext cx="534377" cy="259045"/>
    <xdr:sp macro="" textlink="">
      <xdr:nvSpPr>
        <xdr:cNvPr id="454" name="土木費最小値テキスト"/>
        <xdr:cNvSpPr txBox="1"/>
      </xdr:nvSpPr>
      <xdr:spPr>
        <a:xfrm>
          <a:off x="10528300" y="1697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22,228</a:t>
          </a:r>
          <a:endParaRPr kumimoji="1" lang="ja-JP" altLang="en-US" sz="1000" b="1">
            <a:latin typeface="ＭＳ Ｐゴシック"/>
          </a:endParaRPr>
        </a:p>
      </xdr:txBody>
    </xdr:sp>
    <xdr:clientData/>
  </xdr:oneCellAnchor>
  <xdr:twoCellAnchor>
    <xdr:from>
      <xdr:col>15</xdr:col>
      <xdr:colOff>92075</xdr:colOff>
      <xdr:row>99</xdr:row>
      <xdr:rowOff>2006</xdr:rowOff>
    </xdr:from>
    <xdr:to>
      <xdr:col>15</xdr:col>
      <xdr:colOff>269875</xdr:colOff>
      <xdr:row>99</xdr:row>
      <xdr:rowOff>2006</xdr:rowOff>
    </xdr:to>
    <xdr:cxnSp macro="">
      <xdr:nvCxnSpPr>
        <xdr:cNvPr id="455" name="直線コネクタ 454"/>
        <xdr:cNvCxnSpPr/>
      </xdr:nvCxnSpPr>
      <xdr:spPr>
        <a:xfrm>
          <a:off x="10388600" y="16975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32923</xdr:rowOff>
    </xdr:from>
    <xdr:ext cx="534377" cy="259045"/>
    <xdr:sp macro="" textlink="">
      <xdr:nvSpPr>
        <xdr:cNvPr id="456" name="土木費最大値テキスト"/>
        <xdr:cNvSpPr txBox="1"/>
      </xdr:nvSpPr>
      <xdr:spPr>
        <a:xfrm>
          <a:off x="10528300" y="1546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89,806</a:t>
          </a:r>
          <a:endParaRPr kumimoji="1" lang="ja-JP" altLang="en-US" sz="1000" b="1">
            <a:latin typeface="ＭＳ Ｐゴシック"/>
          </a:endParaRPr>
        </a:p>
      </xdr:txBody>
    </xdr:sp>
    <xdr:clientData/>
  </xdr:oneCellAnchor>
  <xdr:twoCellAnchor>
    <xdr:from>
      <xdr:col>15</xdr:col>
      <xdr:colOff>92075</xdr:colOff>
      <xdr:row>91</xdr:row>
      <xdr:rowOff>86246</xdr:rowOff>
    </xdr:from>
    <xdr:to>
      <xdr:col>15</xdr:col>
      <xdr:colOff>269875</xdr:colOff>
      <xdr:row>91</xdr:row>
      <xdr:rowOff>86246</xdr:rowOff>
    </xdr:to>
    <xdr:cxnSp macro="">
      <xdr:nvCxnSpPr>
        <xdr:cNvPr id="457" name="直線コネクタ 456"/>
        <xdr:cNvCxnSpPr/>
      </xdr:nvCxnSpPr>
      <xdr:spPr>
        <a:xfrm>
          <a:off x="10388600" y="1568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20523</xdr:rowOff>
    </xdr:from>
    <xdr:to>
      <xdr:col>15</xdr:col>
      <xdr:colOff>180975</xdr:colOff>
      <xdr:row>97</xdr:row>
      <xdr:rowOff>72910</xdr:rowOff>
    </xdr:to>
    <xdr:cxnSp macro="">
      <xdr:nvCxnSpPr>
        <xdr:cNvPr id="458" name="直線コネクタ 457"/>
        <xdr:cNvCxnSpPr/>
      </xdr:nvCxnSpPr>
      <xdr:spPr>
        <a:xfrm flipV="1">
          <a:off x="9639300" y="16651173"/>
          <a:ext cx="838200" cy="5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6214</xdr:rowOff>
    </xdr:from>
    <xdr:ext cx="534377" cy="259045"/>
    <xdr:sp macro="" textlink="">
      <xdr:nvSpPr>
        <xdr:cNvPr id="459" name="土木費平均値テキスト"/>
        <xdr:cNvSpPr txBox="1"/>
      </xdr:nvSpPr>
      <xdr:spPr>
        <a:xfrm>
          <a:off x="10528300" y="16636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36,208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27787</xdr:rowOff>
    </xdr:from>
    <xdr:to>
      <xdr:col>15</xdr:col>
      <xdr:colOff>231775</xdr:colOff>
      <xdr:row>97</xdr:row>
      <xdr:rowOff>129387</xdr:rowOff>
    </xdr:to>
    <xdr:sp macro="" textlink="">
      <xdr:nvSpPr>
        <xdr:cNvPr id="460" name="フローチャート : 判断 459"/>
        <xdr:cNvSpPr/>
      </xdr:nvSpPr>
      <xdr:spPr>
        <a:xfrm>
          <a:off x="10426700" y="1665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72910</xdr:rowOff>
    </xdr:from>
    <xdr:to>
      <xdr:col>14</xdr:col>
      <xdr:colOff>28575</xdr:colOff>
      <xdr:row>98</xdr:row>
      <xdr:rowOff>15494</xdr:rowOff>
    </xdr:to>
    <xdr:cxnSp macro="">
      <xdr:nvCxnSpPr>
        <xdr:cNvPr id="461" name="直線コネクタ 460"/>
        <xdr:cNvCxnSpPr/>
      </xdr:nvCxnSpPr>
      <xdr:spPr>
        <a:xfrm flipV="1">
          <a:off x="8750300" y="16703560"/>
          <a:ext cx="889000" cy="114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37085</xdr:rowOff>
    </xdr:from>
    <xdr:to>
      <xdr:col>14</xdr:col>
      <xdr:colOff>79375</xdr:colOff>
      <xdr:row>97</xdr:row>
      <xdr:rowOff>138685</xdr:rowOff>
    </xdr:to>
    <xdr:sp macro="" textlink="">
      <xdr:nvSpPr>
        <xdr:cNvPr id="462" name="フローチャート : 判断 461"/>
        <xdr:cNvSpPr/>
      </xdr:nvSpPr>
      <xdr:spPr>
        <a:xfrm>
          <a:off x="9588500" y="1666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129812</xdr:rowOff>
    </xdr:from>
    <xdr:ext cx="534377" cy="259045"/>
    <xdr:sp macro="" textlink="">
      <xdr:nvSpPr>
        <xdr:cNvPr id="463" name="テキスト ボックス 462"/>
        <xdr:cNvSpPr txBox="1"/>
      </xdr:nvSpPr>
      <xdr:spPr>
        <a:xfrm>
          <a:off x="9372111" y="1676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35,720</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124783</xdr:rowOff>
    </xdr:from>
    <xdr:to>
      <xdr:col>12</xdr:col>
      <xdr:colOff>511175</xdr:colOff>
      <xdr:row>98</xdr:row>
      <xdr:rowOff>15494</xdr:rowOff>
    </xdr:to>
    <xdr:cxnSp macro="">
      <xdr:nvCxnSpPr>
        <xdr:cNvPr id="464" name="直線コネクタ 463"/>
        <xdr:cNvCxnSpPr/>
      </xdr:nvCxnSpPr>
      <xdr:spPr>
        <a:xfrm>
          <a:off x="7861300" y="16755433"/>
          <a:ext cx="889000" cy="6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112083</xdr:rowOff>
    </xdr:from>
    <xdr:to>
      <xdr:col>12</xdr:col>
      <xdr:colOff>561975</xdr:colOff>
      <xdr:row>97</xdr:row>
      <xdr:rowOff>42233</xdr:rowOff>
    </xdr:to>
    <xdr:sp macro="" textlink="">
      <xdr:nvSpPr>
        <xdr:cNvPr id="465" name="フローチャート : 判断 464"/>
        <xdr:cNvSpPr/>
      </xdr:nvSpPr>
      <xdr:spPr>
        <a:xfrm>
          <a:off x="8699500" y="1657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58760</xdr:rowOff>
    </xdr:from>
    <xdr:ext cx="534377" cy="259045"/>
    <xdr:sp macro="" textlink="">
      <xdr:nvSpPr>
        <xdr:cNvPr id="466" name="テキスト ボックス 465"/>
        <xdr:cNvSpPr txBox="1"/>
      </xdr:nvSpPr>
      <xdr:spPr>
        <a:xfrm>
          <a:off x="8483111" y="1634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73082</xdr:rowOff>
    </xdr:from>
    <xdr:to>
      <xdr:col>11</xdr:col>
      <xdr:colOff>307975</xdr:colOff>
      <xdr:row>97</xdr:row>
      <xdr:rowOff>124783</xdr:rowOff>
    </xdr:to>
    <xdr:cxnSp macro="">
      <xdr:nvCxnSpPr>
        <xdr:cNvPr id="467" name="直線コネクタ 466"/>
        <xdr:cNvCxnSpPr/>
      </xdr:nvCxnSpPr>
      <xdr:spPr>
        <a:xfrm>
          <a:off x="6972300" y="16703732"/>
          <a:ext cx="889000" cy="5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70783</xdr:rowOff>
    </xdr:from>
    <xdr:to>
      <xdr:col>11</xdr:col>
      <xdr:colOff>358775</xdr:colOff>
      <xdr:row>97</xdr:row>
      <xdr:rowOff>933</xdr:rowOff>
    </xdr:to>
    <xdr:sp macro="" textlink="">
      <xdr:nvSpPr>
        <xdr:cNvPr id="468" name="フローチャート : 判断 467"/>
        <xdr:cNvSpPr/>
      </xdr:nvSpPr>
      <xdr:spPr>
        <a:xfrm>
          <a:off x="7810500" y="16529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17460</xdr:rowOff>
    </xdr:from>
    <xdr:ext cx="534377" cy="259045"/>
    <xdr:sp macro="" textlink="">
      <xdr:nvSpPr>
        <xdr:cNvPr id="469" name="テキスト ボックス 468"/>
        <xdr:cNvSpPr txBox="1"/>
      </xdr:nvSpPr>
      <xdr:spPr>
        <a:xfrm>
          <a:off x="7594111" y="163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131268</xdr:rowOff>
    </xdr:from>
    <xdr:to>
      <xdr:col>10</xdr:col>
      <xdr:colOff>155575</xdr:colOff>
      <xdr:row>97</xdr:row>
      <xdr:rowOff>61418</xdr:rowOff>
    </xdr:to>
    <xdr:sp macro="" textlink="">
      <xdr:nvSpPr>
        <xdr:cNvPr id="470" name="フローチャート : 判断 469"/>
        <xdr:cNvSpPr/>
      </xdr:nvSpPr>
      <xdr:spPr>
        <a:xfrm>
          <a:off x="6921500" y="16590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77945</xdr:rowOff>
    </xdr:from>
    <xdr:ext cx="534377" cy="259045"/>
    <xdr:sp macro="" textlink="">
      <xdr:nvSpPr>
        <xdr:cNvPr id="471" name="テキスト ボックス 470"/>
        <xdr:cNvSpPr txBox="1"/>
      </xdr:nvSpPr>
      <xdr:spPr>
        <a:xfrm>
          <a:off x="6705111" y="1636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141173</xdr:rowOff>
    </xdr:from>
    <xdr:to>
      <xdr:col>15</xdr:col>
      <xdr:colOff>231775</xdr:colOff>
      <xdr:row>97</xdr:row>
      <xdr:rowOff>71323</xdr:rowOff>
    </xdr:to>
    <xdr:sp macro="" textlink="">
      <xdr:nvSpPr>
        <xdr:cNvPr id="477" name="円/楕円 476"/>
        <xdr:cNvSpPr/>
      </xdr:nvSpPr>
      <xdr:spPr>
        <a:xfrm>
          <a:off x="10426700" y="1660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164050</xdr:rowOff>
    </xdr:from>
    <xdr:ext cx="534377" cy="259045"/>
    <xdr:sp macro="" textlink="">
      <xdr:nvSpPr>
        <xdr:cNvPr id="478" name="土木費該当値テキスト"/>
        <xdr:cNvSpPr txBox="1"/>
      </xdr:nvSpPr>
      <xdr:spPr>
        <a:xfrm>
          <a:off x="10528300" y="1645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39,256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22110</xdr:rowOff>
    </xdr:from>
    <xdr:to>
      <xdr:col>14</xdr:col>
      <xdr:colOff>79375</xdr:colOff>
      <xdr:row>97</xdr:row>
      <xdr:rowOff>123710</xdr:rowOff>
    </xdr:to>
    <xdr:sp macro="" textlink="">
      <xdr:nvSpPr>
        <xdr:cNvPr id="479" name="円/楕円 478"/>
        <xdr:cNvSpPr/>
      </xdr:nvSpPr>
      <xdr:spPr>
        <a:xfrm>
          <a:off x="9588500" y="1665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140237</xdr:rowOff>
    </xdr:from>
    <xdr:ext cx="534377" cy="259045"/>
    <xdr:sp macro="" textlink="">
      <xdr:nvSpPr>
        <xdr:cNvPr id="480" name="テキスト ボックス 479"/>
        <xdr:cNvSpPr txBox="1"/>
      </xdr:nvSpPr>
      <xdr:spPr>
        <a:xfrm>
          <a:off x="9372111" y="1642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36,506</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136144</xdr:rowOff>
    </xdr:from>
    <xdr:to>
      <xdr:col>12</xdr:col>
      <xdr:colOff>561975</xdr:colOff>
      <xdr:row>98</xdr:row>
      <xdr:rowOff>66294</xdr:rowOff>
    </xdr:to>
    <xdr:sp macro="" textlink="">
      <xdr:nvSpPr>
        <xdr:cNvPr id="481" name="円/楕円 480"/>
        <xdr:cNvSpPr/>
      </xdr:nvSpPr>
      <xdr:spPr>
        <a:xfrm>
          <a:off x="8699500" y="1676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57421</xdr:rowOff>
    </xdr:from>
    <xdr:ext cx="534377" cy="259045"/>
    <xdr:sp macro="" textlink="">
      <xdr:nvSpPr>
        <xdr:cNvPr id="482" name="テキスト ボックス 481"/>
        <xdr:cNvSpPr txBox="1"/>
      </xdr:nvSpPr>
      <xdr:spPr>
        <a:xfrm>
          <a:off x="8483111" y="1685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30,520</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73983</xdr:rowOff>
    </xdr:from>
    <xdr:to>
      <xdr:col>11</xdr:col>
      <xdr:colOff>358775</xdr:colOff>
      <xdr:row>98</xdr:row>
      <xdr:rowOff>4133</xdr:rowOff>
    </xdr:to>
    <xdr:sp macro="" textlink="">
      <xdr:nvSpPr>
        <xdr:cNvPr id="483" name="円/楕円 482"/>
        <xdr:cNvSpPr/>
      </xdr:nvSpPr>
      <xdr:spPr>
        <a:xfrm>
          <a:off x="7810500" y="1670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166710</xdr:rowOff>
    </xdr:from>
    <xdr:ext cx="534377" cy="259045"/>
    <xdr:sp macro="" textlink="">
      <xdr:nvSpPr>
        <xdr:cNvPr id="484" name="テキスト ボックス 483"/>
        <xdr:cNvSpPr txBox="1"/>
      </xdr:nvSpPr>
      <xdr:spPr>
        <a:xfrm>
          <a:off x="7594111" y="1679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33,783</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22282</xdr:rowOff>
    </xdr:from>
    <xdr:to>
      <xdr:col>10</xdr:col>
      <xdr:colOff>155575</xdr:colOff>
      <xdr:row>97</xdr:row>
      <xdr:rowOff>123882</xdr:rowOff>
    </xdr:to>
    <xdr:sp macro="" textlink="">
      <xdr:nvSpPr>
        <xdr:cNvPr id="485" name="円/楕円 484"/>
        <xdr:cNvSpPr/>
      </xdr:nvSpPr>
      <xdr:spPr>
        <a:xfrm>
          <a:off x="6921500" y="1665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115009</xdr:rowOff>
    </xdr:from>
    <xdr:ext cx="534377" cy="259045"/>
    <xdr:sp macro="" textlink="">
      <xdr:nvSpPr>
        <xdr:cNvPr id="486" name="テキスト ボックス 485"/>
        <xdr:cNvSpPr txBox="1"/>
      </xdr:nvSpPr>
      <xdr:spPr>
        <a:xfrm>
          <a:off x="6705111" y="1674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36,497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12,466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7" name="テキスト ボックス 49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499" name="テキスト ボックス 498"/>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09" name="テキスト ボックス 50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38681</xdr:rowOff>
    </xdr:from>
    <xdr:to>
      <xdr:col>23</xdr:col>
      <xdr:colOff>516889</xdr:colOff>
      <xdr:row>39</xdr:row>
      <xdr:rowOff>154613</xdr:rowOff>
    </xdr:to>
    <xdr:cxnSp macro="">
      <xdr:nvCxnSpPr>
        <xdr:cNvPr id="513" name="直線コネクタ 512"/>
        <xdr:cNvCxnSpPr/>
      </xdr:nvCxnSpPr>
      <xdr:spPr>
        <a:xfrm flipV="1">
          <a:off x="16317595" y="5353631"/>
          <a:ext cx="1269" cy="1487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158440</xdr:rowOff>
    </xdr:from>
    <xdr:ext cx="469744" cy="259045"/>
    <xdr:sp macro="" textlink="">
      <xdr:nvSpPr>
        <xdr:cNvPr id="514" name="消防費最小値テキスト"/>
        <xdr:cNvSpPr txBox="1"/>
      </xdr:nvSpPr>
      <xdr:spPr>
        <a:xfrm>
          <a:off x="16370300" y="684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8,488</a:t>
          </a:r>
          <a:endParaRPr kumimoji="1" lang="ja-JP" altLang="en-US" sz="1000" b="1">
            <a:latin typeface="ＭＳ Ｐゴシック"/>
          </a:endParaRPr>
        </a:p>
      </xdr:txBody>
    </xdr:sp>
    <xdr:clientData/>
  </xdr:oneCellAnchor>
  <xdr:twoCellAnchor>
    <xdr:from>
      <xdr:col>23</xdr:col>
      <xdr:colOff>428625</xdr:colOff>
      <xdr:row>39</xdr:row>
      <xdr:rowOff>154613</xdr:rowOff>
    </xdr:from>
    <xdr:to>
      <xdr:col>23</xdr:col>
      <xdr:colOff>606425</xdr:colOff>
      <xdr:row>39</xdr:row>
      <xdr:rowOff>154613</xdr:rowOff>
    </xdr:to>
    <xdr:cxnSp macro="">
      <xdr:nvCxnSpPr>
        <xdr:cNvPr id="515" name="直線コネクタ 514"/>
        <xdr:cNvCxnSpPr/>
      </xdr:nvCxnSpPr>
      <xdr:spPr>
        <a:xfrm>
          <a:off x="16230600" y="6841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156808</xdr:rowOff>
    </xdr:from>
    <xdr:ext cx="534377" cy="259045"/>
    <xdr:sp macro="" textlink="">
      <xdr:nvSpPr>
        <xdr:cNvPr id="516" name="消防費最大値テキスト"/>
        <xdr:cNvSpPr txBox="1"/>
      </xdr:nvSpPr>
      <xdr:spPr>
        <a:xfrm>
          <a:off x="16370300" y="512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22,153</a:t>
          </a:r>
          <a:endParaRPr kumimoji="1" lang="ja-JP" altLang="en-US" sz="1000" b="1">
            <a:latin typeface="ＭＳ Ｐゴシック"/>
          </a:endParaRPr>
        </a:p>
      </xdr:txBody>
    </xdr:sp>
    <xdr:clientData/>
  </xdr:oneCellAnchor>
  <xdr:twoCellAnchor>
    <xdr:from>
      <xdr:col>23</xdr:col>
      <xdr:colOff>428625</xdr:colOff>
      <xdr:row>31</xdr:row>
      <xdr:rowOff>38681</xdr:rowOff>
    </xdr:from>
    <xdr:to>
      <xdr:col>23</xdr:col>
      <xdr:colOff>606425</xdr:colOff>
      <xdr:row>31</xdr:row>
      <xdr:rowOff>38681</xdr:rowOff>
    </xdr:to>
    <xdr:cxnSp macro="">
      <xdr:nvCxnSpPr>
        <xdr:cNvPr id="517" name="直線コネクタ 516"/>
        <xdr:cNvCxnSpPr/>
      </xdr:nvCxnSpPr>
      <xdr:spPr>
        <a:xfrm>
          <a:off x="16230600" y="535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137958</xdr:rowOff>
    </xdr:from>
    <xdr:to>
      <xdr:col>23</xdr:col>
      <xdr:colOff>517525</xdr:colOff>
      <xdr:row>37</xdr:row>
      <xdr:rowOff>94742</xdr:rowOff>
    </xdr:to>
    <xdr:cxnSp macro="">
      <xdr:nvCxnSpPr>
        <xdr:cNvPr id="518" name="直線コネクタ 517"/>
        <xdr:cNvCxnSpPr/>
      </xdr:nvCxnSpPr>
      <xdr:spPr>
        <a:xfrm flipV="1">
          <a:off x="15481300" y="6310158"/>
          <a:ext cx="838200" cy="128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91203</xdr:rowOff>
    </xdr:from>
    <xdr:ext cx="534377" cy="259045"/>
    <xdr:sp macro="" textlink="">
      <xdr:nvSpPr>
        <xdr:cNvPr id="519" name="消防費平均値テキスト"/>
        <xdr:cNvSpPr txBox="1"/>
      </xdr:nvSpPr>
      <xdr:spPr>
        <a:xfrm>
          <a:off x="16370300" y="6091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13,539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68326</xdr:rowOff>
    </xdr:from>
    <xdr:to>
      <xdr:col>23</xdr:col>
      <xdr:colOff>568325</xdr:colOff>
      <xdr:row>36</xdr:row>
      <xdr:rowOff>169926</xdr:rowOff>
    </xdr:to>
    <xdr:sp macro="" textlink="">
      <xdr:nvSpPr>
        <xdr:cNvPr id="520" name="フローチャート : 判断 519"/>
        <xdr:cNvSpPr/>
      </xdr:nvSpPr>
      <xdr:spPr>
        <a:xfrm>
          <a:off x="16268700" y="624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104213</xdr:rowOff>
    </xdr:from>
    <xdr:to>
      <xdr:col>22</xdr:col>
      <xdr:colOff>365125</xdr:colOff>
      <xdr:row>37</xdr:row>
      <xdr:rowOff>94742</xdr:rowOff>
    </xdr:to>
    <xdr:cxnSp macro="">
      <xdr:nvCxnSpPr>
        <xdr:cNvPr id="521" name="直線コネクタ 520"/>
        <xdr:cNvCxnSpPr/>
      </xdr:nvCxnSpPr>
      <xdr:spPr>
        <a:xfrm>
          <a:off x="14592300" y="6104963"/>
          <a:ext cx="889000" cy="33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40894</xdr:rowOff>
    </xdr:from>
    <xdr:to>
      <xdr:col>22</xdr:col>
      <xdr:colOff>415925</xdr:colOff>
      <xdr:row>35</xdr:row>
      <xdr:rowOff>142494</xdr:rowOff>
    </xdr:to>
    <xdr:sp macro="" textlink="">
      <xdr:nvSpPr>
        <xdr:cNvPr id="522" name="フローチャート : 判断 521"/>
        <xdr:cNvSpPr/>
      </xdr:nvSpPr>
      <xdr:spPr>
        <a:xfrm>
          <a:off x="15430500" y="604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159021</xdr:rowOff>
    </xdr:from>
    <xdr:ext cx="534377" cy="259045"/>
    <xdr:sp macro="" textlink="">
      <xdr:nvSpPr>
        <xdr:cNvPr id="523" name="テキスト ボックス 522"/>
        <xdr:cNvSpPr txBox="1"/>
      </xdr:nvSpPr>
      <xdr:spPr>
        <a:xfrm>
          <a:off x="15214111" y="581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15,366</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104213</xdr:rowOff>
    </xdr:from>
    <xdr:to>
      <xdr:col>21</xdr:col>
      <xdr:colOff>161925</xdr:colOff>
      <xdr:row>37</xdr:row>
      <xdr:rowOff>165173</xdr:rowOff>
    </xdr:to>
    <xdr:cxnSp macro="">
      <xdr:nvCxnSpPr>
        <xdr:cNvPr id="524" name="直線コネクタ 523"/>
        <xdr:cNvCxnSpPr/>
      </xdr:nvCxnSpPr>
      <xdr:spPr>
        <a:xfrm flipV="1">
          <a:off x="13703300" y="6104963"/>
          <a:ext cx="889000" cy="40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112631</xdr:rowOff>
    </xdr:from>
    <xdr:to>
      <xdr:col>21</xdr:col>
      <xdr:colOff>212725</xdr:colOff>
      <xdr:row>36</xdr:row>
      <xdr:rowOff>42781</xdr:rowOff>
    </xdr:to>
    <xdr:sp macro="" textlink="">
      <xdr:nvSpPr>
        <xdr:cNvPr id="525" name="フローチャート : 判断 524"/>
        <xdr:cNvSpPr/>
      </xdr:nvSpPr>
      <xdr:spPr>
        <a:xfrm>
          <a:off x="14541500" y="611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33908</xdr:rowOff>
    </xdr:from>
    <xdr:ext cx="534377" cy="259045"/>
    <xdr:sp macro="" textlink="">
      <xdr:nvSpPr>
        <xdr:cNvPr id="526" name="テキスト ボックス 525"/>
        <xdr:cNvSpPr txBox="1"/>
      </xdr:nvSpPr>
      <xdr:spPr>
        <a:xfrm>
          <a:off x="14325111" y="620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161907</xdr:rowOff>
    </xdr:from>
    <xdr:to>
      <xdr:col>19</xdr:col>
      <xdr:colOff>644525</xdr:colOff>
      <xdr:row>37</xdr:row>
      <xdr:rowOff>165173</xdr:rowOff>
    </xdr:to>
    <xdr:cxnSp macro="">
      <xdr:nvCxnSpPr>
        <xdr:cNvPr id="527" name="直線コネクタ 526"/>
        <xdr:cNvCxnSpPr/>
      </xdr:nvCxnSpPr>
      <xdr:spPr>
        <a:xfrm>
          <a:off x="12814300" y="650555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5189</xdr:rowOff>
    </xdr:from>
    <xdr:to>
      <xdr:col>20</xdr:col>
      <xdr:colOff>9525</xdr:colOff>
      <xdr:row>36</xdr:row>
      <xdr:rowOff>106789</xdr:rowOff>
    </xdr:to>
    <xdr:sp macro="" textlink="">
      <xdr:nvSpPr>
        <xdr:cNvPr id="528" name="フローチャート : 判断 527"/>
        <xdr:cNvSpPr/>
      </xdr:nvSpPr>
      <xdr:spPr>
        <a:xfrm>
          <a:off x="13652500" y="617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123316</xdr:rowOff>
    </xdr:from>
    <xdr:ext cx="534377" cy="259045"/>
    <xdr:sp macro="" textlink="">
      <xdr:nvSpPr>
        <xdr:cNvPr id="529" name="テキスト ボックス 528"/>
        <xdr:cNvSpPr txBox="1"/>
      </xdr:nvSpPr>
      <xdr:spPr>
        <a:xfrm>
          <a:off x="13436111" y="595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78341</xdr:rowOff>
    </xdr:from>
    <xdr:to>
      <xdr:col>18</xdr:col>
      <xdr:colOff>492125</xdr:colOff>
      <xdr:row>37</xdr:row>
      <xdr:rowOff>8491</xdr:rowOff>
    </xdr:to>
    <xdr:sp macro="" textlink="">
      <xdr:nvSpPr>
        <xdr:cNvPr id="530" name="フローチャート : 判断 529"/>
        <xdr:cNvSpPr/>
      </xdr:nvSpPr>
      <xdr:spPr>
        <a:xfrm>
          <a:off x="12763500" y="625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25018</xdr:rowOff>
    </xdr:from>
    <xdr:ext cx="534377" cy="259045"/>
    <xdr:sp macro="" textlink="">
      <xdr:nvSpPr>
        <xdr:cNvPr id="531" name="テキスト ボックス 530"/>
        <xdr:cNvSpPr txBox="1"/>
      </xdr:nvSpPr>
      <xdr:spPr>
        <a:xfrm>
          <a:off x="12547111" y="602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87158</xdr:rowOff>
    </xdr:from>
    <xdr:to>
      <xdr:col>23</xdr:col>
      <xdr:colOff>568325</xdr:colOff>
      <xdr:row>37</xdr:row>
      <xdr:rowOff>17308</xdr:rowOff>
    </xdr:to>
    <xdr:sp macro="" textlink="">
      <xdr:nvSpPr>
        <xdr:cNvPr id="537" name="円/楕円 536"/>
        <xdr:cNvSpPr/>
      </xdr:nvSpPr>
      <xdr:spPr>
        <a:xfrm>
          <a:off x="16268700" y="625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65585</xdr:rowOff>
    </xdr:from>
    <xdr:ext cx="534377" cy="259045"/>
    <xdr:sp macro="" textlink="">
      <xdr:nvSpPr>
        <xdr:cNvPr id="538" name="消防費該当値テキスト"/>
        <xdr:cNvSpPr txBox="1"/>
      </xdr:nvSpPr>
      <xdr:spPr>
        <a:xfrm>
          <a:off x="16370300" y="623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13,366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43942</xdr:rowOff>
    </xdr:from>
    <xdr:to>
      <xdr:col>22</xdr:col>
      <xdr:colOff>415925</xdr:colOff>
      <xdr:row>37</xdr:row>
      <xdr:rowOff>145542</xdr:rowOff>
    </xdr:to>
    <xdr:sp macro="" textlink="">
      <xdr:nvSpPr>
        <xdr:cNvPr id="539" name="円/楕円 538"/>
        <xdr:cNvSpPr/>
      </xdr:nvSpPr>
      <xdr:spPr>
        <a:xfrm>
          <a:off x="15430500" y="638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136669</xdr:rowOff>
    </xdr:from>
    <xdr:ext cx="534377" cy="259045"/>
    <xdr:sp macro="" textlink="">
      <xdr:nvSpPr>
        <xdr:cNvPr id="540" name="テキスト ボックス 539"/>
        <xdr:cNvSpPr txBox="1"/>
      </xdr:nvSpPr>
      <xdr:spPr>
        <a:xfrm>
          <a:off x="15214111" y="648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12,188</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53413</xdr:rowOff>
    </xdr:from>
    <xdr:to>
      <xdr:col>21</xdr:col>
      <xdr:colOff>212725</xdr:colOff>
      <xdr:row>35</xdr:row>
      <xdr:rowOff>155013</xdr:rowOff>
    </xdr:to>
    <xdr:sp macro="" textlink="">
      <xdr:nvSpPr>
        <xdr:cNvPr id="541" name="円/楕円 540"/>
        <xdr:cNvSpPr/>
      </xdr:nvSpPr>
      <xdr:spPr>
        <a:xfrm>
          <a:off x="14541500" y="605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90</xdr:rowOff>
    </xdr:from>
    <xdr:ext cx="534377" cy="259045"/>
    <xdr:sp macro="" textlink="">
      <xdr:nvSpPr>
        <xdr:cNvPr id="542" name="テキスト ボックス 541"/>
        <xdr:cNvSpPr txBox="1"/>
      </xdr:nvSpPr>
      <xdr:spPr>
        <a:xfrm>
          <a:off x="14325111" y="582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15,251</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114372</xdr:rowOff>
    </xdr:from>
    <xdr:to>
      <xdr:col>20</xdr:col>
      <xdr:colOff>9525</xdr:colOff>
      <xdr:row>38</xdr:row>
      <xdr:rowOff>44523</xdr:rowOff>
    </xdr:to>
    <xdr:sp macro="" textlink="">
      <xdr:nvSpPr>
        <xdr:cNvPr id="543" name="円/楕円 542"/>
        <xdr:cNvSpPr/>
      </xdr:nvSpPr>
      <xdr:spPr>
        <a:xfrm>
          <a:off x="13652500" y="645802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35650</xdr:rowOff>
    </xdr:from>
    <xdr:ext cx="534377" cy="259045"/>
    <xdr:sp macro="" textlink="">
      <xdr:nvSpPr>
        <xdr:cNvPr id="544" name="テキスト ボックス 543"/>
        <xdr:cNvSpPr txBox="1"/>
      </xdr:nvSpPr>
      <xdr:spPr>
        <a:xfrm>
          <a:off x="13436111" y="655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11,541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111107</xdr:rowOff>
    </xdr:from>
    <xdr:to>
      <xdr:col>18</xdr:col>
      <xdr:colOff>492125</xdr:colOff>
      <xdr:row>38</xdr:row>
      <xdr:rowOff>41256</xdr:rowOff>
    </xdr:to>
    <xdr:sp macro="" textlink="">
      <xdr:nvSpPr>
        <xdr:cNvPr id="545" name="円/楕円 544"/>
        <xdr:cNvSpPr/>
      </xdr:nvSpPr>
      <xdr:spPr>
        <a:xfrm>
          <a:off x="12763500" y="64547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32384</xdr:rowOff>
    </xdr:from>
    <xdr:ext cx="534377" cy="259045"/>
    <xdr:sp macro="" textlink="">
      <xdr:nvSpPr>
        <xdr:cNvPr id="546" name="テキスト ボックス 545"/>
        <xdr:cNvSpPr txBox="1"/>
      </xdr:nvSpPr>
      <xdr:spPr>
        <a:xfrm>
          <a:off x="12547111" y="654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11,571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34,315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8" name="直線コネクタ 55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9" name="テキスト ボックス 558"/>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0" name="直線コネクタ 55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1" name="テキスト ボックス 560"/>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2" name="直線コネクタ 56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3" name="テキスト ボックス 562"/>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4" name="直線コネクタ 56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5" name="テキスト ボックス 564"/>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37790</xdr:rowOff>
    </xdr:from>
    <xdr:to>
      <xdr:col>23</xdr:col>
      <xdr:colOff>516889</xdr:colOff>
      <xdr:row>58</xdr:row>
      <xdr:rowOff>85727</xdr:rowOff>
    </xdr:to>
    <xdr:cxnSp macro="">
      <xdr:nvCxnSpPr>
        <xdr:cNvPr id="569" name="直線コネクタ 568"/>
        <xdr:cNvCxnSpPr/>
      </xdr:nvCxnSpPr>
      <xdr:spPr>
        <a:xfrm flipV="1">
          <a:off x="16317595" y="8610290"/>
          <a:ext cx="1269" cy="1419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89554</xdr:rowOff>
    </xdr:from>
    <xdr:ext cx="534377" cy="259045"/>
    <xdr:sp macro="" textlink="">
      <xdr:nvSpPr>
        <xdr:cNvPr id="570" name="教育費最小値テキスト"/>
        <xdr:cNvSpPr txBox="1"/>
      </xdr:nvSpPr>
      <xdr:spPr>
        <a:xfrm>
          <a:off x="16370300" y="1003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22,361</a:t>
          </a:r>
          <a:endParaRPr kumimoji="1" lang="ja-JP" altLang="en-US" sz="1000" b="1">
            <a:latin typeface="ＭＳ Ｐゴシック"/>
          </a:endParaRPr>
        </a:p>
      </xdr:txBody>
    </xdr:sp>
    <xdr:clientData/>
  </xdr:oneCellAnchor>
  <xdr:twoCellAnchor>
    <xdr:from>
      <xdr:col>23</xdr:col>
      <xdr:colOff>428625</xdr:colOff>
      <xdr:row>58</xdr:row>
      <xdr:rowOff>85727</xdr:rowOff>
    </xdr:from>
    <xdr:to>
      <xdr:col>23</xdr:col>
      <xdr:colOff>606425</xdr:colOff>
      <xdr:row>58</xdr:row>
      <xdr:rowOff>85727</xdr:rowOff>
    </xdr:to>
    <xdr:cxnSp macro="">
      <xdr:nvCxnSpPr>
        <xdr:cNvPr id="571" name="直線コネクタ 570"/>
        <xdr:cNvCxnSpPr/>
      </xdr:nvCxnSpPr>
      <xdr:spPr>
        <a:xfrm>
          <a:off x="16230600" y="10029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155917</xdr:rowOff>
    </xdr:from>
    <xdr:ext cx="534377" cy="259045"/>
    <xdr:sp macro="" textlink="">
      <xdr:nvSpPr>
        <xdr:cNvPr id="572" name="教育費最大値テキスト"/>
        <xdr:cNvSpPr txBox="1"/>
      </xdr:nvSpPr>
      <xdr:spPr>
        <a:xfrm>
          <a:off x="16370300" y="83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84,458</a:t>
          </a:r>
          <a:endParaRPr kumimoji="1" lang="ja-JP" altLang="en-US" sz="1000" b="1">
            <a:latin typeface="ＭＳ Ｐゴシック"/>
          </a:endParaRPr>
        </a:p>
      </xdr:txBody>
    </xdr:sp>
    <xdr:clientData/>
  </xdr:oneCellAnchor>
  <xdr:twoCellAnchor>
    <xdr:from>
      <xdr:col>23</xdr:col>
      <xdr:colOff>428625</xdr:colOff>
      <xdr:row>50</xdr:row>
      <xdr:rowOff>37790</xdr:rowOff>
    </xdr:from>
    <xdr:to>
      <xdr:col>23</xdr:col>
      <xdr:colOff>606425</xdr:colOff>
      <xdr:row>50</xdr:row>
      <xdr:rowOff>37790</xdr:rowOff>
    </xdr:to>
    <xdr:cxnSp macro="">
      <xdr:nvCxnSpPr>
        <xdr:cNvPr id="573" name="直線コネクタ 572"/>
        <xdr:cNvCxnSpPr/>
      </xdr:nvCxnSpPr>
      <xdr:spPr>
        <a:xfrm>
          <a:off x="16230600" y="861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144775</xdr:rowOff>
    </xdr:from>
    <xdr:to>
      <xdr:col>23</xdr:col>
      <xdr:colOff>517525</xdr:colOff>
      <xdr:row>58</xdr:row>
      <xdr:rowOff>6975</xdr:rowOff>
    </xdr:to>
    <xdr:cxnSp macro="">
      <xdr:nvCxnSpPr>
        <xdr:cNvPr id="574" name="直線コネクタ 573"/>
        <xdr:cNvCxnSpPr/>
      </xdr:nvCxnSpPr>
      <xdr:spPr>
        <a:xfrm>
          <a:off x="15481300" y="9917425"/>
          <a:ext cx="838200" cy="3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27172</xdr:rowOff>
    </xdr:from>
    <xdr:ext cx="534377" cy="259045"/>
    <xdr:sp macro="" textlink="">
      <xdr:nvSpPr>
        <xdr:cNvPr id="575" name="教育費平均値テキスト"/>
        <xdr:cNvSpPr txBox="1"/>
      </xdr:nvSpPr>
      <xdr:spPr>
        <a:xfrm>
          <a:off x="16370300" y="9456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38,701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4295</xdr:rowOff>
    </xdr:from>
    <xdr:to>
      <xdr:col>23</xdr:col>
      <xdr:colOff>568325</xdr:colOff>
      <xdr:row>56</xdr:row>
      <xdr:rowOff>105895</xdr:rowOff>
    </xdr:to>
    <xdr:sp macro="" textlink="">
      <xdr:nvSpPr>
        <xdr:cNvPr id="576" name="フローチャート : 判断 575"/>
        <xdr:cNvSpPr/>
      </xdr:nvSpPr>
      <xdr:spPr>
        <a:xfrm>
          <a:off x="16268700" y="960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144775</xdr:rowOff>
    </xdr:from>
    <xdr:to>
      <xdr:col>22</xdr:col>
      <xdr:colOff>365125</xdr:colOff>
      <xdr:row>57</xdr:row>
      <xdr:rowOff>150970</xdr:rowOff>
    </xdr:to>
    <xdr:cxnSp macro="">
      <xdr:nvCxnSpPr>
        <xdr:cNvPr id="577" name="直線コネクタ 576"/>
        <xdr:cNvCxnSpPr/>
      </xdr:nvCxnSpPr>
      <xdr:spPr>
        <a:xfrm flipV="1">
          <a:off x="14592300" y="9917425"/>
          <a:ext cx="889000" cy="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99690</xdr:rowOff>
    </xdr:from>
    <xdr:to>
      <xdr:col>22</xdr:col>
      <xdr:colOff>415925</xdr:colOff>
      <xdr:row>56</xdr:row>
      <xdr:rowOff>29840</xdr:rowOff>
    </xdr:to>
    <xdr:sp macro="" textlink="">
      <xdr:nvSpPr>
        <xdr:cNvPr id="578" name="フローチャート : 判断 577"/>
        <xdr:cNvSpPr/>
      </xdr:nvSpPr>
      <xdr:spPr>
        <a:xfrm>
          <a:off x="15430500" y="952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46367</xdr:rowOff>
    </xdr:from>
    <xdr:ext cx="534377" cy="259045"/>
    <xdr:sp macro="" textlink="">
      <xdr:nvSpPr>
        <xdr:cNvPr id="579" name="テキスト ボックス 578"/>
        <xdr:cNvSpPr txBox="1"/>
      </xdr:nvSpPr>
      <xdr:spPr>
        <a:xfrm>
          <a:off x="15214111" y="930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42,028</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150970</xdr:rowOff>
    </xdr:from>
    <xdr:to>
      <xdr:col>21</xdr:col>
      <xdr:colOff>161925</xdr:colOff>
      <xdr:row>57</xdr:row>
      <xdr:rowOff>154422</xdr:rowOff>
    </xdr:to>
    <xdr:cxnSp macro="">
      <xdr:nvCxnSpPr>
        <xdr:cNvPr id="580" name="直線コネクタ 579"/>
        <xdr:cNvCxnSpPr/>
      </xdr:nvCxnSpPr>
      <xdr:spPr>
        <a:xfrm flipV="1">
          <a:off x="13703300" y="9923620"/>
          <a:ext cx="889000" cy="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22241</xdr:rowOff>
    </xdr:from>
    <xdr:to>
      <xdr:col>21</xdr:col>
      <xdr:colOff>212725</xdr:colOff>
      <xdr:row>55</xdr:row>
      <xdr:rowOff>123841</xdr:rowOff>
    </xdr:to>
    <xdr:sp macro="" textlink="">
      <xdr:nvSpPr>
        <xdr:cNvPr id="581" name="フローチャート : 判断 580"/>
        <xdr:cNvSpPr/>
      </xdr:nvSpPr>
      <xdr:spPr>
        <a:xfrm>
          <a:off x="14541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140368</xdr:rowOff>
    </xdr:from>
    <xdr:ext cx="534377" cy="259045"/>
    <xdr:sp macro="" textlink="">
      <xdr:nvSpPr>
        <xdr:cNvPr id="582" name="テキスト ボックス 581"/>
        <xdr:cNvSpPr txBox="1"/>
      </xdr:nvSpPr>
      <xdr:spPr>
        <a:xfrm>
          <a:off x="14325111" y="922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154422</xdr:rowOff>
    </xdr:from>
    <xdr:to>
      <xdr:col>19</xdr:col>
      <xdr:colOff>644525</xdr:colOff>
      <xdr:row>58</xdr:row>
      <xdr:rowOff>98712</xdr:rowOff>
    </xdr:to>
    <xdr:cxnSp macro="">
      <xdr:nvCxnSpPr>
        <xdr:cNvPr id="583" name="直線コネクタ 582"/>
        <xdr:cNvCxnSpPr/>
      </xdr:nvCxnSpPr>
      <xdr:spPr>
        <a:xfrm flipV="1">
          <a:off x="12814300" y="9927072"/>
          <a:ext cx="889000" cy="11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69149</xdr:rowOff>
    </xdr:from>
    <xdr:to>
      <xdr:col>20</xdr:col>
      <xdr:colOff>9525</xdr:colOff>
      <xdr:row>55</xdr:row>
      <xdr:rowOff>170749</xdr:rowOff>
    </xdr:to>
    <xdr:sp macro="" textlink="">
      <xdr:nvSpPr>
        <xdr:cNvPr id="584" name="フローチャート : 判断 583"/>
        <xdr:cNvSpPr/>
      </xdr:nvSpPr>
      <xdr:spPr>
        <a:xfrm>
          <a:off x="13652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15826</xdr:rowOff>
    </xdr:from>
    <xdr:ext cx="534377" cy="259045"/>
    <xdr:sp macro="" textlink="">
      <xdr:nvSpPr>
        <xdr:cNvPr id="585" name="テキスト ボックス 584"/>
        <xdr:cNvSpPr txBox="1"/>
      </xdr:nvSpPr>
      <xdr:spPr>
        <a:xfrm>
          <a:off x="13436111" y="927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138574</xdr:rowOff>
    </xdr:from>
    <xdr:to>
      <xdr:col>18</xdr:col>
      <xdr:colOff>492125</xdr:colOff>
      <xdr:row>56</xdr:row>
      <xdr:rowOff>68724</xdr:rowOff>
    </xdr:to>
    <xdr:sp macro="" textlink="">
      <xdr:nvSpPr>
        <xdr:cNvPr id="586" name="フローチャート : 判断 585"/>
        <xdr:cNvSpPr/>
      </xdr:nvSpPr>
      <xdr:spPr>
        <a:xfrm>
          <a:off x="12763500" y="956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85251</xdr:rowOff>
    </xdr:from>
    <xdr:ext cx="534377" cy="259045"/>
    <xdr:sp macro="" textlink="">
      <xdr:nvSpPr>
        <xdr:cNvPr id="587" name="テキスト ボックス 586"/>
        <xdr:cNvSpPr txBox="1"/>
      </xdr:nvSpPr>
      <xdr:spPr>
        <a:xfrm>
          <a:off x="12547111" y="934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127625</xdr:rowOff>
    </xdr:from>
    <xdr:to>
      <xdr:col>23</xdr:col>
      <xdr:colOff>568325</xdr:colOff>
      <xdr:row>58</xdr:row>
      <xdr:rowOff>57775</xdr:rowOff>
    </xdr:to>
    <xdr:sp macro="" textlink="">
      <xdr:nvSpPr>
        <xdr:cNvPr id="593" name="円/楕円 592"/>
        <xdr:cNvSpPr/>
      </xdr:nvSpPr>
      <xdr:spPr>
        <a:xfrm>
          <a:off x="16268700" y="990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42552</xdr:rowOff>
    </xdr:from>
    <xdr:ext cx="534377" cy="259045"/>
    <xdr:sp macro="" textlink="">
      <xdr:nvSpPr>
        <xdr:cNvPr id="594" name="教育費該当値テキスト"/>
        <xdr:cNvSpPr txBox="1"/>
      </xdr:nvSpPr>
      <xdr:spPr>
        <a:xfrm>
          <a:off x="16370300" y="981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25,806</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93975</xdr:rowOff>
    </xdr:from>
    <xdr:to>
      <xdr:col>22</xdr:col>
      <xdr:colOff>415925</xdr:colOff>
      <xdr:row>58</xdr:row>
      <xdr:rowOff>24125</xdr:rowOff>
    </xdr:to>
    <xdr:sp macro="" textlink="">
      <xdr:nvSpPr>
        <xdr:cNvPr id="595" name="円/楕円 594"/>
        <xdr:cNvSpPr/>
      </xdr:nvSpPr>
      <xdr:spPr>
        <a:xfrm>
          <a:off x="15430500" y="986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15252</xdr:rowOff>
    </xdr:from>
    <xdr:ext cx="534377" cy="259045"/>
    <xdr:sp macro="" textlink="">
      <xdr:nvSpPr>
        <xdr:cNvPr id="596" name="テキスト ボックス 595"/>
        <xdr:cNvSpPr txBox="1"/>
      </xdr:nvSpPr>
      <xdr:spPr>
        <a:xfrm>
          <a:off x="15214111" y="995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27,278</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100170</xdr:rowOff>
    </xdr:from>
    <xdr:to>
      <xdr:col>21</xdr:col>
      <xdr:colOff>212725</xdr:colOff>
      <xdr:row>58</xdr:row>
      <xdr:rowOff>30320</xdr:rowOff>
    </xdr:to>
    <xdr:sp macro="" textlink="">
      <xdr:nvSpPr>
        <xdr:cNvPr id="597" name="円/楕円 596"/>
        <xdr:cNvSpPr/>
      </xdr:nvSpPr>
      <xdr:spPr>
        <a:xfrm>
          <a:off x="14541500" y="987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21447</xdr:rowOff>
    </xdr:from>
    <xdr:ext cx="534377" cy="259045"/>
    <xdr:sp macro="" textlink="">
      <xdr:nvSpPr>
        <xdr:cNvPr id="598" name="テキスト ボックス 597"/>
        <xdr:cNvSpPr txBox="1"/>
      </xdr:nvSpPr>
      <xdr:spPr>
        <a:xfrm>
          <a:off x="14325111" y="996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27,007</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103622</xdr:rowOff>
    </xdr:from>
    <xdr:to>
      <xdr:col>20</xdr:col>
      <xdr:colOff>9525</xdr:colOff>
      <xdr:row>58</xdr:row>
      <xdr:rowOff>33772</xdr:rowOff>
    </xdr:to>
    <xdr:sp macro="" textlink="">
      <xdr:nvSpPr>
        <xdr:cNvPr id="599" name="円/楕円 598"/>
        <xdr:cNvSpPr/>
      </xdr:nvSpPr>
      <xdr:spPr>
        <a:xfrm>
          <a:off x="13652500" y="987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24899</xdr:rowOff>
    </xdr:from>
    <xdr:ext cx="534377" cy="259045"/>
    <xdr:sp macro="" textlink="">
      <xdr:nvSpPr>
        <xdr:cNvPr id="600" name="テキスト ボックス 599"/>
        <xdr:cNvSpPr txBox="1"/>
      </xdr:nvSpPr>
      <xdr:spPr>
        <a:xfrm>
          <a:off x="13436111" y="996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26,856</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47912</xdr:rowOff>
    </xdr:from>
    <xdr:to>
      <xdr:col>18</xdr:col>
      <xdr:colOff>492125</xdr:colOff>
      <xdr:row>58</xdr:row>
      <xdr:rowOff>149512</xdr:rowOff>
    </xdr:to>
    <xdr:sp macro="" textlink="">
      <xdr:nvSpPr>
        <xdr:cNvPr id="601" name="円/楕円 600"/>
        <xdr:cNvSpPr/>
      </xdr:nvSpPr>
      <xdr:spPr>
        <a:xfrm>
          <a:off x="12763500" y="999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140639</xdr:rowOff>
    </xdr:from>
    <xdr:ext cx="534377" cy="259045"/>
    <xdr:sp macro="" textlink="">
      <xdr:nvSpPr>
        <xdr:cNvPr id="602" name="テキスト ボックス 601"/>
        <xdr:cNvSpPr txBox="1"/>
      </xdr:nvSpPr>
      <xdr:spPr>
        <a:xfrm>
          <a:off x="12547111" y="1008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21,793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3" name="直線コネクタ 61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4" name="テキスト ボックス 61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5" name="直線コネクタ 61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144434</xdr:rowOff>
    </xdr:from>
    <xdr:ext cx="467179" cy="259045"/>
    <xdr:sp macro="" textlink="">
      <xdr:nvSpPr>
        <xdr:cNvPr id="616" name="テキスト ボックス 615"/>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7" name="直線コネクタ 61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160762</xdr:rowOff>
    </xdr:from>
    <xdr:ext cx="467179" cy="259045"/>
    <xdr:sp macro="" textlink="">
      <xdr:nvSpPr>
        <xdr:cNvPr id="618" name="テキスト ボックス 617"/>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19" name="直線コネクタ 61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5642</xdr:rowOff>
    </xdr:from>
    <xdr:ext cx="467179" cy="259045"/>
    <xdr:sp macro="" textlink="">
      <xdr:nvSpPr>
        <xdr:cNvPr id="620" name="テキスト ボックス 619"/>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1" name="直線コネクタ 62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21970</xdr:rowOff>
    </xdr:from>
    <xdr:ext cx="467179" cy="259045"/>
    <xdr:sp macro="" textlink="">
      <xdr:nvSpPr>
        <xdr:cNvPr id="622" name="テキスト ボックス 621"/>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3" name="直線コネクタ 62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24" name="テキスト ボックス 623"/>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32911</xdr:rowOff>
    </xdr:from>
    <xdr:to>
      <xdr:col>23</xdr:col>
      <xdr:colOff>516889</xdr:colOff>
      <xdr:row>79</xdr:row>
      <xdr:rowOff>98879</xdr:rowOff>
    </xdr:to>
    <xdr:cxnSp macro="">
      <xdr:nvCxnSpPr>
        <xdr:cNvPr id="628" name="直線コネクタ 627"/>
        <xdr:cNvCxnSpPr/>
      </xdr:nvCxnSpPr>
      <xdr:spPr>
        <a:xfrm flipV="1">
          <a:off x="16317595" y="12034411"/>
          <a:ext cx="1269" cy="1609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29"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0" name="直線コネクタ 62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151038</xdr:rowOff>
    </xdr:from>
    <xdr:ext cx="469744" cy="259045"/>
    <xdr:sp macro="" textlink="">
      <xdr:nvSpPr>
        <xdr:cNvPr id="631" name="災害復旧費最大値テキスト"/>
        <xdr:cNvSpPr txBox="1"/>
      </xdr:nvSpPr>
      <xdr:spPr>
        <a:xfrm>
          <a:off x="16370300" y="11809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9,854</a:t>
          </a:r>
          <a:endParaRPr kumimoji="1" lang="ja-JP" altLang="en-US" sz="1000" b="1">
            <a:latin typeface="ＭＳ Ｐゴシック"/>
          </a:endParaRPr>
        </a:p>
      </xdr:txBody>
    </xdr:sp>
    <xdr:clientData/>
  </xdr:oneCellAnchor>
  <xdr:twoCellAnchor>
    <xdr:from>
      <xdr:col>23</xdr:col>
      <xdr:colOff>428625</xdr:colOff>
      <xdr:row>70</xdr:row>
      <xdr:rowOff>32911</xdr:rowOff>
    </xdr:from>
    <xdr:to>
      <xdr:col>23</xdr:col>
      <xdr:colOff>606425</xdr:colOff>
      <xdr:row>70</xdr:row>
      <xdr:rowOff>32911</xdr:rowOff>
    </xdr:to>
    <xdr:cxnSp macro="">
      <xdr:nvCxnSpPr>
        <xdr:cNvPr id="632" name="直線コネクタ 631"/>
        <xdr:cNvCxnSpPr/>
      </xdr:nvCxnSpPr>
      <xdr:spPr>
        <a:xfrm>
          <a:off x="16230600" y="1203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95776</xdr:rowOff>
    </xdr:from>
    <xdr:to>
      <xdr:col>23</xdr:col>
      <xdr:colOff>517525</xdr:colOff>
      <xdr:row>79</xdr:row>
      <xdr:rowOff>98879</xdr:rowOff>
    </xdr:to>
    <xdr:cxnSp macro="">
      <xdr:nvCxnSpPr>
        <xdr:cNvPr id="633" name="直線コネクタ 632"/>
        <xdr:cNvCxnSpPr/>
      </xdr:nvCxnSpPr>
      <xdr:spPr>
        <a:xfrm flipV="1">
          <a:off x="15481300" y="13640326"/>
          <a:ext cx="838200" cy="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152272</xdr:rowOff>
    </xdr:from>
    <xdr:ext cx="378565" cy="259045"/>
    <xdr:sp macro="" textlink="">
      <xdr:nvSpPr>
        <xdr:cNvPr id="634" name="災害復旧費平均値テキスト"/>
        <xdr:cNvSpPr txBox="1"/>
      </xdr:nvSpPr>
      <xdr:spPr>
        <a:xfrm>
          <a:off x="16370300" y="133539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129395</xdr:rowOff>
    </xdr:from>
    <xdr:to>
      <xdr:col>23</xdr:col>
      <xdr:colOff>568325</xdr:colOff>
      <xdr:row>79</xdr:row>
      <xdr:rowOff>59545</xdr:rowOff>
    </xdr:to>
    <xdr:sp macro="" textlink="">
      <xdr:nvSpPr>
        <xdr:cNvPr id="635" name="フローチャート : 判断 634"/>
        <xdr:cNvSpPr/>
      </xdr:nvSpPr>
      <xdr:spPr>
        <a:xfrm>
          <a:off x="16268700" y="1350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85162</xdr:rowOff>
    </xdr:from>
    <xdr:to>
      <xdr:col>22</xdr:col>
      <xdr:colOff>365125</xdr:colOff>
      <xdr:row>79</xdr:row>
      <xdr:rowOff>98879</xdr:rowOff>
    </xdr:to>
    <xdr:cxnSp macro="">
      <xdr:nvCxnSpPr>
        <xdr:cNvPr id="636" name="直線コネクタ 635"/>
        <xdr:cNvCxnSpPr/>
      </xdr:nvCxnSpPr>
      <xdr:spPr>
        <a:xfrm>
          <a:off x="14592300" y="13629712"/>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141641</xdr:rowOff>
    </xdr:from>
    <xdr:to>
      <xdr:col>22</xdr:col>
      <xdr:colOff>415925</xdr:colOff>
      <xdr:row>79</xdr:row>
      <xdr:rowOff>71791</xdr:rowOff>
    </xdr:to>
    <xdr:sp macro="" textlink="">
      <xdr:nvSpPr>
        <xdr:cNvPr id="637" name="フローチャート : 判断 636"/>
        <xdr:cNvSpPr/>
      </xdr:nvSpPr>
      <xdr:spPr>
        <a:xfrm>
          <a:off x="15430500" y="1351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88318</xdr:rowOff>
    </xdr:from>
    <xdr:ext cx="378565" cy="259045"/>
    <xdr:sp macro="" textlink="">
      <xdr:nvSpPr>
        <xdr:cNvPr id="638" name="テキスト ボックス 637"/>
        <xdr:cNvSpPr txBox="1"/>
      </xdr:nvSpPr>
      <xdr:spPr>
        <a:xfrm>
          <a:off x="15292017" y="13289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44014</xdr:rowOff>
    </xdr:from>
    <xdr:to>
      <xdr:col>21</xdr:col>
      <xdr:colOff>161925</xdr:colOff>
      <xdr:row>79</xdr:row>
      <xdr:rowOff>85162</xdr:rowOff>
    </xdr:to>
    <xdr:cxnSp macro="">
      <xdr:nvCxnSpPr>
        <xdr:cNvPr id="639" name="直線コネクタ 638"/>
        <xdr:cNvCxnSpPr/>
      </xdr:nvCxnSpPr>
      <xdr:spPr>
        <a:xfrm>
          <a:off x="13703300" y="1358856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107352</xdr:rowOff>
    </xdr:from>
    <xdr:to>
      <xdr:col>21</xdr:col>
      <xdr:colOff>212725</xdr:colOff>
      <xdr:row>79</xdr:row>
      <xdr:rowOff>37502</xdr:rowOff>
    </xdr:to>
    <xdr:sp macro="" textlink="">
      <xdr:nvSpPr>
        <xdr:cNvPr id="640" name="フローチャート : 判断 639"/>
        <xdr:cNvSpPr/>
      </xdr:nvSpPr>
      <xdr:spPr>
        <a:xfrm>
          <a:off x="14541500" y="1348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54029</xdr:rowOff>
    </xdr:from>
    <xdr:ext cx="378565" cy="259045"/>
    <xdr:sp macro="" textlink="">
      <xdr:nvSpPr>
        <xdr:cNvPr id="641" name="テキスト ボックス 640"/>
        <xdr:cNvSpPr txBox="1"/>
      </xdr:nvSpPr>
      <xdr:spPr>
        <a:xfrm>
          <a:off x="14403017" y="13255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44014</xdr:rowOff>
    </xdr:from>
    <xdr:to>
      <xdr:col>19</xdr:col>
      <xdr:colOff>644525</xdr:colOff>
      <xdr:row>79</xdr:row>
      <xdr:rowOff>63119</xdr:rowOff>
    </xdr:to>
    <xdr:cxnSp macro="">
      <xdr:nvCxnSpPr>
        <xdr:cNvPr id="642" name="直線コネクタ 641"/>
        <xdr:cNvCxnSpPr/>
      </xdr:nvCxnSpPr>
      <xdr:spPr>
        <a:xfrm flipV="1">
          <a:off x="12814300" y="13588564"/>
          <a:ext cx="889000" cy="1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104249</xdr:rowOff>
    </xdr:from>
    <xdr:to>
      <xdr:col>20</xdr:col>
      <xdr:colOff>9525</xdr:colOff>
      <xdr:row>79</xdr:row>
      <xdr:rowOff>34399</xdr:rowOff>
    </xdr:to>
    <xdr:sp macro="" textlink="">
      <xdr:nvSpPr>
        <xdr:cNvPr id="643" name="フローチャート : 判断 642"/>
        <xdr:cNvSpPr/>
      </xdr:nvSpPr>
      <xdr:spPr>
        <a:xfrm>
          <a:off x="13652500" y="1347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50926</xdr:rowOff>
    </xdr:from>
    <xdr:ext cx="378565" cy="259045"/>
    <xdr:sp macro="" textlink="">
      <xdr:nvSpPr>
        <xdr:cNvPr id="644" name="テキスト ボックス 643"/>
        <xdr:cNvSpPr txBox="1"/>
      </xdr:nvSpPr>
      <xdr:spPr>
        <a:xfrm>
          <a:off x="13514017" y="13252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22606</xdr:rowOff>
    </xdr:from>
    <xdr:to>
      <xdr:col>18</xdr:col>
      <xdr:colOff>492125</xdr:colOff>
      <xdr:row>78</xdr:row>
      <xdr:rowOff>124206</xdr:rowOff>
    </xdr:to>
    <xdr:sp macro="" textlink="">
      <xdr:nvSpPr>
        <xdr:cNvPr id="645" name="フローチャート : 判断 644"/>
        <xdr:cNvSpPr/>
      </xdr:nvSpPr>
      <xdr:spPr>
        <a:xfrm>
          <a:off x="12763500" y="133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140733</xdr:rowOff>
    </xdr:from>
    <xdr:ext cx="469744" cy="259045"/>
    <xdr:sp macro="" textlink="">
      <xdr:nvSpPr>
        <xdr:cNvPr id="646" name="テキスト ボックス 645"/>
        <xdr:cNvSpPr txBox="1"/>
      </xdr:nvSpPr>
      <xdr:spPr>
        <a:xfrm>
          <a:off x="12579427" y="1317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44976</xdr:rowOff>
    </xdr:from>
    <xdr:to>
      <xdr:col>23</xdr:col>
      <xdr:colOff>568325</xdr:colOff>
      <xdr:row>79</xdr:row>
      <xdr:rowOff>146576</xdr:rowOff>
    </xdr:to>
    <xdr:sp macro="" textlink="">
      <xdr:nvSpPr>
        <xdr:cNvPr id="652" name="円/楕円 651"/>
        <xdr:cNvSpPr/>
      </xdr:nvSpPr>
      <xdr:spPr>
        <a:xfrm>
          <a:off x="16268700" y="1358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131353</xdr:rowOff>
    </xdr:from>
    <xdr:ext cx="313932" cy="259045"/>
    <xdr:sp macro="" textlink="">
      <xdr:nvSpPr>
        <xdr:cNvPr id="653" name="災害復旧費該当値テキスト"/>
        <xdr:cNvSpPr txBox="1"/>
      </xdr:nvSpPr>
      <xdr:spPr>
        <a:xfrm>
          <a:off x="16370300" y="135044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48079</xdr:rowOff>
    </xdr:from>
    <xdr:to>
      <xdr:col>22</xdr:col>
      <xdr:colOff>415925</xdr:colOff>
      <xdr:row>79</xdr:row>
      <xdr:rowOff>149679</xdr:rowOff>
    </xdr:to>
    <xdr:sp macro="" textlink="">
      <xdr:nvSpPr>
        <xdr:cNvPr id="654" name="円/楕円 653"/>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140806</xdr:rowOff>
    </xdr:from>
    <xdr:ext cx="249299" cy="259045"/>
    <xdr:sp macro="" textlink="">
      <xdr:nvSpPr>
        <xdr:cNvPr id="655" name="テキスト ボックス 654"/>
        <xdr:cNvSpPr txBox="1"/>
      </xdr:nvSpPr>
      <xdr:spPr>
        <a:xfrm>
          <a:off x="15356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34362</xdr:rowOff>
    </xdr:from>
    <xdr:to>
      <xdr:col>21</xdr:col>
      <xdr:colOff>212725</xdr:colOff>
      <xdr:row>79</xdr:row>
      <xdr:rowOff>135962</xdr:rowOff>
    </xdr:to>
    <xdr:sp macro="" textlink="">
      <xdr:nvSpPr>
        <xdr:cNvPr id="656" name="円/楕円 655"/>
        <xdr:cNvSpPr/>
      </xdr:nvSpPr>
      <xdr:spPr>
        <a:xfrm>
          <a:off x="14541500" y="1357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127089</xdr:rowOff>
    </xdr:from>
    <xdr:ext cx="313932" cy="259045"/>
    <xdr:sp macro="" textlink="">
      <xdr:nvSpPr>
        <xdr:cNvPr id="657" name="テキスト ボックス 656"/>
        <xdr:cNvSpPr txBox="1"/>
      </xdr:nvSpPr>
      <xdr:spPr>
        <a:xfrm>
          <a:off x="14435333" y="136716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164664</xdr:rowOff>
    </xdr:from>
    <xdr:to>
      <xdr:col>20</xdr:col>
      <xdr:colOff>9525</xdr:colOff>
      <xdr:row>79</xdr:row>
      <xdr:rowOff>94814</xdr:rowOff>
    </xdr:to>
    <xdr:sp macro="" textlink="">
      <xdr:nvSpPr>
        <xdr:cNvPr id="658" name="円/楕円 657"/>
        <xdr:cNvSpPr/>
      </xdr:nvSpPr>
      <xdr:spPr>
        <a:xfrm>
          <a:off x="13652500" y="1353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85941</xdr:rowOff>
    </xdr:from>
    <xdr:ext cx="378565" cy="259045"/>
    <xdr:sp macro="" textlink="">
      <xdr:nvSpPr>
        <xdr:cNvPr id="659" name="テキスト ボックス 658"/>
        <xdr:cNvSpPr txBox="1"/>
      </xdr:nvSpPr>
      <xdr:spPr>
        <a:xfrm>
          <a:off x="13514017" y="136304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12319</xdr:rowOff>
    </xdr:from>
    <xdr:to>
      <xdr:col>18</xdr:col>
      <xdr:colOff>492125</xdr:colOff>
      <xdr:row>79</xdr:row>
      <xdr:rowOff>113919</xdr:rowOff>
    </xdr:to>
    <xdr:sp macro="" textlink="">
      <xdr:nvSpPr>
        <xdr:cNvPr id="660" name="円/楕円 659"/>
        <xdr:cNvSpPr/>
      </xdr:nvSpPr>
      <xdr:spPr>
        <a:xfrm>
          <a:off x="12763500" y="1355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105046</xdr:rowOff>
    </xdr:from>
    <xdr:ext cx="378565" cy="259045"/>
    <xdr:sp macro="" textlink="">
      <xdr:nvSpPr>
        <xdr:cNvPr id="661" name="テキスト ボックス 660"/>
        <xdr:cNvSpPr txBox="1"/>
      </xdr:nvSpPr>
      <xdr:spPr>
        <a:xfrm>
          <a:off x="12625017" y="136495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40,781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7" name="テキスト ボックス 67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9" name="テキスト ボックス 67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146496</xdr:rowOff>
    </xdr:from>
    <xdr:to>
      <xdr:col>23</xdr:col>
      <xdr:colOff>516889</xdr:colOff>
      <xdr:row>98</xdr:row>
      <xdr:rowOff>115506</xdr:rowOff>
    </xdr:to>
    <xdr:cxnSp macro="">
      <xdr:nvCxnSpPr>
        <xdr:cNvPr id="685" name="直線コネクタ 684"/>
        <xdr:cNvCxnSpPr/>
      </xdr:nvCxnSpPr>
      <xdr:spPr>
        <a:xfrm flipV="1">
          <a:off x="16317595" y="15748446"/>
          <a:ext cx="1269" cy="1169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119333</xdr:rowOff>
    </xdr:from>
    <xdr:ext cx="534377" cy="259045"/>
    <xdr:sp macro="" textlink="">
      <xdr:nvSpPr>
        <xdr:cNvPr id="686" name="公債費最小値テキスト"/>
        <xdr:cNvSpPr txBox="1"/>
      </xdr:nvSpPr>
      <xdr:spPr>
        <a:xfrm>
          <a:off x="16370300" y="1692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13,175</a:t>
          </a:r>
          <a:endParaRPr kumimoji="1" lang="ja-JP" altLang="en-US" sz="1000" b="1">
            <a:latin typeface="ＭＳ Ｐゴシック"/>
          </a:endParaRPr>
        </a:p>
      </xdr:txBody>
    </xdr:sp>
    <xdr:clientData/>
  </xdr:oneCellAnchor>
  <xdr:twoCellAnchor>
    <xdr:from>
      <xdr:col>23</xdr:col>
      <xdr:colOff>428625</xdr:colOff>
      <xdr:row>98</xdr:row>
      <xdr:rowOff>115506</xdr:rowOff>
    </xdr:from>
    <xdr:to>
      <xdr:col>23</xdr:col>
      <xdr:colOff>606425</xdr:colOff>
      <xdr:row>98</xdr:row>
      <xdr:rowOff>115506</xdr:rowOff>
    </xdr:to>
    <xdr:cxnSp macro="">
      <xdr:nvCxnSpPr>
        <xdr:cNvPr id="687" name="直線コネクタ 686"/>
        <xdr:cNvCxnSpPr/>
      </xdr:nvCxnSpPr>
      <xdr:spPr>
        <a:xfrm>
          <a:off x="16230600" y="16917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93173</xdr:rowOff>
    </xdr:from>
    <xdr:ext cx="599010" cy="259045"/>
    <xdr:sp macro="" textlink="">
      <xdr:nvSpPr>
        <xdr:cNvPr id="688" name="公債費最大値テキスト"/>
        <xdr:cNvSpPr txBox="1"/>
      </xdr:nvSpPr>
      <xdr:spPr>
        <a:xfrm>
          <a:off x="16370300" y="15523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166,608</a:t>
          </a:r>
          <a:endParaRPr kumimoji="1" lang="ja-JP" altLang="en-US" sz="1000" b="1">
            <a:latin typeface="ＭＳ Ｐゴシック"/>
          </a:endParaRPr>
        </a:p>
      </xdr:txBody>
    </xdr:sp>
    <xdr:clientData/>
  </xdr:oneCellAnchor>
  <xdr:twoCellAnchor>
    <xdr:from>
      <xdr:col>23</xdr:col>
      <xdr:colOff>428625</xdr:colOff>
      <xdr:row>91</xdr:row>
      <xdr:rowOff>146496</xdr:rowOff>
    </xdr:from>
    <xdr:to>
      <xdr:col>23</xdr:col>
      <xdr:colOff>606425</xdr:colOff>
      <xdr:row>91</xdr:row>
      <xdr:rowOff>146496</xdr:rowOff>
    </xdr:to>
    <xdr:cxnSp macro="">
      <xdr:nvCxnSpPr>
        <xdr:cNvPr id="689" name="直線コネクタ 688"/>
        <xdr:cNvCxnSpPr/>
      </xdr:nvCxnSpPr>
      <xdr:spPr>
        <a:xfrm>
          <a:off x="16230600" y="15748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8948</xdr:rowOff>
    </xdr:from>
    <xdr:to>
      <xdr:col>23</xdr:col>
      <xdr:colOff>517525</xdr:colOff>
      <xdr:row>98</xdr:row>
      <xdr:rowOff>14686</xdr:rowOff>
    </xdr:to>
    <xdr:cxnSp macro="">
      <xdr:nvCxnSpPr>
        <xdr:cNvPr id="690" name="直線コネクタ 689"/>
        <xdr:cNvCxnSpPr/>
      </xdr:nvCxnSpPr>
      <xdr:spPr>
        <a:xfrm flipV="1">
          <a:off x="15481300" y="16811048"/>
          <a:ext cx="838200" cy="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93984</xdr:rowOff>
    </xdr:from>
    <xdr:ext cx="534377" cy="259045"/>
    <xdr:sp macro="" textlink="">
      <xdr:nvSpPr>
        <xdr:cNvPr id="691" name="公債費平均値テキスト"/>
        <xdr:cNvSpPr txBox="1"/>
      </xdr:nvSpPr>
      <xdr:spPr>
        <a:xfrm>
          <a:off x="16370300" y="16553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34,835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71107</xdr:rowOff>
    </xdr:from>
    <xdr:to>
      <xdr:col>23</xdr:col>
      <xdr:colOff>568325</xdr:colOff>
      <xdr:row>98</xdr:row>
      <xdr:rowOff>1257</xdr:rowOff>
    </xdr:to>
    <xdr:sp macro="" textlink="">
      <xdr:nvSpPr>
        <xdr:cNvPr id="692" name="フローチャート : 判断 691"/>
        <xdr:cNvSpPr/>
      </xdr:nvSpPr>
      <xdr:spPr>
        <a:xfrm>
          <a:off x="16268700" y="1670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12438</xdr:rowOff>
    </xdr:from>
    <xdr:to>
      <xdr:col>22</xdr:col>
      <xdr:colOff>365125</xdr:colOff>
      <xdr:row>98</xdr:row>
      <xdr:rowOff>14686</xdr:rowOff>
    </xdr:to>
    <xdr:cxnSp macro="">
      <xdr:nvCxnSpPr>
        <xdr:cNvPr id="693" name="直線コネクタ 692"/>
        <xdr:cNvCxnSpPr/>
      </xdr:nvCxnSpPr>
      <xdr:spPr>
        <a:xfrm>
          <a:off x="14592300" y="16814538"/>
          <a:ext cx="8890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89433</xdr:rowOff>
    </xdr:from>
    <xdr:to>
      <xdr:col>22</xdr:col>
      <xdr:colOff>415925</xdr:colOff>
      <xdr:row>98</xdr:row>
      <xdr:rowOff>19583</xdr:rowOff>
    </xdr:to>
    <xdr:sp macro="" textlink="">
      <xdr:nvSpPr>
        <xdr:cNvPr id="694" name="フローチャート : 判断 693"/>
        <xdr:cNvSpPr/>
      </xdr:nvSpPr>
      <xdr:spPr>
        <a:xfrm>
          <a:off x="15430500" y="1672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36110</xdr:rowOff>
    </xdr:from>
    <xdr:ext cx="534377" cy="259045"/>
    <xdr:sp macro="" textlink="">
      <xdr:nvSpPr>
        <xdr:cNvPr id="695" name="テキスト ボックス 694"/>
        <xdr:cNvSpPr txBox="1"/>
      </xdr:nvSpPr>
      <xdr:spPr>
        <a:xfrm>
          <a:off x="15214111" y="1649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32,430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10054</xdr:rowOff>
    </xdr:from>
    <xdr:to>
      <xdr:col>21</xdr:col>
      <xdr:colOff>161925</xdr:colOff>
      <xdr:row>98</xdr:row>
      <xdr:rowOff>12438</xdr:rowOff>
    </xdr:to>
    <xdr:cxnSp macro="">
      <xdr:nvCxnSpPr>
        <xdr:cNvPr id="696" name="直線コネクタ 695"/>
        <xdr:cNvCxnSpPr/>
      </xdr:nvCxnSpPr>
      <xdr:spPr>
        <a:xfrm>
          <a:off x="13703300" y="16812154"/>
          <a:ext cx="889000" cy="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42838</xdr:rowOff>
    </xdr:from>
    <xdr:to>
      <xdr:col>21</xdr:col>
      <xdr:colOff>212725</xdr:colOff>
      <xdr:row>97</xdr:row>
      <xdr:rowOff>144438</xdr:rowOff>
    </xdr:to>
    <xdr:sp macro="" textlink="">
      <xdr:nvSpPr>
        <xdr:cNvPr id="697" name="フローチャート : 判断 696"/>
        <xdr:cNvSpPr/>
      </xdr:nvSpPr>
      <xdr:spPr>
        <a:xfrm>
          <a:off x="14541500" y="1667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160965</xdr:rowOff>
    </xdr:from>
    <xdr:ext cx="534377" cy="259045"/>
    <xdr:sp macro="" textlink="">
      <xdr:nvSpPr>
        <xdr:cNvPr id="698" name="テキスト ボックス 697"/>
        <xdr:cNvSpPr txBox="1"/>
      </xdr:nvSpPr>
      <xdr:spPr>
        <a:xfrm>
          <a:off x="14325111" y="1644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10054</xdr:rowOff>
    </xdr:from>
    <xdr:to>
      <xdr:col>19</xdr:col>
      <xdr:colOff>644525</xdr:colOff>
      <xdr:row>98</xdr:row>
      <xdr:rowOff>17986</xdr:rowOff>
    </xdr:to>
    <xdr:cxnSp macro="">
      <xdr:nvCxnSpPr>
        <xdr:cNvPr id="699" name="直線コネクタ 698"/>
        <xdr:cNvCxnSpPr/>
      </xdr:nvCxnSpPr>
      <xdr:spPr>
        <a:xfrm flipV="1">
          <a:off x="12814300" y="16812154"/>
          <a:ext cx="889000" cy="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38684</xdr:rowOff>
    </xdr:from>
    <xdr:to>
      <xdr:col>20</xdr:col>
      <xdr:colOff>9525</xdr:colOff>
      <xdr:row>97</xdr:row>
      <xdr:rowOff>140284</xdr:rowOff>
    </xdr:to>
    <xdr:sp macro="" textlink="">
      <xdr:nvSpPr>
        <xdr:cNvPr id="700" name="フローチャート : 判断 699"/>
        <xdr:cNvSpPr/>
      </xdr:nvSpPr>
      <xdr:spPr>
        <a:xfrm>
          <a:off x="13652500" y="1666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156811</xdr:rowOff>
    </xdr:from>
    <xdr:ext cx="534377" cy="259045"/>
    <xdr:sp macro="" textlink="">
      <xdr:nvSpPr>
        <xdr:cNvPr id="701" name="テキスト ボックス 700"/>
        <xdr:cNvSpPr txBox="1"/>
      </xdr:nvSpPr>
      <xdr:spPr>
        <a:xfrm>
          <a:off x="13436111" y="1644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40323</xdr:rowOff>
    </xdr:from>
    <xdr:to>
      <xdr:col>18</xdr:col>
      <xdr:colOff>492125</xdr:colOff>
      <xdr:row>97</xdr:row>
      <xdr:rowOff>141923</xdr:rowOff>
    </xdr:to>
    <xdr:sp macro="" textlink="">
      <xdr:nvSpPr>
        <xdr:cNvPr id="702" name="フローチャート : 判断 701"/>
        <xdr:cNvSpPr/>
      </xdr:nvSpPr>
      <xdr:spPr>
        <a:xfrm>
          <a:off x="12763500" y="16670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158450</xdr:rowOff>
    </xdr:from>
    <xdr:ext cx="534377" cy="259045"/>
    <xdr:sp macro="" textlink="">
      <xdr:nvSpPr>
        <xdr:cNvPr id="703" name="テキスト ボックス 702"/>
        <xdr:cNvSpPr txBox="1"/>
      </xdr:nvSpPr>
      <xdr:spPr>
        <a:xfrm>
          <a:off x="12547111" y="16446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129598</xdr:rowOff>
    </xdr:from>
    <xdr:to>
      <xdr:col>23</xdr:col>
      <xdr:colOff>568325</xdr:colOff>
      <xdr:row>98</xdr:row>
      <xdr:rowOff>59748</xdr:rowOff>
    </xdr:to>
    <xdr:sp macro="" textlink="">
      <xdr:nvSpPr>
        <xdr:cNvPr id="709" name="円/楕円 708"/>
        <xdr:cNvSpPr/>
      </xdr:nvSpPr>
      <xdr:spPr>
        <a:xfrm>
          <a:off x="16268700" y="1676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49534</xdr:rowOff>
    </xdr:from>
    <xdr:ext cx="534377" cy="259045"/>
    <xdr:sp macro="" textlink="">
      <xdr:nvSpPr>
        <xdr:cNvPr id="710" name="公債費該当値テキスト"/>
        <xdr:cNvSpPr txBox="1"/>
      </xdr:nvSpPr>
      <xdr:spPr>
        <a:xfrm>
          <a:off x="16370300" y="1668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27,159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135336</xdr:rowOff>
    </xdr:from>
    <xdr:to>
      <xdr:col>22</xdr:col>
      <xdr:colOff>415925</xdr:colOff>
      <xdr:row>98</xdr:row>
      <xdr:rowOff>65486</xdr:rowOff>
    </xdr:to>
    <xdr:sp macro="" textlink="">
      <xdr:nvSpPr>
        <xdr:cNvPr id="711" name="円/楕円 710"/>
        <xdr:cNvSpPr/>
      </xdr:nvSpPr>
      <xdr:spPr>
        <a:xfrm>
          <a:off x="15430500" y="1676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56613</xdr:rowOff>
    </xdr:from>
    <xdr:ext cx="534377" cy="259045"/>
    <xdr:sp macro="" textlink="">
      <xdr:nvSpPr>
        <xdr:cNvPr id="712" name="テキスト ボックス 711"/>
        <xdr:cNvSpPr txBox="1"/>
      </xdr:nvSpPr>
      <xdr:spPr>
        <a:xfrm>
          <a:off x="15214111" y="1685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26,406</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133088</xdr:rowOff>
    </xdr:from>
    <xdr:to>
      <xdr:col>21</xdr:col>
      <xdr:colOff>212725</xdr:colOff>
      <xdr:row>98</xdr:row>
      <xdr:rowOff>63238</xdr:rowOff>
    </xdr:to>
    <xdr:sp macro="" textlink="">
      <xdr:nvSpPr>
        <xdr:cNvPr id="713" name="円/楕円 712"/>
        <xdr:cNvSpPr/>
      </xdr:nvSpPr>
      <xdr:spPr>
        <a:xfrm>
          <a:off x="14541500" y="1676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54365</xdr:rowOff>
    </xdr:from>
    <xdr:ext cx="534377" cy="259045"/>
    <xdr:sp macro="" textlink="">
      <xdr:nvSpPr>
        <xdr:cNvPr id="714" name="テキスト ボックス 713"/>
        <xdr:cNvSpPr txBox="1"/>
      </xdr:nvSpPr>
      <xdr:spPr>
        <a:xfrm>
          <a:off x="14325111" y="1685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26,701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130704</xdr:rowOff>
    </xdr:from>
    <xdr:to>
      <xdr:col>20</xdr:col>
      <xdr:colOff>9525</xdr:colOff>
      <xdr:row>98</xdr:row>
      <xdr:rowOff>60854</xdr:rowOff>
    </xdr:to>
    <xdr:sp macro="" textlink="">
      <xdr:nvSpPr>
        <xdr:cNvPr id="715" name="円/楕円 714"/>
        <xdr:cNvSpPr/>
      </xdr:nvSpPr>
      <xdr:spPr>
        <a:xfrm>
          <a:off x="13652500" y="1676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51981</xdr:rowOff>
    </xdr:from>
    <xdr:ext cx="534377" cy="259045"/>
    <xdr:sp macro="" textlink="">
      <xdr:nvSpPr>
        <xdr:cNvPr id="716" name="テキスト ボックス 715"/>
        <xdr:cNvSpPr txBox="1"/>
      </xdr:nvSpPr>
      <xdr:spPr>
        <a:xfrm>
          <a:off x="13436111" y="1685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27,014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138636</xdr:rowOff>
    </xdr:from>
    <xdr:to>
      <xdr:col>18</xdr:col>
      <xdr:colOff>492125</xdr:colOff>
      <xdr:row>98</xdr:row>
      <xdr:rowOff>68786</xdr:rowOff>
    </xdr:to>
    <xdr:sp macro="" textlink="">
      <xdr:nvSpPr>
        <xdr:cNvPr id="717" name="円/楕円 716"/>
        <xdr:cNvSpPr/>
      </xdr:nvSpPr>
      <xdr:spPr>
        <a:xfrm>
          <a:off x="12763500" y="1676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59913</xdr:rowOff>
    </xdr:from>
    <xdr:ext cx="534377" cy="259045"/>
    <xdr:sp macro="" textlink="">
      <xdr:nvSpPr>
        <xdr:cNvPr id="718" name="テキスト ボックス 717"/>
        <xdr:cNvSpPr txBox="1"/>
      </xdr:nvSpPr>
      <xdr:spPr>
        <a:xfrm>
          <a:off x="12547111" y="1686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25,973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2" name="テキスト ボックス 73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4" name="テキスト ボックス 73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6" name="テキスト ボックス 73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8" name="テキスト ボックス 73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0" name="テキスト ボックス 73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125413</xdr:rowOff>
    </xdr:from>
    <xdr:to>
      <xdr:col>32</xdr:col>
      <xdr:colOff>186689</xdr:colOff>
      <xdr:row>39</xdr:row>
      <xdr:rowOff>44450</xdr:rowOff>
    </xdr:to>
    <xdr:cxnSp macro="">
      <xdr:nvCxnSpPr>
        <xdr:cNvPr id="742" name="直線コネクタ 741"/>
        <xdr:cNvCxnSpPr/>
      </xdr:nvCxnSpPr>
      <xdr:spPr>
        <a:xfrm flipV="1">
          <a:off x="22159595" y="5440363"/>
          <a:ext cx="1269" cy="1290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69931</xdr:rowOff>
    </xdr:from>
    <xdr:ext cx="249299" cy="259045"/>
    <xdr:sp macro="" textlink="">
      <xdr:nvSpPr>
        <xdr:cNvPr id="743" name="諸支出金最小値テキスト"/>
        <xdr:cNvSpPr txBox="1"/>
      </xdr:nvSpPr>
      <xdr:spPr>
        <a:xfrm>
          <a:off x="22212300" y="6756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72090</xdr:rowOff>
    </xdr:from>
    <xdr:ext cx="469744" cy="259045"/>
    <xdr:sp macro="" textlink="">
      <xdr:nvSpPr>
        <xdr:cNvPr id="745" name="諸支出金最大値テキスト"/>
        <xdr:cNvSpPr txBox="1"/>
      </xdr:nvSpPr>
      <xdr:spPr>
        <a:xfrm>
          <a:off x="22212300" y="521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6,775</a:t>
          </a:r>
          <a:endParaRPr kumimoji="1" lang="ja-JP" altLang="en-US" sz="1000" b="1">
            <a:latin typeface="ＭＳ Ｐゴシック"/>
          </a:endParaRPr>
        </a:p>
      </xdr:txBody>
    </xdr:sp>
    <xdr:clientData/>
  </xdr:oneCellAnchor>
  <xdr:twoCellAnchor>
    <xdr:from>
      <xdr:col>32</xdr:col>
      <xdr:colOff>98425</xdr:colOff>
      <xdr:row>31</xdr:row>
      <xdr:rowOff>125413</xdr:rowOff>
    </xdr:from>
    <xdr:to>
      <xdr:col>32</xdr:col>
      <xdr:colOff>276225</xdr:colOff>
      <xdr:row>31</xdr:row>
      <xdr:rowOff>125413</xdr:rowOff>
    </xdr:to>
    <xdr:cxnSp macro="">
      <xdr:nvCxnSpPr>
        <xdr:cNvPr id="746" name="直線コネクタ 745"/>
        <xdr:cNvCxnSpPr/>
      </xdr:nvCxnSpPr>
      <xdr:spPr>
        <a:xfrm>
          <a:off x="22072600" y="544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7" name="直線コネクタ 74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158831</xdr:rowOff>
    </xdr:from>
    <xdr:ext cx="378565" cy="259045"/>
    <xdr:sp macro="" textlink="">
      <xdr:nvSpPr>
        <xdr:cNvPr id="748" name="諸支出金平均値テキスト"/>
        <xdr:cNvSpPr txBox="1"/>
      </xdr:nvSpPr>
      <xdr:spPr>
        <a:xfrm>
          <a:off x="22212300" y="65024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135954</xdr:rowOff>
    </xdr:from>
    <xdr:to>
      <xdr:col>32</xdr:col>
      <xdr:colOff>238125</xdr:colOff>
      <xdr:row>39</xdr:row>
      <xdr:rowOff>66104</xdr:rowOff>
    </xdr:to>
    <xdr:sp macro="" textlink="">
      <xdr:nvSpPr>
        <xdr:cNvPr id="749" name="フローチャート : 判断 748"/>
        <xdr:cNvSpPr/>
      </xdr:nvSpPr>
      <xdr:spPr>
        <a:xfrm>
          <a:off x="22110700" y="665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121094</xdr:rowOff>
    </xdr:from>
    <xdr:to>
      <xdr:col>31</xdr:col>
      <xdr:colOff>85725</xdr:colOff>
      <xdr:row>39</xdr:row>
      <xdr:rowOff>51244</xdr:rowOff>
    </xdr:to>
    <xdr:sp macro="" textlink="">
      <xdr:nvSpPr>
        <xdr:cNvPr id="751" name="フローチャート : 判断 750"/>
        <xdr:cNvSpPr/>
      </xdr:nvSpPr>
      <xdr:spPr>
        <a:xfrm>
          <a:off x="21272500" y="6636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67772</xdr:rowOff>
    </xdr:from>
    <xdr:ext cx="378565" cy="259045"/>
    <xdr:sp macro="" textlink="">
      <xdr:nvSpPr>
        <xdr:cNvPr id="752" name="テキスト ボックス 751"/>
        <xdr:cNvSpPr txBox="1"/>
      </xdr:nvSpPr>
      <xdr:spPr>
        <a:xfrm>
          <a:off x="21134017" y="641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126238</xdr:rowOff>
    </xdr:from>
    <xdr:to>
      <xdr:col>29</xdr:col>
      <xdr:colOff>568325</xdr:colOff>
      <xdr:row>39</xdr:row>
      <xdr:rowOff>56388</xdr:rowOff>
    </xdr:to>
    <xdr:sp macro="" textlink="">
      <xdr:nvSpPr>
        <xdr:cNvPr id="754" name="フローチャート : 判断 753"/>
        <xdr:cNvSpPr/>
      </xdr:nvSpPr>
      <xdr:spPr>
        <a:xfrm>
          <a:off x="20383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72915</xdr:rowOff>
    </xdr:from>
    <xdr:ext cx="378565" cy="259045"/>
    <xdr:sp macro="" textlink="">
      <xdr:nvSpPr>
        <xdr:cNvPr id="755" name="テキスト ボックス 754"/>
        <xdr:cNvSpPr txBox="1"/>
      </xdr:nvSpPr>
      <xdr:spPr>
        <a:xfrm>
          <a:off x="20245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130239</xdr:rowOff>
    </xdr:from>
    <xdr:to>
      <xdr:col>28</xdr:col>
      <xdr:colOff>365125</xdr:colOff>
      <xdr:row>39</xdr:row>
      <xdr:rowOff>60389</xdr:rowOff>
    </xdr:to>
    <xdr:sp macro="" textlink="">
      <xdr:nvSpPr>
        <xdr:cNvPr id="757" name="フローチャート : 判断 756"/>
        <xdr:cNvSpPr/>
      </xdr:nvSpPr>
      <xdr:spPr>
        <a:xfrm>
          <a:off x="19494500" y="6645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76916</xdr:rowOff>
    </xdr:from>
    <xdr:ext cx="378565" cy="259045"/>
    <xdr:sp macro="" textlink="">
      <xdr:nvSpPr>
        <xdr:cNvPr id="758" name="テキスト ボックス 757"/>
        <xdr:cNvSpPr txBox="1"/>
      </xdr:nvSpPr>
      <xdr:spPr>
        <a:xfrm>
          <a:off x="19356017" y="6420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80518</xdr:rowOff>
    </xdr:from>
    <xdr:to>
      <xdr:col>27</xdr:col>
      <xdr:colOff>161925</xdr:colOff>
      <xdr:row>39</xdr:row>
      <xdr:rowOff>10668</xdr:rowOff>
    </xdr:to>
    <xdr:sp macro="" textlink="">
      <xdr:nvSpPr>
        <xdr:cNvPr id="759" name="フローチャート : 判断 758"/>
        <xdr:cNvSpPr/>
      </xdr:nvSpPr>
      <xdr:spPr>
        <a:xfrm>
          <a:off x="18605500" y="659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27195</xdr:rowOff>
    </xdr:from>
    <xdr:ext cx="378565" cy="259045"/>
    <xdr:sp macro="" textlink="">
      <xdr:nvSpPr>
        <xdr:cNvPr id="760" name="テキスト ボックス 759"/>
        <xdr:cNvSpPr txBox="1"/>
      </xdr:nvSpPr>
      <xdr:spPr>
        <a:xfrm>
          <a:off x="18467017" y="6370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6" name="円/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114380</xdr:rowOff>
    </xdr:from>
    <xdr:ext cx="249299" cy="259045"/>
    <xdr:sp macro="" textlink="">
      <xdr:nvSpPr>
        <xdr:cNvPr id="767" name="諸支出金該当値テキスト"/>
        <xdr:cNvSpPr txBox="1"/>
      </xdr:nvSpPr>
      <xdr:spPr>
        <a:xfrm>
          <a:off x="22212300" y="66294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8" name="円/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9" name="テキスト ボックス 76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0" name="円/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1" name="テキスト ボックス 77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2" name="円/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3" name="テキスト ボックス 77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4" name="円/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5" name="テキスト ボックス 77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6" name="直線コネクタ 78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7" name="テキスト ボックス 78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8" name="直線コネクタ 78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89" name="テキスト ボックス 788"/>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91" name="テキスト ボックス 790"/>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92" name="直線コネクタ 79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93" name="テキスト ボックス 792"/>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4" name="直線コネクタ 79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95" name="テキスト ボックス 794"/>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7" name="テキスト ボックス 796"/>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9" name="直線コネクタ 798"/>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800"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1" name="直線コネクタ 80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802"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3" name="直線コネクタ 80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4" name="直線コネクタ 803"/>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805"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6" name="フローチャート : 判断 805"/>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7" name="直線コネクタ 806"/>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8" name="フローチャート : 判断 807"/>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9" name="テキスト ボックス 808"/>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10" name="直線コネクタ 809"/>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11" name="フローチャート : 判断 810"/>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12" name="テキスト ボックス 811"/>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3" name="直線コネクタ 812"/>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14" name="フローチャート : 判断 813"/>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5" name="テキスト ボックス 814"/>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88900</xdr:rowOff>
    </xdr:from>
    <xdr:to>
      <xdr:col>27</xdr:col>
      <xdr:colOff>161925</xdr:colOff>
      <xdr:row>51</xdr:row>
      <xdr:rowOff>19050</xdr:rowOff>
    </xdr:to>
    <xdr:sp macro="" textlink="">
      <xdr:nvSpPr>
        <xdr:cNvPr id="816" name="フローチャート : 判断 815"/>
        <xdr:cNvSpPr/>
      </xdr:nvSpPr>
      <xdr:spPr>
        <a:xfrm>
          <a:off x="18605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35577</xdr:rowOff>
    </xdr:from>
    <xdr:ext cx="313932" cy="259045"/>
    <xdr:sp macro="" textlink="">
      <xdr:nvSpPr>
        <xdr:cNvPr id="817" name="テキスト ボックス 816"/>
        <xdr:cNvSpPr txBox="1"/>
      </xdr:nvSpPr>
      <xdr:spPr>
        <a:xfrm>
          <a:off x="18499333" y="8436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3" name="円/楕円 822"/>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24"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5" name="円/楕円 824"/>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26" name="テキスト ボックス 825"/>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7" name="円/楕円 826"/>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28" name="テキスト ボックス 827"/>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9" name="円/楕円 828"/>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30" name="テキスト ボックス 829"/>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31" name="円/楕円 830"/>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32" name="テキスト ボックス 831"/>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tx1"/>
              </a:solidFill>
              <a:effectLst/>
              <a:latin typeface="+mn-lt"/>
              <a:ea typeface="+mn-ea"/>
              <a:cs typeface="+mn-cs"/>
            </a:rPr>
            <a:t>　</a:t>
          </a:r>
          <a:r>
            <a:rPr kumimoji="1" lang="ja-JP" altLang="en-US" sz="1100" baseline="0">
              <a:solidFill>
                <a:schemeClr val="tx1"/>
              </a:solidFill>
              <a:effectLst/>
              <a:latin typeface="+mn-lt"/>
              <a:ea typeface="+mn-ea"/>
              <a:cs typeface="+mn-cs"/>
            </a:rPr>
            <a:t>民生費は、住民一人当たり</a:t>
          </a:r>
          <a:r>
            <a:rPr kumimoji="1" lang="en-US" altLang="ja-JP" sz="1100" baseline="0">
              <a:solidFill>
                <a:schemeClr val="tx1"/>
              </a:solidFill>
              <a:effectLst/>
              <a:latin typeface="+mn-lt"/>
              <a:ea typeface="+mn-ea"/>
              <a:cs typeface="+mn-cs"/>
            </a:rPr>
            <a:t>125,693</a:t>
          </a:r>
          <a:r>
            <a:rPr kumimoji="1" lang="ja-JP" altLang="en-US" sz="1100" baseline="0">
              <a:solidFill>
                <a:schemeClr val="tx1"/>
              </a:solidFill>
              <a:effectLst/>
              <a:latin typeface="+mn-lt"/>
              <a:ea typeface="+mn-ea"/>
              <a:cs typeface="+mn-cs"/>
            </a:rPr>
            <a:t>円となっており、平成</a:t>
          </a:r>
          <a:r>
            <a:rPr kumimoji="1" lang="en-US" altLang="ja-JP" sz="1100" baseline="0">
              <a:solidFill>
                <a:schemeClr val="tx1"/>
              </a:solidFill>
              <a:effectLst/>
              <a:latin typeface="+mn-lt"/>
              <a:ea typeface="+mn-ea"/>
              <a:cs typeface="+mn-cs"/>
            </a:rPr>
            <a:t>27</a:t>
          </a:r>
          <a:r>
            <a:rPr kumimoji="1" lang="ja-JP" altLang="en-US" sz="1100" baseline="0">
              <a:solidFill>
                <a:schemeClr val="tx1"/>
              </a:solidFill>
              <a:effectLst/>
              <a:latin typeface="+mn-lt"/>
              <a:ea typeface="+mn-ea"/>
              <a:cs typeface="+mn-cs"/>
            </a:rPr>
            <a:t>年度と比較して</a:t>
          </a:r>
          <a:r>
            <a:rPr kumimoji="1" lang="en-US" altLang="ja-JP" sz="1100" baseline="0">
              <a:solidFill>
                <a:schemeClr val="tx1"/>
              </a:solidFill>
              <a:effectLst/>
              <a:latin typeface="+mn-lt"/>
              <a:ea typeface="+mn-ea"/>
              <a:cs typeface="+mn-cs"/>
            </a:rPr>
            <a:t>+4,121</a:t>
          </a:r>
          <a:r>
            <a:rPr kumimoji="1" lang="ja-JP" altLang="en-US" sz="1100" baseline="0">
              <a:solidFill>
                <a:schemeClr val="tx1"/>
              </a:solidFill>
              <a:effectLst/>
              <a:latin typeface="+mn-lt"/>
              <a:ea typeface="+mn-ea"/>
              <a:cs typeface="+mn-cs"/>
            </a:rPr>
            <a:t>円増である。</a:t>
          </a:r>
          <a:endParaRPr kumimoji="1" lang="en-US" altLang="ja-JP" sz="1100" baseline="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tx1"/>
              </a:solidFill>
              <a:effectLst/>
              <a:latin typeface="+mn-lt"/>
              <a:ea typeface="+mn-ea"/>
              <a:cs typeface="+mn-cs"/>
            </a:rPr>
            <a:t>　</a:t>
          </a:r>
          <a:r>
            <a:rPr kumimoji="1" lang="ja-JP" altLang="ja-JP" sz="1100" baseline="0">
              <a:solidFill>
                <a:schemeClr val="dk1"/>
              </a:solidFill>
              <a:effectLst/>
              <a:latin typeface="+mn-lt"/>
              <a:ea typeface="+mn-ea"/>
              <a:cs typeface="+mn-cs"/>
            </a:rPr>
            <a:t>教育費は、住民一人当たり</a:t>
          </a:r>
          <a:r>
            <a:rPr kumimoji="1" lang="en-US" altLang="ja-JP" sz="1100" baseline="0">
              <a:solidFill>
                <a:schemeClr val="dk1"/>
              </a:solidFill>
              <a:effectLst/>
              <a:latin typeface="+mn-lt"/>
              <a:ea typeface="+mn-ea"/>
              <a:cs typeface="+mn-cs"/>
            </a:rPr>
            <a:t>25,806</a:t>
          </a:r>
          <a:r>
            <a:rPr kumimoji="1" lang="ja-JP" altLang="ja-JP" sz="1100" baseline="0">
              <a:solidFill>
                <a:schemeClr val="dk1"/>
              </a:solidFill>
              <a:effectLst/>
              <a:latin typeface="+mn-lt"/>
              <a:ea typeface="+mn-ea"/>
              <a:cs typeface="+mn-cs"/>
            </a:rPr>
            <a:t>円で、平成</a:t>
          </a:r>
          <a:r>
            <a:rPr kumimoji="1" lang="en-US" altLang="ja-JP" sz="1100" baseline="0">
              <a:solidFill>
                <a:schemeClr val="dk1"/>
              </a:solidFill>
              <a:effectLst/>
              <a:latin typeface="+mn-lt"/>
              <a:ea typeface="+mn-ea"/>
              <a:cs typeface="+mn-cs"/>
            </a:rPr>
            <a:t>27</a:t>
          </a:r>
          <a:r>
            <a:rPr kumimoji="1" lang="ja-JP" altLang="ja-JP" sz="1100" baseline="0">
              <a:solidFill>
                <a:schemeClr val="dk1"/>
              </a:solidFill>
              <a:effectLst/>
              <a:latin typeface="+mn-lt"/>
              <a:ea typeface="+mn-ea"/>
              <a:cs typeface="+mn-cs"/>
            </a:rPr>
            <a:t>年度と比較して△</a:t>
          </a:r>
          <a:r>
            <a:rPr kumimoji="1" lang="en-US" altLang="ja-JP" sz="1100" baseline="0">
              <a:solidFill>
                <a:schemeClr val="dk1"/>
              </a:solidFill>
              <a:effectLst/>
              <a:latin typeface="+mn-lt"/>
              <a:ea typeface="+mn-ea"/>
              <a:cs typeface="+mn-cs"/>
            </a:rPr>
            <a:t>1,472</a:t>
          </a:r>
          <a:r>
            <a:rPr kumimoji="1" lang="ja-JP" altLang="ja-JP" sz="1100" baseline="0">
              <a:solidFill>
                <a:schemeClr val="dk1"/>
              </a:solidFill>
              <a:effectLst/>
              <a:latin typeface="+mn-lt"/>
              <a:ea typeface="+mn-ea"/>
              <a:cs typeface="+mn-cs"/>
            </a:rPr>
            <a:t>円減</a:t>
          </a:r>
          <a:r>
            <a:rPr kumimoji="1" lang="ja-JP" altLang="en-US" sz="1100" baseline="0">
              <a:solidFill>
                <a:schemeClr val="dk1"/>
              </a:solidFill>
              <a:effectLst/>
              <a:latin typeface="+mn-lt"/>
              <a:ea typeface="+mn-ea"/>
              <a:cs typeface="+mn-cs"/>
            </a:rPr>
            <a:t>である。</a:t>
          </a:r>
          <a:endParaRPr kumimoji="1" lang="en-US" altLang="ja-JP"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mn-lt"/>
              <a:ea typeface="+mn-ea"/>
              <a:cs typeface="+mn-cs"/>
            </a:rPr>
            <a:t>　　これは、</a:t>
          </a:r>
          <a:r>
            <a:rPr kumimoji="1" lang="ja-JP" altLang="en-US" sz="1100" baseline="0">
              <a:solidFill>
                <a:schemeClr val="tx1"/>
              </a:solidFill>
              <a:effectLst/>
              <a:latin typeface="+mn-lt"/>
              <a:ea typeface="+mn-ea"/>
              <a:cs typeface="+mn-cs"/>
            </a:rPr>
            <a:t>子ども・子育て新制度に伴い、幼稚園が認定子ども園に移行しているため、教育費から民生費に経費が移行していることによるもので、今後もこの傾向が継続するものと見込んでいる。</a:t>
          </a:r>
          <a:endParaRPr kumimoji="1" lang="en-US" altLang="ja-JP" sz="1100" baseline="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tx1"/>
              </a:solidFill>
              <a:effectLst/>
              <a:latin typeface="+mn-lt"/>
              <a:ea typeface="+mn-ea"/>
              <a:cs typeface="+mn-cs"/>
            </a:rPr>
            <a:t>　</a:t>
          </a:r>
          <a:r>
            <a:rPr kumimoji="1" lang="ja-JP" altLang="ja-JP" sz="1100" baseline="0">
              <a:solidFill>
                <a:schemeClr val="tx1"/>
              </a:solidFill>
              <a:effectLst/>
              <a:latin typeface="+mn-lt"/>
              <a:ea typeface="+mn-ea"/>
              <a:cs typeface="+mn-cs"/>
            </a:rPr>
            <a:t>農林水産業費は、</a:t>
          </a:r>
          <a:r>
            <a:rPr kumimoji="1" lang="ja-JP" altLang="en-US" sz="1100" baseline="0">
              <a:solidFill>
                <a:schemeClr val="tx1"/>
              </a:solidFill>
              <a:effectLst/>
              <a:latin typeface="+mn-lt"/>
              <a:ea typeface="+mn-ea"/>
              <a:cs typeface="+mn-cs"/>
            </a:rPr>
            <a:t>住民一人当たり</a:t>
          </a:r>
          <a:r>
            <a:rPr kumimoji="1" lang="en-US" altLang="ja-JP" sz="1100" baseline="0">
              <a:solidFill>
                <a:schemeClr val="tx1"/>
              </a:solidFill>
              <a:effectLst/>
              <a:latin typeface="+mn-lt"/>
              <a:ea typeface="+mn-ea"/>
              <a:cs typeface="+mn-cs"/>
            </a:rPr>
            <a:t>4,000</a:t>
          </a:r>
          <a:r>
            <a:rPr kumimoji="1" lang="ja-JP" altLang="ja-JP" sz="1100" baseline="0">
              <a:solidFill>
                <a:schemeClr val="tx1"/>
              </a:solidFill>
              <a:effectLst/>
              <a:latin typeface="+mn-lt"/>
              <a:ea typeface="+mn-ea"/>
              <a:cs typeface="+mn-cs"/>
            </a:rPr>
            <a:t>円前後で推移して</a:t>
          </a:r>
          <a:r>
            <a:rPr kumimoji="1" lang="ja-JP" altLang="en-US" sz="1100" baseline="0">
              <a:solidFill>
                <a:schemeClr val="tx1"/>
              </a:solidFill>
              <a:effectLst/>
              <a:latin typeface="+mn-lt"/>
              <a:ea typeface="+mn-ea"/>
              <a:cs typeface="+mn-cs"/>
            </a:rPr>
            <a:t>おり</a:t>
          </a:r>
          <a:r>
            <a:rPr kumimoji="1" lang="ja-JP" altLang="ja-JP" sz="1100" baseline="0">
              <a:solidFill>
                <a:schemeClr val="tx1"/>
              </a:solidFill>
              <a:effectLst/>
              <a:latin typeface="+mn-lt"/>
              <a:ea typeface="+mn-ea"/>
              <a:cs typeface="+mn-cs"/>
            </a:rPr>
            <a:t>、類似団体平均と比較して低い水準であった</a:t>
          </a:r>
          <a:r>
            <a:rPr kumimoji="1" lang="ja-JP" altLang="en-US" sz="1100" baseline="0">
              <a:solidFill>
                <a:schemeClr val="tx1"/>
              </a:solidFill>
              <a:effectLst/>
              <a:latin typeface="+mn-lt"/>
              <a:ea typeface="+mn-ea"/>
              <a:cs typeface="+mn-cs"/>
            </a:rPr>
            <a:t>ものの、平成</a:t>
          </a:r>
          <a:r>
            <a:rPr kumimoji="1" lang="en-US" altLang="ja-JP" sz="1100" baseline="0">
              <a:solidFill>
                <a:schemeClr val="tx1"/>
              </a:solidFill>
              <a:effectLst/>
              <a:latin typeface="+mn-lt"/>
              <a:ea typeface="+mn-ea"/>
              <a:cs typeface="+mn-cs"/>
            </a:rPr>
            <a:t>27</a:t>
          </a:r>
          <a:r>
            <a:rPr kumimoji="1" lang="ja-JP" altLang="en-US" sz="1100" baseline="0">
              <a:solidFill>
                <a:schemeClr val="tx1"/>
              </a:solidFill>
              <a:effectLst/>
              <a:latin typeface="+mn-lt"/>
              <a:ea typeface="+mn-ea"/>
              <a:cs typeface="+mn-cs"/>
            </a:rPr>
            <a:t>年度から</a:t>
          </a:r>
          <a:r>
            <a:rPr kumimoji="1" lang="ja-JP" altLang="ja-JP" sz="1100" baseline="0">
              <a:solidFill>
                <a:schemeClr val="dk1"/>
              </a:solidFill>
              <a:effectLst/>
              <a:latin typeface="+mn-lt"/>
              <a:ea typeface="+mn-ea"/>
              <a:cs typeface="+mn-cs"/>
            </a:rPr>
            <a:t>類似団体平均を上回る水準となった</a:t>
          </a:r>
          <a:r>
            <a:rPr kumimoji="1" lang="ja-JP" altLang="en-US" sz="1100" baseline="0">
              <a:solidFill>
                <a:schemeClr val="dk1"/>
              </a:solidFill>
              <a:effectLst/>
              <a:latin typeface="+mn-lt"/>
              <a:ea typeface="+mn-ea"/>
              <a:cs typeface="+mn-cs"/>
            </a:rPr>
            <a:t>。</a:t>
          </a:r>
          <a:endParaRPr kumimoji="1" lang="en-US" altLang="ja-JP"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tx1"/>
              </a:solidFill>
              <a:effectLst/>
              <a:latin typeface="+mn-lt"/>
              <a:ea typeface="+mn-ea"/>
              <a:cs typeface="+mn-cs"/>
            </a:rPr>
            <a:t>　　これは、</a:t>
          </a:r>
          <a:r>
            <a:rPr kumimoji="1" lang="ja-JP" altLang="ja-JP" sz="1100" baseline="0">
              <a:solidFill>
                <a:schemeClr val="tx1"/>
              </a:solidFill>
              <a:effectLst/>
              <a:latin typeface="+mn-lt"/>
              <a:ea typeface="+mn-ea"/>
              <a:cs typeface="+mn-cs"/>
            </a:rPr>
            <a:t>平成</a:t>
          </a:r>
          <a:r>
            <a:rPr kumimoji="1" lang="en-US" altLang="ja-JP" sz="1100" baseline="0">
              <a:solidFill>
                <a:schemeClr val="tx1"/>
              </a:solidFill>
              <a:effectLst/>
              <a:latin typeface="+mn-lt"/>
              <a:ea typeface="+mn-ea"/>
              <a:cs typeface="+mn-cs"/>
            </a:rPr>
            <a:t>27</a:t>
          </a:r>
          <a:r>
            <a:rPr kumimoji="1" lang="ja-JP" altLang="ja-JP" sz="1100" baseline="0">
              <a:solidFill>
                <a:schemeClr val="tx1"/>
              </a:solidFill>
              <a:effectLst/>
              <a:latin typeface="+mn-lt"/>
              <a:ea typeface="+mn-ea"/>
              <a:cs typeface="+mn-cs"/>
            </a:rPr>
            <a:t>年度</a:t>
          </a:r>
          <a:r>
            <a:rPr kumimoji="1" lang="ja-JP" altLang="en-US" sz="1100" baseline="0">
              <a:solidFill>
                <a:schemeClr val="tx1"/>
              </a:solidFill>
              <a:effectLst/>
              <a:latin typeface="+mn-lt"/>
              <a:ea typeface="+mn-ea"/>
              <a:cs typeface="+mn-cs"/>
            </a:rPr>
            <a:t>から</a:t>
          </a:r>
          <a:r>
            <a:rPr kumimoji="1" lang="ja-JP" altLang="ja-JP" sz="1100" baseline="0">
              <a:solidFill>
                <a:schemeClr val="tx1"/>
              </a:solidFill>
              <a:effectLst/>
              <a:latin typeface="+mn-lt"/>
              <a:ea typeface="+mn-ea"/>
              <a:cs typeface="+mn-cs"/>
            </a:rPr>
            <a:t>類似団体の類型が</a:t>
          </a:r>
          <a:r>
            <a:rPr kumimoji="1" lang="en-US" altLang="ja-JP" sz="1100" baseline="0">
              <a:solidFill>
                <a:schemeClr val="tx1"/>
              </a:solidFill>
              <a:effectLst/>
              <a:latin typeface="+mn-lt"/>
              <a:ea typeface="+mn-ea"/>
              <a:cs typeface="+mn-cs"/>
            </a:rPr>
            <a:t>Ⅲ</a:t>
          </a:r>
          <a:r>
            <a:rPr kumimoji="1" lang="ja-JP" altLang="ja-JP" sz="1100" baseline="0">
              <a:solidFill>
                <a:schemeClr val="tx1"/>
              </a:solidFill>
              <a:effectLst/>
              <a:latin typeface="+mn-lt"/>
              <a:ea typeface="+mn-ea"/>
              <a:cs typeface="+mn-cs"/>
            </a:rPr>
            <a:t>－１から</a:t>
          </a:r>
          <a:r>
            <a:rPr kumimoji="1" lang="en-US" altLang="ja-JP" sz="1100" baseline="0">
              <a:solidFill>
                <a:schemeClr val="tx1"/>
              </a:solidFill>
              <a:effectLst/>
              <a:latin typeface="+mn-lt"/>
              <a:ea typeface="+mn-ea"/>
              <a:cs typeface="+mn-cs"/>
            </a:rPr>
            <a:t>Ⅲ</a:t>
          </a:r>
          <a:r>
            <a:rPr kumimoji="1" lang="ja-JP" altLang="ja-JP" sz="1100" baseline="0">
              <a:solidFill>
                <a:schemeClr val="tx1"/>
              </a:solidFill>
              <a:effectLst/>
              <a:latin typeface="+mn-lt"/>
              <a:ea typeface="+mn-ea"/>
              <a:cs typeface="+mn-cs"/>
            </a:rPr>
            <a:t>－３に変更となったことから平均が△</a:t>
          </a:r>
          <a:r>
            <a:rPr kumimoji="1" lang="en-US" altLang="ja-JP" sz="1100" baseline="0">
              <a:solidFill>
                <a:schemeClr val="tx1"/>
              </a:solidFill>
              <a:effectLst/>
              <a:latin typeface="+mn-lt"/>
              <a:ea typeface="+mn-ea"/>
              <a:cs typeface="+mn-cs"/>
            </a:rPr>
            <a:t>59.8%</a:t>
          </a:r>
          <a:r>
            <a:rPr kumimoji="1" lang="ja-JP" altLang="ja-JP" sz="1100" baseline="0">
              <a:solidFill>
                <a:schemeClr val="tx1"/>
              </a:solidFill>
              <a:effectLst/>
              <a:latin typeface="+mn-lt"/>
              <a:ea typeface="+mn-ea"/>
              <a:cs typeface="+mn-cs"/>
            </a:rPr>
            <a:t>減と</a:t>
          </a:r>
          <a:r>
            <a:rPr kumimoji="1" lang="ja-JP" altLang="en-US" sz="1100" baseline="0">
              <a:solidFill>
                <a:schemeClr val="tx1"/>
              </a:solidFill>
              <a:effectLst/>
              <a:latin typeface="+mn-lt"/>
              <a:ea typeface="+mn-ea"/>
              <a:cs typeface="+mn-cs"/>
            </a:rPr>
            <a:t>なったことによるものである。</a:t>
          </a:r>
          <a:r>
            <a:rPr kumimoji="1" lang="ja-JP" altLang="ja-JP" sz="1100" baseline="0">
              <a:solidFill>
                <a:schemeClr val="tx1"/>
              </a:solidFill>
              <a:effectLst/>
              <a:latin typeface="+mn-lt"/>
              <a:ea typeface="+mn-ea"/>
              <a:cs typeface="+mn-cs"/>
            </a:rPr>
            <a:t>引き続き計画的に農業基盤を整備するなど農林業施策を展開する。　</a:t>
          </a:r>
          <a:endParaRPr lang="ja-JP" altLang="ja-JP" sz="1400">
            <a:solidFill>
              <a:schemeClr val="tx1"/>
            </a:solidFill>
            <a:effectLst/>
          </a:endParaRPr>
        </a:p>
        <a:p>
          <a:r>
            <a:rPr kumimoji="1" lang="ja-JP" altLang="ja-JP" sz="1100" baseline="0">
              <a:solidFill>
                <a:schemeClr val="tx1"/>
              </a:solidFill>
              <a:effectLst/>
              <a:latin typeface="+mn-lt"/>
              <a:ea typeface="+mn-ea"/>
              <a:cs typeface="+mn-cs"/>
            </a:rPr>
            <a:t>　消防費は、住民一人当たり</a:t>
          </a:r>
          <a:r>
            <a:rPr kumimoji="1" lang="en-US" altLang="ja-JP" sz="1100" baseline="0">
              <a:solidFill>
                <a:schemeClr val="tx1"/>
              </a:solidFill>
              <a:effectLst/>
              <a:latin typeface="+mn-lt"/>
              <a:ea typeface="+mn-ea"/>
              <a:cs typeface="+mn-cs"/>
            </a:rPr>
            <a:t>13,366</a:t>
          </a:r>
          <a:r>
            <a:rPr kumimoji="1" lang="ja-JP" altLang="ja-JP" sz="1100" baseline="0">
              <a:solidFill>
                <a:schemeClr val="tx1"/>
              </a:solidFill>
              <a:effectLst/>
              <a:latin typeface="+mn-lt"/>
              <a:ea typeface="+mn-ea"/>
              <a:cs typeface="+mn-cs"/>
            </a:rPr>
            <a:t>円となっており、平成</a:t>
          </a:r>
          <a:r>
            <a:rPr kumimoji="1" lang="en-US" altLang="ja-JP" sz="1100" baseline="0">
              <a:solidFill>
                <a:schemeClr val="tx1"/>
              </a:solidFill>
              <a:effectLst/>
              <a:latin typeface="+mn-lt"/>
              <a:ea typeface="+mn-ea"/>
              <a:cs typeface="+mn-cs"/>
            </a:rPr>
            <a:t>27</a:t>
          </a:r>
          <a:r>
            <a:rPr kumimoji="1" lang="ja-JP" altLang="ja-JP" sz="1100" baseline="0">
              <a:solidFill>
                <a:schemeClr val="tx1"/>
              </a:solidFill>
              <a:effectLst/>
              <a:latin typeface="+mn-lt"/>
              <a:ea typeface="+mn-ea"/>
              <a:cs typeface="+mn-cs"/>
            </a:rPr>
            <a:t>年度と比較して</a:t>
          </a:r>
          <a:r>
            <a:rPr kumimoji="1" lang="ja-JP" altLang="en-US" sz="1100" baseline="0">
              <a:solidFill>
                <a:schemeClr val="tx1"/>
              </a:solidFill>
              <a:effectLst/>
              <a:latin typeface="+mn-lt"/>
              <a:ea typeface="+mn-ea"/>
              <a:cs typeface="+mn-cs"/>
            </a:rPr>
            <a:t>＋</a:t>
          </a:r>
          <a:r>
            <a:rPr kumimoji="1" lang="en-US" altLang="ja-JP" sz="1100" baseline="0">
              <a:solidFill>
                <a:schemeClr val="tx1"/>
              </a:solidFill>
              <a:effectLst/>
              <a:latin typeface="+mn-lt"/>
              <a:ea typeface="+mn-ea"/>
              <a:cs typeface="+mn-cs"/>
            </a:rPr>
            <a:t>1,178</a:t>
          </a:r>
          <a:r>
            <a:rPr kumimoji="1" lang="ja-JP" altLang="ja-JP" sz="1100" baseline="0">
              <a:solidFill>
                <a:schemeClr val="tx1"/>
              </a:solidFill>
              <a:effectLst/>
              <a:latin typeface="+mn-lt"/>
              <a:ea typeface="+mn-ea"/>
              <a:cs typeface="+mn-cs"/>
            </a:rPr>
            <a:t>円</a:t>
          </a:r>
          <a:r>
            <a:rPr kumimoji="1" lang="ja-JP" altLang="en-US" sz="1100" baseline="0">
              <a:solidFill>
                <a:schemeClr val="tx1"/>
              </a:solidFill>
              <a:effectLst/>
              <a:latin typeface="+mn-lt"/>
              <a:ea typeface="+mn-ea"/>
              <a:cs typeface="+mn-cs"/>
            </a:rPr>
            <a:t>増</a:t>
          </a:r>
          <a:r>
            <a:rPr kumimoji="1" lang="ja-JP" altLang="ja-JP" sz="1100" baseline="0">
              <a:solidFill>
                <a:schemeClr val="tx1"/>
              </a:solidFill>
              <a:effectLst/>
              <a:latin typeface="+mn-lt"/>
              <a:ea typeface="+mn-ea"/>
              <a:cs typeface="+mn-cs"/>
            </a:rPr>
            <a:t>である。</a:t>
          </a:r>
          <a:endParaRPr kumimoji="1" lang="en-US" altLang="ja-JP" sz="1100" baseline="0">
            <a:solidFill>
              <a:schemeClr val="tx1"/>
            </a:solidFill>
            <a:effectLst/>
            <a:latin typeface="+mn-lt"/>
            <a:ea typeface="+mn-ea"/>
            <a:cs typeface="+mn-cs"/>
          </a:endParaRPr>
        </a:p>
        <a:p>
          <a:r>
            <a:rPr kumimoji="1" lang="ja-JP" altLang="en-US" sz="1100" baseline="0">
              <a:solidFill>
                <a:schemeClr val="tx1"/>
              </a:solidFill>
              <a:effectLst/>
              <a:latin typeface="+mn-lt"/>
              <a:ea typeface="+mn-ea"/>
              <a:cs typeface="+mn-cs"/>
            </a:rPr>
            <a:t>　　</a:t>
          </a:r>
          <a:r>
            <a:rPr kumimoji="1" lang="ja-JP" altLang="ja-JP" sz="1100" baseline="0">
              <a:solidFill>
                <a:schemeClr val="tx1"/>
              </a:solidFill>
              <a:effectLst/>
              <a:latin typeface="+mn-lt"/>
              <a:ea typeface="+mn-ea"/>
              <a:cs typeface="+mn-cs"/>
            </a:rPr>
            <a:t>これは、</a:t>
          </a:r>
          <a:r>
            <a:rPr kumimoji="1" lang="ja-JP" altLang="en-US" sz="1100" baseline="0">
              <a:solidFill>
                <a:schemeClr val="tx1"/>
              </a:solidFill>
              <a:effectLst/>
              <a:latin typeface="+mn-lt"/>
              <a:ea typeface="+mn-ea"/>
              <a:cs typeface="+mn-cs"/>
            </a:rPr>
            <a:t>救急</a:t>
          </a:r>
          <a:r>
            <a:rPr kumimoji="1" lang="ja-JP" altLang="ja-JP" sz="1100" baseline="0">
              <a:solidFill>
                <a:schemeClr val="tx1"/>
              </a:solidFill>
              <a:effectLst/>
              <a:latin typeface="+mn-lt"/>
              <a:ea typeface="+mn-ea"/>
              <a:cs typeface="+mn-cs"/>
            </a:rPr>
            <a:t>車の更新によるものである。今後は広域幹線道路の開通に伴い、交通事故への出動要請の増に対応するため、消防費の増加を見込んでいる。</a:t>
          </a:r>
          <a:endParaRPr lang="ja-JP" altLang="ja-JP" sz="1400">
            <a:solidFill>
              <a:schemeClr val="tx1"/>
            </a:solidFill>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神奈川県伊勢原市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aseline="0">
              <a:solidFill>
                <a:schemeClr val="tx1"/>
              </a:solidFill>
              <a:effectLst/>
              <a:latin typeface="+mn-lt"/>
              <a:ea typeface="+mn-ea"/>
              <a:cs typeface="+mn-cs"/>
            </a:rPr>
            <a:t>【</a:t>
          </a:r>
          <a:r>
            <a:rPr kumimoji="1" lang="ja-JP" altLang="ja-JP" sz="1100" baseline="0">
              <a:solidFill>
                <a:schemeClr val="tx1"/>
              </a:solidFill>
              <a:effectLst/>
              <a:latin typeface="+mn-lt"/>
              <a:ea typeface="+mn-ea"/>
              <a:cs typeface="+mn-cs"/>
            </a:rPr>
            <a:t>財政調整基金残高</a:t>
          </a:r>
          <a:r>
            <a:rPr kumimoji="1" lang="en-US" altLang="ja-JP" sz="1100" baseline="0">
              <a:solidFill>
                <a:schemeClr val="tx1"/>
              </a:solidFill>
              <a:effectLst/>
              <a:latin typeface="+mn-lt"/>
              <a:ea typeface="+mn-ea"/>
              <a:cs typeface="+mn-cs"/>
            </a:rPr>
            <a:t>】</a:t>
          </a:r>
          <a:r>
            <a:rPr kumimoji="1" lang="ja-JP" altLang="ja-JP" sz="1100" baseline="0">
              <a:solidFill>
                <a:schemeClr val="tx1"/>
              </a:solidFill>
              <a:effectLst/>
              <a:latin typeface="+mn-lt"/>
              <a:ea typeface="+mn-ea"/>
              <a:cs typeface="+mn-cs"/>
            </a:rPr>
            <a:t>緊急財政対策により、平成</a:t>
          </a:r>
          <a:r>
            <a:rPr kumimoji="1" lang="en-US" altLang="ja-JP" sz="1100" baseline="0">
              <a:solidFill>
                <a:schemeClr val="tx1"/>
              </a:solidFill>
              <a:effectLst/>
              <a:latin typeface="+mn-lt"/>
              <a:ea typeface="+mn-ea"/>
              <a:cs typeface="+mn-cs"/>
            </a:rPr>
            <a:t>23</a:t>
          </a:r>
          <a:r>
            <a:rPr kumimoji="1" lang="ja-JP" altLang="ja-JP" sz="1100" baseline="0">
              <a:solidFill>
                <a:schemeClr val="tx1"/>
              </a:solidFill>
              <a:effectLst/>
              <a:latin typeface="+mn-lt"/>
              <a:ea typeface="+mn-ea"/>
              <a:cs typeface="+mn-cs"/>
            </a:rPr>
            <a:t>年度末の残高は過去最低となったが、それ以降積み増し、平成</a:t>
          </a:r>
          <a:r>
            <a:rPr kumimoji="1" lang="en-US" altLang="ja-JP" sz="1100" baseline="0">
              <a:solidFill>
                <a:schemeClr val="tx1"/>
              </a:solidFill>
              <a:effectLst/>
              <a:latin typeface="+mn-lt"/>
              <a:ea typeface="+mn-ea"/>
              <a:cs typeface="+mn-cs"/>
            </a:rPr>
            <a:t>27</a:t>
          </a:r>
          <a:r>
            <a:rPr kumimoji="1" lang="ja-JP" altLang="ja-JP" sz="1100" baseline="0">
              <a:solidFill>
                <a:schemeClr val="tx1"/>
              </a:solidFill>
              <a:effectLst/>
              <a:latin typeface="+mn-lt"/>
              <a:ea typeface="+mn-ea"/>
              <a:cs typeface="+mn-cs"/>
            </a:rPr>
            <a:t>年度末には</a:t>
          </a:r>
          <a:r>
            <a:rPr kumimoji="1" lang="en-US" altLang="ja-JP" sz="1100" baseline="0">
              <a:solidFill>
                <a:schemeClr val="tx1"/>
              </a:solidFill>
              <a:effectLst/>
              <a:latin typeface="+mn-lt"/>
              <a:ea typeface="+mn-ea"/>
              <a:cs typeface="+mn-cs"/>
            </a:rPr>
            <a:t>6.58%</a:t>
          </a:r>
          <a:r>
            <a:rPr kumimoji="1" lang="ja-JP" altLang="en-US" sz="1100" baseline="0">
              <a:solidFill>
                <a:schemeClr val="tx1"/>
              </a:solidFill>
              <a:effectLst/>
              <a:latin typeface="+mn-lt"/>
              <a:ea typeface="+mn-ea"/>
              <a:cs typeface="+mn-cs"/>
            </a:rPr>
            <a:t>。平成</a:t>
          </a:r>
          <a:r>
            <a:rPr kumimoji="1" lang="en-US" altLang="ja-JP" sz="1100" baseline="0">
              <a:solidFill>
                <a:schemeClr val="tx1"/>
              </a:solidFill>
              <a:effectLst/>
              <a:latin typeface="+mn-lt"/>
              <a:ea typeface="+mn-ea"/>
              <a:cs typeface="+mn-cs"/>
            </a:rPr>
            <a:t>28</a:t>
          </a:r>
          <a:r>
            <a:rPr kumimoji="1" lang="ja-JP" altLang="en-US" sz="1100" baseline="0">
              <a:solidFill>
                <a:schemeClr val="tx1"/>
              </a:solidFill>
              <a:effectLst/>
              <a:latin typeface="+mn-lt"/>
              <a:ea typeface="+mn-ea"/>
              <a:cs typeface="+mn-cs"/>
            </a:rPr>
            <a:t>年度末には</a:t>
          </a:r>
          <a:r>
            <a:rPr kumimoji="1" lang="en-US" altLang="ja-JP" sz="1100" baseline="0">
              <a:solidFill>
                <a:schemeClr val="tx1"/>
              </a:solidFill>
              <a:effectLst/>
              <a:latin typeface="+mn-lt"/>
              <a:ea typeface="+mn-ea"/>
              <a:cs typeface="+mn-cs"/>
            </a:rPr>
            <a:t>6.70%</a:t>
          </a:r>
          <a:r>
            <a:rPr kumimoji="1" lang="ja-JP" altLang="ja-JP" sz="1100" baseline="0">
              <a:solidFill>
                <a:schemeClr val="tx1"/>
              </a:solidFill>
              <a:effectLst/>
              <a:latin typeface="+mn-lt"/>
              <a:ea typeface="+mn-ea"/>
              <a:cs typeface="+mn-cs"/>
            </a:rPr>
            <a:t>まで改善した</a:t>
          </a:r>
          <a:r>
            <a:rPr kumimoji="1" lang="ja-JP" altLang="en-US" sz="1100" baseline="0">
              <a:solidFill>
                <a:schemeClr val="tx1"/>
              </a:solidFill>
              <a:effectLst/>
              <a:latin typeface="+mn-lt"/>
              <a:ea typeface="+mn-ea"/>
              <a:cs typeface="+mn-cs"/>
            </a:rPr>
            <a:t>。</a:t>
          </a:r>
          <a:r>
            <a:rPr kumimoji="1" lang="ja-JP" altLang="ja-JP" sz="1100" baseline="0">
              <a:solidFill>
                <a:schemeClr val="tx1"/>
              </a:solidFill>
              <a:effectLst/>
              <a:latin typeface="+mn-lt"/>
              <a:ea typeface="+mn-ea"/>
              <a:cs typeface="+mn-cs"/>
            </a:rPr>
            <a:t>引き続き適正規模の残高確保に努める。</a:t>
          </a:r>
          <a:endParaRPr lang="ja-JP" altLang="ja-JP" sz="1400">
            <a:solidFill>
              <a:schemeClr val="tx1"/>
            </a:solidFill>
            <a:effectLst/>
          </a:endParaRPr>
        </a:p>
        <a:p>
          <a:r>
            <a:rPr kumimoji="1" lang="en-US" altLang="ja-JP" sz="1100" baseline="0">
              <a:solidFill>
                <a:schemeClr val="tx1"/>
              </a:solidFill>
              <a:effectLst/>
              <a:latin typeface="+mn-lt"/>
              <a:ea typeface="+mn-ea"/>
              <a:cs typeface="+mn-cs"/>
            </a:rPr>
            <a:t>【</a:t>
          </a:r>
          <a:r>
            <a:rPr kumimoji="1" lang="ja-JP" altLang="ja-JP" sz="1100" baseline="0">
              <a:solidFill>
                <a:schemeClr val="tx1"/>
              </a:solidFill>
              <a:effectLst/>
              <a:latin typeface="+mn-lt"/>
              <a:ea typeface="+mn-ea"/>
              <a:cs typeface="+mn-cs"/>
            </a:rPr>
            <a:t>実質収支額</a:t>
          </a:r>
          <a:r>
            <a:rPr kumimoji="1" lang="en-US" altLang="ja-JP" sz="1100" baseline="0">
              <a:solidFill>
                <a:schemeClr val="tx1"/>
              </a:solidFill>
              <a:effectLst/>
              <a:latin typeface="+mn-lt"/>
              <a:ea typeface="+mn-ea"/>
              <a:cs typeface="+mn-cs"/>
            </a:rPr>
            <a:t>】</a:t>
          </a:r>
          <a:r>
            <a:rPr kumimoji="1" lang="ja-JP" altLang="ja-JP" sz="1100" baseline="0">
              <a:solidFill>
                <a:schemeClr val="tx1"/>
              </a:solidFill>
              <a:effectLst/>
              <a:latin typeface="+mn-lt"/>
              <a:ea typeface="+mn-ea"/>
              <a:cs typeface="+mn-cs"/>
            </a:rPr>
            <a:t>歳入の確保と支出の節減により、</a:t>
          </a:r>
          <a:r>
            <a:rPr kumimoji="1" lang="en-US" altLang="ja-JP" sz="1100" baseline="0">
              <a:solidFill>
                <a:schemeClr val="tx1"/>
              </a:solidFill>
              <a:effectLst/>
              <a:latin typeface="+mn-lt"/>
              <a:ea typeface="+mn-ea"/>
              <a:cs typeface="+mn-cs"/>
            </a:rPr>
            <a:t>4</a:t>
          </a:r>
          <a:r>
            <a:rPr kumimoji="1" lang="ja-JP" altLang="ja-JP" sz="1100" baseline="0">
              <a:solidFill>
                <a:schemeClr val="tx1"/>
              </a:solidFill>
              <a:effectLst/>
              <a:latin typeface="+mn-lt"/>
              <a:ea typeface="+mn-ea"/>
              <a:cs typeface="+mn-cs"/>
            </a:rPr>
            <a:t>～</a:t>
          </a:r>
          <a:r>
            <a:rPr kumimoji="1" lang="en-US" altLang="ja-JP" sz="1100" baseline="0">
              <a:solidFill>
                <a:schemeClr val="tx1"/>
              </a:solidFill>
              <a:effectLst/>
              <a:latin typeface="+mn-lt"/>
              <a:ea typeface="+mn-ea"/>
              <a:cs typeface="+mn-cs"/>
            </a:rPr>
            <a:t>5%</a:t>
          </a:r>
          <a:r>
            <a:rPr kumimoji="1" lang="ja-JP" altLang="en-US" sz="1100" baseline="0">
              <a:solidFill>
                <a:schemeClr val="tx1"/>
              </a:solidFill>
              <a:effectLst/>
              <a:latin typeface="+mn-lt"/>
              <a:ea typeface="+mn-ea"/>
              <a:cs typeface="+mn-cs"/>
            </a:rPr>
            <a:t>を推移している</a:t>
          </a:r>
          <a:r>
            <a:rPr kumimoji="1" lang="ja-JP" altLang="ja-JP" sz="1100" baseline="0">
              <a:solidFill>
                <a:schemeClr val="tx1"/>
              </a:solidFill>
              <a:effectLst/>
              <a:latin typeface="+mn-lt"/>
              <a:ea typeface="+mn-ea"/>
              <a:cs typeface="+mn-cs"/>
            </a:rPr>
            <a:t>、平成</a:t>
          </a:r>
          <a:r>
            <a:rPr kumimoji="1" lang="en-US" altLang="ja-JP" sz="1100" baseline="0">
              <a:solidFill>
                <a:schemeClr val="tx1"/>
              </a:solidFill>
              <a:effectLst/>
              <a:latin typeface="+mn-lt"/>
              <a:ea typeface="+mn-ea"/>
              <a:cs typeface="+mn-cs"/>
            </a:rPr>
            <a:t>28</a:t>
          </a:r>
          <a:r>
            <a:rPr kumimoji="1" lang="ja-JP" altLang="ja-JP" sz="1100" baseline="0">
              <a:solidFill>
                <a:schemeClr val="tx1"/>
              </a:solidFill>
              <a:effectLst/>
              <a:latin typeface="+mn-lt"/>
              <a:ea typeface="+mn-ea"/>
              <a:cs typeface="+mn-cs"/>
            </a:rPr>
            <a:t>年度決算では</a:t>
          </a:r>
          <a:r>
            <a:rPr kumimoji="1" lang="en-US" altLang="ja-JP" sz="1100" baseline="0">
              <a:solidFill>
                <a:schemeClr val="tx1"/>
              </a:solidFill>
              <a:effectLst/>
              <a:latin typeface="+mn-lt"/>
              <a:ea typeface="+mn-ea"/>
              <a:cs typeface="+mn-cs"/>
            </a:rPr>
            <a:t>4.61%</a:t>
          </a:r>
          <a:r>
            <a:rPr kumimoji="1" lang="ja-JP" altLang="ja-JP" sz="1100" baseline="0">
              <a:solidFill>
                <a:schemeClr val="tx1"/>
              </a:solidFill>
              <a:effectLst/>
              <a:latin typeface="+mn-lt"/>
              <a:ea typeface="+mn-ea"/>
              <a:cs typeface="+mn-cs"/>
            </a:rPr>
            <a:t>となった。</a:t>
          </a:r>
          <a:endParaRPr lang="ja-JP" altLang="ja-JP" sz="1400">
            <a:solidFill>
              <a:schemeClr val="tx1"/>
            </a:solidFill>
            <a:effectLst/>
          </a:endParaRPr>
        </a:p>
        <a:p>
          <a:r>
            <a:rPr kumimoji="1" lang="en-US" altLang="ja-JP" sz="1100" baseline="0">
              <a:solidFill>
                <a:schemeClr val="tx1"/>
              </a:solidFill>
              <a:effectLst/>
              <a:latin typeface="+mn-lt"/>
              <a:ea typeface="+mn-ea"/>
              <a:cs typeface="+mn-cs"/>
            </a:rPr>
            <a:t>【</a:t>
          </a:r>
          <a:r>
            <a:rPr kumimoji="1" lang="ja-JP" altLang="ja-JP" sz="1100" baseline="0">
              <a:solidFill>
                <a:schemeClr val="tx1"/>
              </a:solidFill>
              <a:effectLst/>
              <a:latin typeface="+mn-lt"/>
              <a:ea typeface="+mn-ea"/>
              <a:cs typeface="+mn-cs"/>
            </a:rPr>
            <a:t>実質単年度収支</a:t>
          </a:r>
          <a:r>
            <a:rPr kumimoji="1" lang="en-US" altLang="ja-JP" sz="1100" baseline="0">
              <a:solidFill>
                <a:schemeClr val="tx1"/>
              </a:solidFill>
              <a:effectLst/>
              <a:latin typeface="+mn-lt"/>
              <a:ea typeface="+mn-ea"/>
              <a:cs typeface="+mn-cs"/>
            </a:rPr>
            <a:t>】</a:t>
          </a:r>
          <a:r>
            <a:rPr kumimoji="1" lang="ja-JP" altLang="ja-JP" sz="1100" baseline="0">
              <a:solidFill>
                <a:schemeClr val="tx1"/>
              </a:solidFill>
              <a:effectLst/>
              <a:latin typeface="+mn-lt"/>
              <a:ea typeface="+mn-ea"/>
              <a:cs typeface="+mn-cs"/>
            </a:rPr>
            <a:t>平成</a:t>
          </a:r>
          <a:r>
            <a:rPr kumimoji="1" lang="en-US" altLang="ja-JP" sz="1100" baseline="0">
              <a:solidFill>
                <a:schemeClr val="tx1"/>
              </a:solidFill>
              <a:effectLst/>
              <a:latin typeface="+mn-lt"/>
              <a:ea typeface="+mn-ea"/>
              <a:cs typeface="+mn-cs"/>
            </a:rPr>
            <a:t>24</a:t>
          </a:r>
          <a:r>
            <a:rPr kumimoji="1" lang="ja-JP" altLang="ja-JP" sz="1100" baseline="0">
              <a:solidFill>
                <a:schemeClr val="tx1"/>
              </a:solidFill>
              <a:effectLst/>
              <a:latin typeface="+mn-lt"/>
              <a:ea typeface="+mn-ea"/>
              <a:cs typeface="+mn-cs"/>
            </a:rPr>
            <a:t>年度から</a:t>
          </a:r>
          <a:r>
            <a:rPr kumimoji="1" lang="ja-JP" altLang="en-US" sz="1100" baseline="0">
              <a:solidFill>
                <a:schemeClr val="tx1"/>
              </a:solidFill>
              <a:effectLst/>
              <a:latin typeface="+mn-lt"/>
              <a:ea typeface="+mn-ea"/>
              <a:cs typeface="+mn-cs"/>
            </a:rPr>
            <a:t>財政調整基金に決算剰余金を積み増し、</a:t>
          </a:r>
          <a:r>
            <a:rPr kumimoji="1" lang="ja-JP" altLang="ja-JP" sz="1100" baseline="0">
              <a:solidFill>
                <a:schemeClr val="tx1"/>
              </a:solidFill>
              <a:effectLst/>
              <a:latin typeface="+mn-lt"/>
              <a:ea typeface="+mn-ea"/>
              <a:cs typeface="+mn-cs"/>
            </a:rPr>
            <a:t>プラス</a:t>
          </a:r>
          <a:r>
            <a:rPr kumimoji="1" lang="ja-JP" altLang="en-US" sz="1100" baseline="0">
              <a:solidFill>
                <a:schemeClr val="tx1"/>
              </a:solidFill>
              <a:effectLst/>
              <a:latin typeface="+mn-lt"/>
              <a:ea typeface="+mn-ea"/>
              <a:cs typeface="+mn-cs"/>
            </a:rPr>
            <a:t>で推移していたものの、平成</a:t>
          </a:r>
          <a:r>
            <a:rPr kumimoji="1" lang="en-US" altLang="ja-JP" sz="1100" baseline="0">
              <a:solidFill>
                <a:schemeClr val="tx1"/>
              </a:solidFill>
              <a:effectLst/>
              <a:latin typeface="+mn-lt"/>
              <a:ea typeface="+mn-ea"/>
              <a:cs typeface="+mn-cs"/>
            </a:rPr>
            <a:t>28</a:t>
          </a:r>
          <a:r>
            <a:rPr kumimoji="1" lang="ja-JP" altLang="en-US" sz="1100" baseline="0">
              <a:solidFill>
                <a:schemeClr val="tx1"/>
              </a:solidFill>
              <a:effectLst/>
              <a:latin typeface="+mn-lt"/>
              <a:ea typeface="+mn-ea"/>
              <a:cs typeface="+mn-cs"/>
            </a:rPr>
            <a:t>年度は△</a:t>
          </a:r>
          <a:r>
            <a:rPr kumimoji="1" lang="en-US" altLang="ja-JP" sz="1100" baseline="0">
              <a:solidFill>
                <a:schemeClr val="tx1"/>
              </a:solidFill>
              <a:effectLst/>
              <a:latin typeface="+mn-lt"/>
              <a:ea typeface="+mn-ea"/>
              <a:cs typeface="+mn-cs"/>
            </a:rPr>
            <a:t>0.44%</a:t>
          </a:r>
          <a:r>
            <a:rPr kumimoji="1" lang="ja-JP" altLang="en-US" sz="1100" baseline="0">
              <a:solidFill>
                <a:schemeClr val="tx1"/>
              </a:solidFill>
              <a:effectLst/>
              <a:latin typeface="+mn-lt"/>
              <a:ea typeface="+mn-ea"/>
              <a:cs typeface="+mn-cs"/>
            </a:rPr>
            <a:t>とマイナスに転じた。今後も財政健全化の取り組みを着実に進める。</a:t>
          </a:r>
          <a:endParaRPr lang="ja-JP" altLang="ja-JP" sz="1400">
            <a:solidFill>
              <a:schemeClr val="tx1"/>
            </a:solidFill>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神奈川県伊勢原市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aseline="0">
              <a:solidFill>
                <a:schemeClr val="tx1"/>
              </a:solidFill>
              <a:effectLst/>
              <a:latin typeface="+mn-lt"/>
              <a:ea typeface="+mn-ea"/>
              <a:cs typeface="+mn-cs"/>
            </a:rPr>
            <a:t>各会計において、実質収支は黒字である。</a:t>
          </a:r>
          <a:endParaRPr lang="ja-JP" altLang="ja-JP" sz="1400">
            <a:solidFill>
              <a:schemeClr val="tx1"/>
            </a:solidFill>
            <a:effectLst/>
          </a:endParaRPr>
        </a:p>
        <a:p>
          <a:r>
            <a:rPr kumimoji="1" lang="ja-JP" altLang="ja-JP" sz="1100" baseline="0">
              <a:solidFill>
                <a:schemeClr val="tx1"/>
              </a:solidFill>
              <a:effectLst/>
              <a:latin typeface="+mn-lt"/>
              <a:ea typeface="+mn-ea"/>
              <a:cs typeface="+mn-cs"/>
            </a:rPr>
            <a:t>　一般会計は、</a:t>
          </a:r>
          <a:r>
            <a:rPr kumimoji="1" lang="en-US" altLang="ja-JP" sz="1100" baseline="0">
              <a:solidFill>
                <a:schemeClr val="tx1"/>
              </a:solidFill>
              <a:effectLst/>
              <a:latin typeface="+mn-lt"/>
              <a:ea typeface="+mn-ea"/>
              <a:cs typeface="+mn-cs"/>
            </a:rPr>
            <a:t>5%</a:t>
          </a:r>
          <a:r>
            <a:rPr kumimoji="1" lang="ja-JP" altLang="en-US" sz="1100" baseline="0">
              <a:solidFill>
                <a:schemeClr val="tx1"/>
              </a:solidFill>
              <a:effectLst/>
              <a:latin typeface="+mn-lt"/>
              <a:ea typeface="+mn-ea"/>
              <a:cs typeface="+mn-cs"/>
            </a:rPr>
            <a:t>前後で推移しており</a:t>
          </a:r>
          <a:r>
            <a:rPr kumimoji="1" lang="ja-JP" altLang="ja-JP" sz="1100" baseline="0">
              <a:solidFill>
                <a:schemeClr val="tx1"/>
              </a:solidFill>
              <a:effectLst/>
              <a:latin typeface="+mn-lt"/>
              <a:ea typeface="+mn-ea"/>
              <a:cs typeface="+mn-cs"/>
            </a:rPr>
            <a:t>、平成</a:t>
          </a:r>
          <a:r>
            <a:rPr kumimoji="1" lang="en-US" altLang="ja-JP" sz="1100" baseline="0">
              <a:solidFill>
                <a:schemeClr val="tx1"/>
              </a:solidFill>
              <a:effectLst/>
              <a:latin typeface="+mn-lt"/>
              <a:ea typeface="+mn-ea"/>
              <a:cs typeface="+mn-cs"/>
            </a:rPr>
            <a:t>28</a:t>
          </a:r>
          <a:r>
            <a:rPr kumimoji="1" lang="ja-JP" altLang="ja-JP" sz="1100" baseline="0">
              <a:solidFill>
                <a:schemeClr val="tx1"/>
              </a:solidFill>
              <a:effectLst/>
              <a:latin typeface="+mn-lt"/>
              <a:ea typeface="+mn-ea"/>
              <a:cs typeface="+mn-cs"/>
            </a:rPr>
            <a:t>年度は</a:t>
          </a:r>
          <a:r>
            <a:rPr kumimoji="1" lang="en-US" altLang="ja-JP" sz="1100" baseline="0">
              <a:solidFill>
                <a:schemeClr val="tx1"/>
              </a:solidFill>
              <a:effectLst/>
              <a:latin typeface="+mn-lt"/>
              <a:ea typeface="+mn-ea"/>
              <a:cs typeface="+mn-cs"/>
            </a:rPr>
            <a:t>4.61%</a:t>
          </a:r>
          <a:r>
            <a:rPr kumimoji="1" lang="ja-JP" altLang="ja-JP" sz="1100" baseline="0">
              <a:solidFill>
                <a:schemeClr val="tx1"/>
              </a:solidFill>
              <a:effectLst/>
              <a:latin typeface="+mn-lt"/>
              <a:ea typeface="+mn-ea"/>
              <a:cs typeface="+mn-cs"/>
            </a:rPr>
            <a:t>。</a:t>
          </a:r>
          <a:endParaRPr lang="ja-JP" altLang="ja-JP" sz="1400">
            <a:solidFill>
              <a:schemeClr val="tx1"/>
            </a:solidFill>
            <a:effectLst/>
          </a:endParaRPr>
        </a:p>
        <a:p>
          <a:r>
            <a:rPr kumimoji="1" lang="ja-JP" altLang="ja-JP" sz="1100" baseline="0">
              <a:solidFill>
                <a:schemeClr val="tx1"/>
              </a:solidFill>
              <a:effectLst/>
              <a:latin typeface="+mn-lt"/>
              <a:ea typeface="+mn-ea"/>
              <a:cs typeface="+mn-cs"/>
            </a:rPr>
            <a:t>　国民健康保険事業特別会計は、平成</a:t>
          </a:r>
          <a:r>
            <a:rPr kumimoji="1" lang="en-US" altLang="ja-JP" sz="1100" baseline="0">
              <a:solidFill>
                <a:schemeClr val="tx1"/>
              </a:solidFill>
              <a:effectLst/>
              <a:latin typeface="+mn-lt"/>
              <a:ea typeface="+mn-ea"/>
              <a:cs typeface="+mn-cs"/>
            </a:rPr>
            <a:t>25</a:t>
          </a:r>
          <a:r>
            <a:rPr kumimoji="1" lang="ja-JP" altLang="ja-JP" sz="1100" baseline="0">
              <a:solidFill>
                <a:schemeClr val="tx1"/>
              </a:solidFill>
              <a:effectLst/>
              <a:latin typeface="+mn-lt"/>
              <a:ea typeface="+mn-ea"/>
              <a:cs typeface="+mn-cs"/>
            </a:rPr>
            <a:t>年度に国民健康保険税を改定し、概ね</a:t>
          </a:r>
          <a:r>
            <a:rPr kumimoji="1" lang="en-US" altLang="ja-JP" sz="1100" baseline="0">
              <a:solidFill>
                <a:schemeClr val="tx1"/>
              </a:solidFill>
              <a:effectLst/>
              <a:latin typeface="+mn-lt"/>
              <a:ea typeface="+mn-ea"/>
              <a:cs typeface="+mn-cs"/>
            </a:rPr>
            <a:t>2%</a:t>
          </a:r>
          <a:r>
            <a:rPr kumimoji="1" lang="ja-JP" altLang="ja-JP" sz="1100" baseline="0">
              <a:solidFill>
                <a:schemeClr val="tx1"/>
              </a:solidFill>
              <a:effectLst/>
              <a:latin typeface="+mn-lt"/>
              <a:ea typeface="+mn-ea"/>
              <a:cs typeface="+mn-cs"/>
            </a:rPr>
            <a:t>前後で推移してい</a:t>
          </a:r>
          <a:r>
            <a:rPr kumimoji="1" lang="ja-JP" altLang="en-US" sz="1100" baseline="0">
              <a:solidFill>
                <a:schemeClr val="tx1"/>
              </a:solidFill>
              <a:effectLst/>
              <a:latin typeface="+mn-lt"/>
              <a:ea typeface="+mn-ea"/>
              <a:cs typeface="+mn-cs"/>
            </a:rPr>
            <a:t>たが、平成</a:t>
          </a:r>
          <a:r>
            <a:rPr kumimoji="1" lang="en-US" altLang="ja-JP" sz="1100" baseline="0">
              <a:solidFill>
                <a:schemeClr val="tx1"/>
              </a:solidFill>
              <a:effectLst/>
              <a:latin typeface="+mn-lt"/>
              <a:ea typeface="+mn-ea"/>
              <a:cs typeface="+mn-cs"/>
            </a:rPr>
            <a:t>28</a:t>
          </a:r>
          <a:r>
            <a:rPr kumimoji="1" lang="ja-JP" altLang="en-US" sz="1100" baseline="0">
              <a:solidFill>
                <a:schemeClr val="tx1"/>
              </a:solidFill>
              <a:effectLst/>
              <a:latin typeface="+mn-lt"/>
              <a:ea typeface="+mn-ea"/>
              <a:cs typeface="+mn-cs"/>
            </a:rPr>
            <a:t>年度は</a:t>
          </a:r>
          <a:r>
            <a:rPr kumimoji="1" lang="en-US" altLang="ja-JP" sz="1100" baseline="0">
              <a:solidFill>
                <a:schemeClr val="tx1"/>
              </a:solidFill>
              <a:effectLst/>
              <a:latin typeface="+mn-lt"/>
              <a:ea typeface="+mn-ea"/>
              <a:cs typeface="+mn-cs"/>
            </a:rPr>
            <a:t>4.00%</a:t>
          </a:r>
          <a:r>
            <a:rPr kumimoji="1" lang="ja-JP" altLang="en-US" sz="1100" baseline="0">
              <a:solidFill>
                <a:schemeClr val="tx1"/>
              </a:solidFill>
              <a:effectLst/>
              <a:latin typeface="+mn-lt"/>
              <a:ea typeface="+mn-ea"/>
              <a:cs typeface="+mn-cs"/>
            </a:rPr>
            <a:t>まで改善した</a:t>
          </a:r>
          <a:r>
            <a:rPr kumimoji="1" lang="ja-JP" altLang="ja-JP" sz="1100" baseline="0">
              <a:solidFill>
                <a:schemeClr val="tx1"/>
              </a:solidFill>
              <a:effectLst/>
              <a:latin typeface="+mn-lt"/>
              <a:ea typeface="+mn-ea"/>
              <a:cs typeface="+mn-cs"/>
            </a:rPr>
            <a:t>。</a:t>
          </a:r>
          <a:r>
            <a:rPr kumimoji="1" lang="ja-JP" altLang="en-US" sz="1100" baseline="0">
              <a:solidFill>
                <a:schemeClr val="tx1"/>
              </a:solidFill>
              <a:effectLst/>
              <a:latin typeface="+mn-lt"/>
              <a:ea typeface="+mn-ea"/>
              <a:cs typeface="+mn-cs"/>
            </a:rPr>
            <a:t>平成</a:t>
          </a:r>
          <a:r>
            <a:rPr kumimoji="1" lang="en-US" altLang="ja-JP" sz="1100" baseline="0">
              <a:solidFill>
                <a:schemeClr val="tx1"/>
              </a:solidFill>
              <a:effectLst/>
              <a:latin typeface="+mn-lt"/>
              <a:ea typeface="+mn-ea"/>
              <a:cs typeface="+mn-cs"/>
            </a:rPr>
            <a:t>30</a:t>
          </a:r>
          <a:r>
            <a:rPr kumimoji="1" lang="ja-JP" altLang="en-US" sz="1100" baseline="0">
              <a:solidFill>
                <a:schemeClr val="tx1"/>
              </a:solidFill>
              <a:effectLst/>
              <a:latin typeface="+mn-lt"/>
              <a:ea typeface="+mn-ea"/>
              <a:cs typeface="+mn-cs"/>
            </a:rPr>
            <a:t>年度から、制度改革により国民健康保険事業特別会計の財政運営が大きく変わるため、収支について注視していく。</a:t>
          </a:r>
          <a:endParaRPr lang="ja-JP" altLang="ja-JP" sz="1400">
            <a:solidFill>
              <a:schemeClr val="tx1"/>
            </a:solidFill>
            <a:effectLst/>
          </a:endParaRPr>
        </a:p>
        <a:p>
          <a:pPr eaLnBrk="1" fontAlgn="auto" latinLnBrk="0" hangingPunct="1"/>
          <a:r>
            <a:rPr kumimoji="1" lang="ja-JP" altLang="ja-JP" sz="1100" baseline="0">
              <a:solidFill>
                <a:schemeClr val="tx1"/>
              </a:solidFill>
              <a:effectLst/>
              <a:latin typeface="+mn-lt"/>
              <a:ea typeface="+mn-ea"/>
              <a:cs typeface="+mn-cs"/>
            </a:rPr>
            <a:t>　介護保険事業特別会計は、平成</a:t>
          </a:r>
          <a:r>
            <a:rPr kumimoji="1" lang="en-US" altLang="ja-JP" sz="1100" baseline="0">
              <a:solidFill>
                <a:schemeClr val="tx1"/>
              </a:solidFill>
              <a:effectLst/>
              <a:latin typeface="+mn-lt"/>
              <a:ea typeface="+mn-ea"/>
              <a:cs typeface="+mn-cs"/>
            </a:rPr>
            <a:t>24</a:t>
          </a:r>
          <a:r>
            <a:rPr kumimoji="1" lang="ja-JP" altLang="ja-JP" sz="1100" baseline="0">
              <a:solidFill>
                <a:schemeClr val="tx1"/>
              </a:solidFill>
              <a:effectLst/>
              <a:latin typeface="+mn-lt"/>
              <a:ea typeface="+mn-ea"/>
              <a:cs typeface="+mn-cs"/>
            </a:rPr>
            <a:t>年度</a:t>
          </a:r>
          <a:r>
            <a:rPr kumimoji="1" lang="ja-JP" altLang="en-US" sz="1100" baseline="0">
              <a:solidFill>
                <a:schemeClr val="tx1"/>
              </a:solidFill>
              <a:effectLst/>
              <a:latin typeface="+mn-lt"/>
              <a:ea typeface="+mn-ea"/>
              <a:cs typeface="+mn-cs"/>
            </a:rPr>
            <a:t>、平成</a:t>
          </a:r>
          <a:r>
            <a:rPr kumimoji="1" lang="en-US" altLang="ja-JP" sz="1100" baseline="0">
              <a:solidFill>
                <a:schemeClr val="tx1"/>
              </a:solidFill>
              <a:effectLst/>
              <a:latin typeface="+mn-lt"/>
              <a:ea typeface="+mn-ea"/>
              <a:cs typeface="+mn-cs"/>
            </a:rPr>
            <a:t>27</a:t>
          </a:r>
          <a:r>
            <a:rPr kumimoji="1" lang="ja-JP" altLang="en-US" sz="1100" baseline="0">
              <a:solidFill>
                <a:schemeClr val="tx1"/>
              </a:solidFill>
              <a:effectLst/>
              <a:latin typeface="+mn-lt"/>
              <a:ea typeface="+mn-ea"/>
              <a:cs typeface="+mn-cs"/>
            </a:rPr>
            <a:t>年度</a:t>
          </a:r>
          <a:r>
            <a:rPr kumimoji="1" lang="ja-JP" altLang="ja-JP" sz="1100" baseline="0">
              <a:solidFill>
                <a:schemeClr val="tx1"/>
              </a:solidFill>
              <a:effectLst/>
              <a:latin typeface="+mn-lt"/>
              <a:ea typeface="+mn-ea"/>
              <a:cs typeface="+mn-cs"/>
            </a:rPr>
            <a:t>に介護保険料を改定し</a:t>
          </a:r>
          <a:r>
            <a:rPr kumimoji="1" lang="ja-JP" altLang="en-US" sz="1100" baseline="0">
              <a:solidFill>
                <a:schemeClr val="tx1"/>
              </a:solidFill>
              <a:effectLst/>
              <a:latin typeface="+mn-lt"/>
              <a:ea typeface="+mn-ea"/>
              <a:cs typeface="+mn-cs"/>
            </a:rPr>
            <a:t>（次回は平成</a:t>
          </a:r>
          <a:r>
            <a:rPr kumimoji="1" lang="en-US" altLang="ja-JP" sz="1100" baseline="0">
              <a:solidFill>
                <a:schemeClr val="tx1"/>
              </a:solidFill>
              <a:effectLst/>
              <a:latin typeface="+mn-lt"/>
              <a:ea typeface="+mn-ea"/>
              <a:cs typeface="+mn-cs"/>
            </a:rPr>
            <a:t>30</a:t>
          </a:r>
          <a:r>
            <a:rPr kumimoji="1" lang="ja-JP" altLang="en-US" sz="1100" baseline="0">
              <a:solidFill>
                <a:schemeClr val="tx1"/>
              </a:solidFill>
              <a:effectLst/>
              <a:latin typeface="+mn-lt"/>
              <a:ea typeface="+mn-ea"/>
              <a:cs typeface="+mn-cs"/>
            </a:rPr>
            <a:t>年度）</a:t>
          </a:r>
          <a:r>
            <a:rPr kumimoji="1" lang="ja-JP" altLang="ja-JP" sz="1100" baseline="0">
              <a:solidFill>
                <a:schemeClr val="tx1"/>
              </a:solidFill>
              <a:effectLst/>
              <a:latin typeface="+mn-lt"/>
              <a:ea typeface="+mn-ea"/>
              <a:cs typeface="+mn-cs"/>
            </a:rPr>
            <a:t>、概ね</a:t>
          </a:r>
          <a:r>
            <a:rPr kumimoji="1" lang="en-US" altLang="ja-JP" sz="1100" baseline="0">
              <a:solidFill>
                <a:schemeClr val="tx1"/>
              </a:solidFill>
              <a:effectLst/>
              <a:latin typeface="+mn-lt"/>
              <a:ea typeface="+mn-ea"/>
              <a:cs typeface="+mn-cs"/>
            </a:rPr>
            <a:t>1%</a:t>
          </a:r>
          <a:r>
            <a:rPr kumimoji="1" lang="ja-JP" altLang="ja-JP" sz="1100" baseline="0">
              <a:solidFill>
                <a:schemeClr val="tx1"/>
              </a:solidFill>
              <a:effectLst/>
              <a:latin typeface="+mn-lt"/>
              <a:ea typeface="+mn-ea"/>
              <a:cs typeface="+mn-cs"/>
            </a:rPr>
            <a:t>前後で推移している。</a:t>
          </a:r>
          <a:endParaRPr lang="ja-JP" altLang="ja-JP" sz="1400">
            <a:solidFill>
              <a:schemeClr val="tx1"/>
            </a:solidFill>
            <a:effectLst/>
          </a:endParaRPr>
        </a:p>
        <a:p>
          <a:r>
            <a:rPr kumimoji="1" lang="ja-JP" altLang="ja-JP" sz="1100" baseline="0">
              <a:solidFill>
                <a:schemeClr val="tx1"/>
              </a:solidFill>
              <a:effectLst/>
              <a:latin typeface="+mn-lt"/>
              <a:ea typeface="+mn-ea"/>
              <a:cs typeface="+mn-cs"/>
            </a:rPr>
            <a:t>　下水道事業特別会計は、平成</a:t>
          </a:r>
          <a:r>
            <a:rPr kumimoji="1" lang="en-US" altLang="ja-JP" sz="1100" baseline="0">
              <a:solidFill>
                <a:schemeClr val="tx1"/>
              </a:solidFill>
              <a:effectLst/>
              <a:latin typeface="+mn-lt"/>
              <a:ea typeface="+mn-ea"/>
              <a:cs typeface="+mn-cs"/>
            </a:rPr>
            <a:t>26</a:t>
          </a:r>
          <a:r>
            <a:rPr kumimoji="1" lang="ja-JP" altLang="ja-JP" sz="1100" baseline="0">
              <a:solidFill>
                <a:schemeClr val="tx1"/>
              </a:solidFill>
              <a:effectLst/>
              <a:latin typeface="+mn-lt"/>
              <a:ea typeface="+mn-ea"/>
              <a:cs typeface="+mn-cs"/>
            </a:rPr>
            <a:t>年度に下水道使用料を改定し</a:t>
          </a:r>
          <a:r>
            <a:rPr kumimoji="1" lang="ja-JP" altLang="en-US" sz="1100" baseline="0">
              <a:solidFill>
                <a:schemeClr val="tx1"/>
              </a:solidFill>
              <a:effectLst/>
              <a:latin typeface="+mn-lt"/>
              <a:ea typeface="+mn-ea"/>
              <a:cs typeface="+mn-cs"/>
            </a:rPr>
            <a:t>（次回は平成</a:t>
          </a:r>
          <a:r>
            <a:rPr kumimoji="1" lang="en-US" altLang="ja-JP" sz="1100" baseline="0">
              <a:solidFill>
                <a:schemeClr val="tx1"/>
              </a:solidFill>
              <a:effectLst/>
              <a:latin typeface="+mn-lt"/>
              <a:ea typeface="+mn-ea"/>
              <a:cs typeface="+mn-cs"/>
            </a:rPr>
            <a:t>30</a:t>
          </a:r>
          <a:r>
            <a:rPr kumimoji="1" lang="ja-JP" altLang="en-US" sz="1100" baseline="0">
              <a:solidFill>
                <a:schemeClr val="tx1"/>
              </a:solidFill>
              <a:effectLst/>
              <a:latin typeface="+mn-lt"/>
              <a:ea typeface="+mn-ea"/>
              <a:cs typeface="+mn-cs"/>
            </a:rPr>
            <a:t>年度）</a:t>
          </a:r>
          <a:r>
            <a:rPr kumimoji="1" lang="ja-JP" altLang="ja-JP" sz="1100" baseline="0">
              <a:solidFill>
                <a:schemeClr val="tx1"/>
              </a:solidFill>
              <a:effectLst/>
              <a:latin typeface="+mn-lt"/>
              <a:ea typeface="+mn-ea"/>
              <a:cs typeface="+mn-cs"/>
            </a:rPr>
            <a:t>、概ね</a:t>
          </a:r>
          <a:r>
            <a:rPr kumimoji="1" lang="en-US" altLang="ja-JP" sz="1100" baseline="0">
              <a:solidFill>
                <a:schemeClr val="tx1"/>
              </a:solidFill>
              <a:effectLst/>
              <a:latin typeface="+mn-lt"/>
              <a:ea typeface="+mn-ea"/>
              <a:cs typeface="+mn-cs"/>
            </a:rPr>
            <a:t>0.4%</a:t>
          </a:r>
          <a:r>
            <a:rPr kumimoji="1" lang="ja-JP" altLang="ja-JP" sz="1100" baseline="0">
              <a:solidFill>
                <a:schemeClr val="tx1"/>
              </a:solidFill>
              <a:effectLst/>
              <a:latin typeface="+mn-lt"/>
              <a:ea typeface="+mn-ea"/>
              <a:cs typeface="+mn-cs"/>
            </a:rPr>
            <a:t>前後で推移していたが、平成</a:t>
          </a:r>
          <a:r>
            <a:rPr kumimoji="1" lang="en-US" altLang="ja-JP" sz="1100" baseline="0">
              <a:solidFill>
                <a:schemeClr val="tx1"/>
              </a:solidFill>
              <a:effectLst/>
              <a:latin typeface="+mn-lt"/>
              <a:ea typeface="+mn-ea"/>
              <a:cs typeface="+mn-cs"/>
            </a:rPr>
            <a:t>27</a:t>
          </a:r>
          <a:r>
            <a:rPr kumimoji="1" lang="ja-JP" altLang="ja-JP" sz="1100" baseline="0">
              <a:solidFill>
                <a:schemeClr val="tx1"/>
              </a:solidFill>
              <a:effectLst/>
              <a:latin typeface="+mn-lt"/>
              <a:ea typeface="+mn-ea"/>
              <a:cs typeface="+mn-cs"/>
            </a:rPr>
            <a:t>年度には</a:t>
          </a:r>
          <a:r>
            <a:rPr kumimoji="1" lang="en-US" altLang="ja-JP" sz="1100" baseline="0">
              <a:solidFill>
                <a:schemeClr val="tx1"/>
              </a:solidFill>
              <a:effectLst/>
              <a:latin typeface="+mn-lt"/>
              <a:ea typeface="+mn-ea"/>
              <a:cs typeface="+mn-cs"/>
            </a:rPr>
            <a:t>0.71</a:t>
          </a:r>
          <a:r>
            <a:rPr kumimoji="1" lang="ja-JP" altLang="ja-JP" sz="1100" baseline="0">
              <a:solidFill>
                <a:schemeClr val="tx1"/>
              </a:solidFill>
              <a:effectLst/>
              <a:latin typeface="+mn-lt"/>
              <a:ea typeface="+mn-ea"/>
              <a:cs typeface="+mn-cs"/>
            </a:rPr>
            <a:t>％</a:t>
          </a:r>
          <a:r>
            <a:rPr kumimoji="1" lang="ja-JP" altLang="en-US" sz="1100" baseline="0">
              <a:solidFill>
                <a:schemeClr val="tx1"/>
              </a:solidFill>
              <a:effectLst/>
              <a:latin typeface="+mn-lt"/>
              <a:ea typeface="+mn-ea"/>
              <a:cs typeface="+mn-cs"/>
            </a:rPr>
            <a:t>、平成</a:t>
          </a:r>
          <a:r>
            <a:rPr kumimoji="1" lang="en-US" altLang="ja-JP" sz="1100" baseline="0">
              <a:solidFill>
                <a:schemeClr val="tx1"/>
              </a:solidFill>
              <a:effectLst/>
              <a:latin typeface="+mn-lt"/>
              <a:ea typeface="+mn-ea"/>
              <a:cs typeface="+mn-cs"/>
            </a:rPr>
            <a:t>28</a:t>
          </a:r>
          <a:r>
            <a:rPr kumimoji="1" lang="ja-JP" altLang="en-US" sz="1100" baseline="0">
              <a:solidFill>
                <a:schemeClr val="tx1"/>
              </a:solidFill>
              <a:effectLst/>
              <a:latin typeface="+mn-lt"/>
              <a:ea typeface="+mn-ea"/>
              <a:cs typeface="+mn-cs"/>
            </a:rPr>
            <a:t>年度には</a:t>
          </a:r>
          <a:r>
            <a:rPr kumimoji="1" lang="en-US" altLang="ja-JP" sz="1100" baseline="0">
              <a:solidFill>
                <a:schemeClr val="tx1"/>
              </a:solidFill>
              <a:effectLst/>
              <a:latin typeface="+mn-lt"/>
              <a:ea typeface="+mn-ea"/>
              <a:cs typeface="+mn-cs"/>
            </a:rPr>
            <a:t>0.78%</a:t>
          </a:r>
          <a:r>
            <a:rPr kumimoji="1" lang="ja-JP" altLang="ja-JP" sz="1100" baseline="0">
              <a:solidFill>
                <a:schemeClr val="tx1"/>
              </a:solidFill>
              <a:effectLst/>
              <a:latin typeface="+mn-lt"/>
              <a:ea typeface="+mn-ea"/>
              <a:cs typeface="+mn-cs"/>
            </a:rPr>
            <a:t>まで改善した。</a:t>
          </a:r>
          <a:r>
            <a:rPr kumimoji="1" lang="ja-JP" altLang="en-US" sz="1100" baseline="0">
              <a:solidFill>
                <a:schemeClr val="tx1"/>
              </a:solidFill>
              <a:effectLst/>
              <a:latin typeface="+mn-lt"/>
              <a:ea typeface="+mn-ea"/>
              <a:cs typeface="+mn-cs"/>
            </a:rPr>
            <a:t>平成</a:t>
          </a:r>
          <a:r>
            <a:rPr kumimoji="1" lang="en-US" altLang="ja-JP" sz="1100" baseline="0">
              <a:solidFill>
                <a:schemeClr val="tx1"/>
              </a:solidFill>
              <a:effectLst/>
              <a:latin typeface="+mn-lt"/>
              <a:ea typeface="+mn-ea"/>
              <a:cs typeface="+mn-cs"/>
            </a:rPr>
            <a:t>31</a:t>
          </a:r>
          <a:r>
            <a:rPr kumimoji="1" lang="ja-JP" altLang="en-US" sz="1100" baseline="0">
              <a:solidFill>
                <a:schemeClr val="tx1"/>
              </a:solidFill>
              <a:effectLst/>
              <a:latin typeface="+mn-lt"/>
              <a:ea typeface="+mn-ea"/>
              <a:cs typeface="+mn-cs"/>
            </a:rPr>
            <a:t>年度から、公営企業会計の適用を予定しており、収支について注視していく。</a:t>
          </a:r>
          <a:endParaRPr lang="ja-JP" altLang="ja-JP" sz="1400">
            <a:solidFill>
              <a:schemeClr val="tx1"/>
            </a:solidFill>
            <a:effectLst/>
          </a:endParaRPr>
        </a:p>
        <a:p>
          <a:r>
            <a:rPr kumimoji="1" lang="ja-JP" altLang="ja-JP" sz="1100" baseline="0">
              <a:solidFill>
                <a:schemeClr val="tx1"/>
              </a:solidFill>
              <a:effectLst/>
              <a:latin typeface="+mn-lt"/>
              <a:ea typeface="+mn-ea"/>
              <a:cs typeface="+mn-cs"/>
            </a:rPr>
            <a:t>　後期高齢者医療事業特別会計は、平成</a:t>
          </a:r>
          <a:r>
            <a:rPr kumimoji="1" lang="en-US" altLang="ja-JP" sz="1100" baseline="0">
              <a:solidFill>
                <a:schemeClr val="tx1"/>
              </a:solidFill>
              <a:effectLst/>
              <a:latin typeface="+mn-lt"/>
              <a:ea typeface="+mn-ea"/>
              <a:cs typeface="+mn-cs"/>
            </a:rPr>
            <a:t>24</a:t>
          </a:r>
          <a:r>
            <a:rPr kumimoji="1" lang="ja-JP" altLang="ja-JP" sz="1100" baseline="0">
              <a:solidFill>
                <a:schemeClr val="tx1"/>
              </a:solidFill>
              <a:effectLst/>
              <a:latin typeface="+mn-lt"/>
              <a:ea typeface="+mn-ea"/>
              <a:cs typeface="+mn-cs"/>
            </a:rPr>
            <a:t>年度以降</a:t>
          </a:r>
          <a:r>
            <a:rPr kumimoji="1" lang="en-US" altLang="ja-JP" sz="1100" baseline="0">
              <a:solidFill>
                <a:schemeClr val="tx1"/>
              </a:solidFill>
              <a:effectLst/>
              <a:latin typeface="+mn-lt"/>
              <a:ea typeface="+mn-ea"/>
              <a:cs typeface="+mn-cs"/>
            </a:rPr>
            <a:t>0.01</a:t>
          </a:r>
          <a:r>
            <a:rPr kumimoji="1" lang="ja-JP" altLang="ja-JP" sz="1100" baseline="0">
              <a:solidFill>
                <a:schemeClr val="tx1"/>
              </a:solidFill>
              <a:effectLst/>
              <a:latin typeface="+mn-lt"/>
              <a:ea typeface="+mn-ea"/>
              <a:cs typeface="+mn-cs"/>
            </a:rPr>
            <a:t>％で推移していたが、平成</a:t>
          </a:r>
          <a:r>
            <a:rPr kumimoji="1" lang="en-US" altLang="ja-JP" sz="1100" baseline="0">
              <a:solidFill>
                <a:schemeClr val="tx1"/>
              </a:solidFill>
              <a:effectLst/>
              <a:latin typeface="+mn-lt"/>
              <a:ea typeface="+mn-ea"/>
              <a:cs typeface="+mn-cs"/>
            </a:rPr>
            <a:t>27</a:t>
          </a:r>
          <a:r>
            <a:rPr kumimoji="1" lang="ja-JP" altLang="ja-JP" sz="1100" baseline="0">
              <a:solidFill>
                <a:schemeClr val="tx1"/>
              </a:solidFill>
              <a:effectLst/>
              <a:latin typeface="+mn-lt"/>
              <a:ea typeface="+mn-ea"/>
              <a:cs typeface="+mn-cs"/>
            </a:rPr>
            <a:t>年度には</a:t>
          </a:r>
          <a:r>
            <a:rPr kumimoji="1" lang="en-US" altLang="ja-JP" sz="1100" baseline="0">
              <a:solidFill>
                <a:schemeClr val="tx1"/>
              </a:solidFill>
              <a:effectLst/>
              <a:latin typeface="+mn-lt"/>
              <a:ea typeface="+mn-ea"/>
              <a:cs typeface="+mn-cs"/>
            </a:rPr>
            <a:t>0.04</a:t>
          </a:r>
          <a:r>
            <a:rPr kumimoji="1" lang="ja-JP" altLang="ja-JP" sz="1100" baseline="0">
              <a:solidFill>
                <a:schemeClr val="tx1"/>
              </a:solidFill>
              <a:effectLst/>
              <a:latin typeface="+mn-lt"/>
              <a:ea typeface="+mn-ea"/>
              <a:cs typeface="+mn-cs"/>
            </a:rPr>
            <a:t>％</a:t>
          </a:r>
          <a:r>
            <a:rPr kumimoji="1" lang="ja-JP" altLang="en-US" sz="1100" baseline="0">
              <a:solidFill>
                <a:schemeClr val="tx1"/>
              </a:solidFill>
              <a:effectLst/>
              <a:latin typeface="+mn-lt"/>
              <a:ea typeface="+mn-ea"/>
              <a:cs typeface="+mn-cs"/>
            </a:rPr>
            <a:t>、平成</a:t>
          </a:r>
          <a:r>
            <a:rPr kumimoji="1" lang="en-US" altLang="ja-JP" sz="1100" baseline="0">
              <a:solidFill>
                <a:schemeClr val="tx1"/>
              </a:solidFill>
              <a:effectLst/>
              <a:latin typeface="+mn-lt"/>
              <a:ea typeface="+mn-ea"/>
              <a:cs typeface="+mn-cs"/>
            </a:rPr>
            <a:t>28</a:t>
          </a:r>
          <a:r>
            <a:rPr kumimoji="1" lang="ja-JP" altLang="en-US" sz="1100" baseline="0">
              <a:solidFill>
                <a:schemeClr val="tx1"/>
              </a:solidFill>
              <a:effectLst/>
              <a:latin typeface="+mn-lt"/>
              <a:ea typeface="+mn-ea"/>
              <a:cs typeface="+mn-cs"/>
            </a:rPr>
            <a:t>年度は</a:t>
          </a:r>
          <a:r>
            <a:rPr kumimoji="1" lang="en-US" altLang="ja-JP" sz="1100" baseline="0">
              <a:solidFill>
                <a:schemeClr val="tx1"/>
              </a:solidFill>
              <a:effectLst/>
              <a:latin typeface="+mn-lt"/>
              <a:ea typeface="+mn-ea"/>
              <a:cs typeface="+mn-cs"/>
            </a:rPr>
            <a:t>0.02%</a:t>
          </a:r>
          <a:r>
            <a:rPr kumimoji="1" lang="ja-JP" altLang="en-US" sz="1100" baseline="0">
              <a:solidFill>
                <a:schemeClr val="tx1"/>
              </a:solidFill>
              <a:effectLst/>
              <a:latin typeface="+mn-lt"/>
              <a:ea typeface="+mn-ea"/>
              <a:cs typeface="+mn-cs"/>
            </a:rPr>
            <a:t>に</a:t>
          </a:r>
          <a:r>
            <a:rPr kumimoji="1" lang="ja-JP" altLang="ja-JP" sz="1100" baseline="0">
              <a:solidFill>
                <a:schemeClr val="tx1"/>
              </a:solidFill>
              <a:effectLst/>
              <a:latin typeface="+mn-lt"/>
              <a:ea typeface="+mn-ea"/>
              <a:cs typeface="+mn-cs"/>
            </a:rPr>
            <a:t>改善した。　</a:t>
          </a:r>
          <a:endParaRPr lang="ja-JP" altLang="ja-JP" sz="1400">
            <a:solidFill>
              <a:schemeClr val="tx1"/>
            </a:solidFill>
            <a:effectLst/>
          </a:endParaRPr>
        </a:p>
        <a:p>
          <a:r>
            <a:rPr kumimoji="1" lang="ja-JP" altLang="ja-JP" sz="1100" baseline="0">
              <a:solidFill>
                <a:schemeClr val="tx1"/>
              </a:solidFill>
              <a:effectLst/>
              <a:latin typeface="+mn-lt"/>
              <a:ea typeface="+mn-ea"/>
              <a:cs typeface="+mn-cs"/>
            </a:rPr>
            <a:t>　用地取得事業特別会計については、歳入と歳出が同額のため、実質収支はない。</a:t>
          </a:r>
          <a:endParaRPr lang="ja-JP" altLang="ja-JP" sz="1400">
            <a:solidFill>
              <a:schemeClr val="tx1"/>
            </a:solidFill>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31414212</v>
      </c>
      <c r="BO4" s="381"/>
      <c r="BP4" s="381"/>
      <c r="BQ4" s="381"/>
      <c r="BR4" s="381"/>
      <c r="BS4" s="381"/>
      <c r="BT4" s="381"/>
      <c r="BU4" s="382"/>
      <c r="BV4" s="380">
        <v>31072537</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4.5999999999999996</v>
      </c>
      <c r="CU4" s="387"/>
      <c r="CV4" s="387"/>
      <c r="CW4" s="387"/>
      <c r="CX4" s="387"/>
      <c r="CY4" s="387"/>
      <c r="CZ4" s="387"/>
      <c r="DA4" s="388"/>
      <c r="DB4" s="386">
        <v>5.4</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30499281</v>
      </c>
      <c r="BO5" s="418"/>
      <c r="BP5" s="418"/>
      <c r="BQ5" s="418"/>
      <c r="BR5" s="418"/>
      <c r="BS5" s="418"/>
      <c r="BT5" s="418"/>
      <c r="BU5" s="419"/>
      <c r="BV5" s="417">
        <v>30007595</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94.7</v>
      </c>
      <c r="CU5" s="415"/>
      <c r="CV5" s="415"/>
      <c r="CW5" s="415"/>
      <c r="CX5" s="415"/>
      <c r="CY5" s="415"/>
      <c r="CZ5" s="415"/>
      <c r="DA5" s="416"/>
      <c r="DB5" s="414">
        <v>92.1</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914931</v>
      </c>
      <c r="BO6" s="418"/>
      <c r="BP6" s="418"/>
      <c r="BQ6" s="418"/>
      <c r="BR6" s="418"/>
      <c r="BS6" s="418"/>
      <c r="BT6" s="418"/>
      <c r="BU6" s="419"/>
      <c r="BV6" s="417">
        <v>1064942</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98.2</v>
      </c>
      <c r="CU6" s="455"/>
      <c r="CV6" s="455"/>
      <c r="CW6" s="455"/>
      <c r="CX6" s="455"/>
      <c r="CY6" s="455"/>
      <c r="CZ6" s="455"/>
      <c r="DA6" s="456"/>
      <c r="DB6" s="454">
        <v>96.6</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37540</v>
      </c>
      <c r="BO7" s="418"/>
      <c r="BP7" s="418"/>
      <c r="BQ7" s="418"/>
      <c r="BR7" s="418"/>
      <c r="BS7" s="418"/>
      <c r="BT7" s="418"/>
      <c r="BU7" s="419"/>
      <c r="BV7" s="417">
        <v>58987</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19032250</v>
      </c>
      <c r="CU7" s="418"/>
      <c r="CV7" s="418"/>
      <c r="CW7" s="418"/>
      <c r="CX7" s="418"/>
      <c r="CY7" s="418"/>
      <c r="CZ7" s="418"/>
      <c r="DA7" s="419"/>
      <c r="DB7" s="417">
        <v>18709677</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78</v>
      </c>
      <c r="AV8" s="450"/>
      <c r="AW8" s="450"/>
      <c r="AX8" s="450"/>
      <c r="AY8" s="451" t="s">
        <v>93</v>
      </c>
      <c r="AZ8" s="452"/>
      <c r="BA8" s="452"/>
      <c r="BB8" s="452"/>
      <c r="BC8" s="452"/>
      <c r="BD8" s="452"/>
      <c r="BE8" s="452"/>
      <c r="BF8" s="452"/>
      <c r="BG8" s="452"/>
      <c r="BH8" s="452"/>
      <c r="BI8" s="452"/>
      <c r="BJ8" s="452"/>
      <c r="BK8" s="452"/>
      <c r="BL8" s="452"/>
      <c r="BM8" s="453"/>
      <c r="BN8" s="417">
        <v>877391</v>
      </c>
      <c r="BO8" s="418"/>
      <c r="BP8" s="418"/>
      <c r="BQ8" s="418"/>
      <c r="BR8" s="418"/>
      <c r="BS8" s="418"/>
      <c r="BT8" s="418"/>
      <c r="BU8" s="419"/>
      <c r="BV8" s="417">
        <v>1005955</v>
      </c>
      <c r="BW8" s="418"/>
      <c r="BX8" s="418"/>
      <c r="BY8" s="418"/>
      <c r="BZ8" s="418"/>
      <c r="CA8" s="418"/>
      <c r="CB8" s="418"/>
      <c r="CC8" s="419"/>
      <c r="CD8" s="420" t="s">
        <v>94</v>
      </c>
      <c r="CE8" s="421"/>
      <c r="CF8" s="421"/>
      <c r="CG8" s="421"/>
      <c r="CH8" s="421"/>
      <c r="CI8" s="421"/>
      <c r="CJ8" s="421"/>
      <c r="CK8" s="421"/>
      <c r="CL8" s="421"/>
      <c r="CM8" s="421"/>
      <c r="CN8" s="421"/>
      <c r="CO8" s="421"/>
      <c r="CP8" s="421"/>
      <c r="CQ8" s="421"/>
      <c r="CR8" s="421"/>
      <c r="CS8" s="422"/>
      <c r="CT8" s="457">
        <v>0.96</v>
      </c>
      <c r="CU8" s="458"/>
      <c r="CV8" s="458"/>
      <c r="CW8" s="458"/>
      <c r="CX8" s="458"/>
      <c r="CY8" s="458"/>
      <c r="CZ8" s="458"/>
      <c r="DA8" s="459"/>
      <c r="DB8" s="457">
        <v>0.96</v>
      </c>
      <c r="DC8" s="458"/>
      <c r="DD8" s="458"/>
      <c r="DE8" s="458"/>
      <c r="DF8" s="458"/>
      <c r="DG8" s="458"/>
      <c r="DH8" s="458"/>
      <c r="DI8" s="459"/>
      <c r="DJ8" s="139"/>
      <c r="DK8" s="139"/>
      <c r="DL8" s="139"/>
      <c r="DM8" s="139"/>
      <c r="DN8" s="139"/>
      <c r="DO8" s="139"/>
    </row>
    <row r="9" spans="1:119" ht="18.75" customHeight="1" thickBot="1" x14ac:dyDescent="0.2">
      <c r="A9" s="140"/>
      <c r="B9" s="411" t="s">
        <v>95</v>
      </c>
      <c r="C9" s="412"/>
      <c r="D9" s="412"/>
      <c r="E9" s="412"/>
      <c r="F9" s="412"/>
      <c r="G9" s="412"/>
      <c r="H9" s="412"/>
      <c r="I9" s="412"/>
      <c r="J9" s="412"/>
      <c r="K9" s="460"/>
      <c r="L9" s="461" t="s">
        <v>96</v>
      </c>
      <c r="M9" s="462"/>
      <c r="N9" s="462"/>
      <c r="O9" s="462"/>
      <c r="P9" s="462"/>
      <c r="Q9" s="463"/>
      <c r="R9" s="464">
        <v>101514</v>
      </c>
      <c r="S9" s="465"/>
      <c r="T9" s="465"/>
      <c r="U9" s="465"/>
      <c r="V9" s="466"/>
      <c r="W9" s="374" t="s">
        <v>97</v>
      </c>
      <c r="X9" s="375"/>
      <c r="Y9" s="375"/>
      <c r="Z9" s="375"/>
      <c r="AA9" s="375"/>
      <c r="AB9" s="375"/>
      <c r="AC9" s="375"/>
      <c r="AD9" s="375"/>
      <c r="AE9" s="375"/>
      <c r="AF9" s="375"/>
      <c r="AG9" s="375"/>
      <c r="AH9" s="375"/>
      <c r="AI9" s="375"/>
      <c r="AJ9" s="375"/>
      <c r="AK9" s="375"/>
      <c r="AL9" s="376"/>
      <c r="AM9" s="446" t="s">
        <v>98</v>
      </c>
      <c r="AN9" s="447"/>
      <c r="AO9" s="447"/>
      <c r="AP9" s="447"/>
      <c r="AQ9" s="447"/>
      <c r="AR9" s="447"/>
      <c r="AS9" s="447"/>
      <c r="AT9" s="448"/>
      <c r="AU9" s="449" t="s">
        <v>78</v>
      </c>
      <c r="AV9" s="450"/>
      <c r="AW9" s="450"/>
      <c r="AX9" s="450"/>
      <c r="AY9" s="451" t="s">
        <v>99</v>
      </c>
      <c r="AZ9" s="452"/>
      <c r="BA9" s="452"/>
      <c r="BB9" s="452"/>
      <c r="BC9" s="452"/>
      <c r="BD9" s="452"/>
      <c r="BE9" s="452"/>
      <c r="BF9" s="452"/>
      <c r="BG9" s="452"/>
      <c r="BH9" s="452"/>
      <c r="BI9" s="452"/>
      <c r="BJ9" s="452"/>
      <c r="BK9" s="452"/>
      <c r="BL9" s="452"/>
      <c r="BM9" s="453"/>
      <c r="BN9" s="417">
        <v>-128564</v>
      </c>
      <c r="BO9" s="418"/>
      <c r="BP9" s="418"/>
      <c r="BQ9" s="418"/>
      <c r="BR9" s="418"/>
      <c r="BS9" s="418"/>
      <c r="BT9" s="418"/>
      <c r="BU9" s="419"/>
      <c r="BV9" s="417">
        <v>54877</v>
      </c>
      <c r="BW9" s="418"/>
      <c r="BX9" s="418"/>
      <c r="BY9" s="418"/>
      <c r="BZ9" s="418"/>
      <c r="CA9" s="418"/>
      <c r="CB9" s="418"/>
      <c r="CC9" s="419"/>
      <c r="CD9" s="420" t="s">
        <v>100</v>
      </c>
      <c r="CE9" s="421"/>
      <c r="CF9" s="421"/>
      <c r="CG9" s="421"/>
      <c r="CH9" s="421"/>
      <c r="CI9" s="421"/>
      <c r="CJ9" s="421"/>
      <c r="CK9" s="421"/>
      <c r="CL9" s="421"/>
      <c r="CM9" s="421"/>
      <c r="CN9" s="421"/>
      <c r="CO9" s="421"/>
      <c r="CP9" s="421"/>
      <c r="CQ9" s="421"/>
      <c r="CR9" s="421"/>
      <c r="CS9" s="422"/>
      <c r="CT9" s="414">
        <v>12.5</v>
      </c>
      <c r="CU9" s="415"/>
      <c r="CV9" s="415"/>
      <c r="CW9" s="415"/>
      <c r="CX9" s="415"/>
      <c r="CY9" s="415"/>
      <c r="CZ9" s="415"/>
      <c r="DA9" s="416"/>
      <c r="DB9" s="414">
        <v>11.9</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101</v>
      </c>
      <c r="M10" s="447"/>
      <c r="N10" s="447"/>
      <c r="O10" s="447"/>
      <c r="P10" s="447"/>
      <c r="Q10" s="448"/>
      <c r="R10" s="468">
        <v>101039</v>
      </c>
      <c r="S10" s="469"/>
      <c r="T10" s="469"/>
      <c r="U10" s="469"/>
      <c r="V10" s="470"/>
      <c r="W10" s="405"/>
      <c r="X10" s="406"/>
      <c r="Y10" s="406"/>
      <c r="Z10" s="406"/>
      <c r="AA10" s="406"/>
      <c r="AB10" s="406"/>
      <c r="AC10" s="406"/>
      <c r="AD10" s="406"/>
      <c r="AE10" s="406"/>
      <c r="AF10" s="406"/>
      <c r="AG10" s="406"/>
      <c r="AH10" s="406"/>
      <c r="AI10" s="406"/>
      <c r="AJ10" s="406"/>
      <c r="AK10" s="406"/>
      <c r="AL10" s="409"/>
      <c r="AM10" s="446" t="s">
        <v>102</v>
      </c>
      <c r="AN10" s="447"/>
      <c r="AO10" s="447"/>
      <c r="AP10" s="447"/>
      <c r="AQ10" s="447"/>
      <c r="AR10" s="447"/>
      <c r="AS10" s="447"/>
      <c r="AT10" s="448"/>
      <c r="AU10" s="449" t="s">
        <v>103</v>
      </c>
      <c r="AV10" s="450"/>
      <c r="AW10" s="450"/>
      <c r="AX10" s="450"/>
      <c r="AY10" s="451" t="s">
        <v>104</v>
      </c>
      <c r="AZ10" s="452"/>
      <c r="BA10" s="452"/>
      <c r="BB10" s="452"/>
      <c r="BC10" s="452"/>
      <c r="BD10" s="452"/>
      <c r="BE10" s="452"/>
      <c r="BF10" s="452"/>
      <c r="BG10" s="452"/>
      <c r="BH10" s="452"/>
      <c r="BI10" s="452"/>
      <c r="BJ10" s="452"/>
      <c r="BK10" s="452"/>
      <c r="BL10" s="452"/>
      <c r="BM10" s="453"/>
      <c r="BN10" s="417">
        <v>44167</v>
      </c>
      <c r="BO10" s="418"/>
      <c r="BP10" s="418"/>
      <c r="BQ10" s="418"/>
      <c r="BR10" s="418"/>
      <c r="BS10" s="418"/>
      <c r="BT10" s="418"/>
      <c r="BU10" s="419"/>
      <c r="BV10" s="417">
        <v>412784</v>
      </c>
      <c r="BW10" s="418"/>
      <c r="BX10" s="418"/>
      <c r="BY10" s="418"/>
      <c r="BZ10" s="418"/>
      <c r="CA10" s="418"/>
      <c r="CB10" s="418"/>
      <c r="CC10" s="419"/>
      <c r="CD10" s="144" t="s">
        <v>105</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106</v>
      </c>
      <c r="M11" s="472"/>
      <c r="N11" s="472"/>
      <c r="O11" s="472"/>
      <c r="P11" s="472"/>
      <c r="Q11" s="473"/>
      <c r="R11" s="474" t="s">
        <v>107</v>
      </c>
      <c r="S11" s="475"/>
      <c r="T11" s="475"/>
      <c r="U11" s="475"/>
      <c r="V11" s="476"/>
      <c r="W11" s="405"/>
      <c r="X11" s="406"/>
      <c r="Y11" s="406"/>
      <c r="Z11" s="406"/>
      <c r="AA11" s="406"/>
      <c r="AB11" s="406"/>
      <c r="AC11" s="406"/>
      <c r="AD11" s="406"/>
      <c r="AE11" s="406"/>
      <c r="AF11" s="406"/>
      <c r="AG11" s="406"/>
      <c r="AH11" s="406"/>
      <c r="AI11" s="406"/>
      <c r="AJ11" s="406"/>
      <c r="AK11" s="406"/>
      <c r="AL11" s="409"/>
      <c r="AM11" s="446" t="s">
        <v>108</v>
      </c>
      <c r="AN11" s="447"/>
      <c r="AO11" s="447"/>
      <c r="AP11" s="447"/>
      <c r="AQ11" s="447"/>
      <c r="AR11" s="447"/>
      <c r="AS11" s="447"/>
      <c r="AT11" s="448"/>
      <c r="AU11" s="449" t="s">
        <v>78</v>
      </c>
      <c r="AV11" s="450"/>
      <c r="AW11" s="450"/>
      <c r="AX11" s="450"/>
      <c r="AY11" s="451" t="s">
        <v>109</v>
      </c>
      <c r="AZ11" s="452"/>
      <c r="BA11" s="452"/>
      <c r="BB11" s="452"/>
      <c r="BC11" s="452"/>
      <c r="BD11" s="452"/>
      <c r="BE11" s="452"/>
      <c r="BF11" s="452"/>
      <c r="BG11" s="452"/>
      <c r="BH11" s="452"/>
      <c r="BI11" s="452"/>
      <c r="BJ11" s="452"/>
      <c r="BK11" s="452"/>
      <c r="BL11" s="452"/>
      <c r="BM11" s="453"/>
      <c r="BN11" s="417" t="s">
        <v>110</v>
      </c>
      <c r="BO11" s="418"/>
      <c r="BP11" s="418"/>
      <c r="BQ11" s="418"/>
      <c r="BR11" s="418"/>
      <c r="BS11" s="418"/>
      <c r="BT11" s="418"/>
      <c r="BU11" s="419"/>
      <c r="BV11" s="417" t="s">
        <v>110</v>
      </c>
      <c r="BW11" s="418"/>
      <c r="BX11" s="418"/>
      <c r="BY11" s="418"/>
      <c r="BZ11" s="418"/>
      <c r="CA11" s="418"/>
      <c r="CB11" s="418"/>
      <c r="CC11" s="419"/>
      <c r="CD11" s="420" t="s">
        <v>111</v>
      </c>
      <c r="CE11" s="421"/>
      <c r="CF11" s="421"/>
      <c r="CG11" s="421"/>
      <c r="CH11" s="421"/>
      <c r="CI11" s="421"/>
      <c r="CJ11" s="421"/>
      <c r="CK11" s="421"/>
      <c r="CL11" s="421"/>
      <c r="CM11" s="421"/>
      <c r="CN11" s="421"/>
      <c r="CO11" s="421"/>
      <c r="CP11" s="421"/>
      <c r="CQ11" s="421"/>
      <c r="CR11" s="421"/>
      <c r="CS11" s="422"/>
      <c r="CT11" s="457" t="s">
        <v>110</v>
      </c>
      <c r="CU11" s="458"/>
      <c r="CV11" s="458"/>
      <c r="CW11" s="458"/>
      <c r="CX11" s="458"/>
      <c r="CY11" s="458"/>
      <c r="CZ11" s="458"/>
      <c r="DA11" s="459"/>
      <c r="DB11" s="457" t="s">
        <v>110</v>
      </c>
      <c r="DC11" s="458"/>
      <c r="DD11" s="458"/>
      <c r="DE11" s="458"/>
      <c r="DF11" s="458"/>
      <c r="DG11" s="458"/>
      <c r="DH11" s="458"/>
      <c r="DI11" s="459"/>
      <c r="DJ11" s="139"/>
      <c r="DK11" s="139"/>
      <c r="DL11" s="139"/>
      <c r="DM11" s="139"/>
      <c r="DN11" s="139"/>
      <c r="DO11" s="139"/>
    </row>
    <row r="12" spans="1:119" ht="18.75" customHeight="1" x14ac:dyDescent="0.15">
      <c r="A12" s="140"/>
      <c r="B12" s="477" t="s">
        <v>112</v>
      </c>
      <c r="C12" s="478"/>
      <c r="D12" s="478"/>
      <c r="E12" s="478"/>
      <c r="F12" s="478"/>
      <c r="G12" s="478"/>
      <c r="H12" s="478"/>
      <c r="I12" s="478"/>
      <c r="J12" s="478"/>
      <c r="K12" s="479"/>
      <c r="L12" s="486" t="s">
        <v>113</v>
      </c>
      <c r="M12" s="487"/>
      <c r="N12" s="487"/>
      <c r="O12" s="487"/>
      <c r="P12" s="487"/>
      <c r="Q12" s="488"/>
      <c r="R12" s="489">
        <v>100187</v>
      </c>
      <c r="S12" s="490"/>
      <c r="T12" s="490"/>
      <c r="U12" s="490"/>
      <c r="V12" s="491"/>
      <c r="W12" s="492" t="s">
        <v>1</v>
      </c>
      <c r="X12" s="450"/>
      <c r="Y12" s="450"/>
      <c r="Z12" s="450"/>
      <c r="AA12" s="450"/>
      <c r="AB12" s="493"/>
      <c r="AC12" s="449" t="s">
        <v>114</v>
      </c>
      <c r="AD12" s="450"/>
      <c r="AE12" s="450"/>
      <c r="AF12" s="450"/>
      <c r="AG12" s="493"/>
      <c r="AH12" s="449" t="s">
        <v>115</v>
      </c>
      <c r="AI12" s="450"/>
      <c r="AJ12" s="450"/>
      <c r="AK12" s="450"/>
      <c r="AL12" s="494"/>
      <c r="AM12" s="446" t="s">
        <v>116</v>
      </c>
      <c r="AN12" s="447"/>
      <c r="AO12" s="447"/>
      <c r="AP12" s="447"/>
      <c r="AQ12" s="447"/>
      <c r="AR12" s="447"/>
      <c r="AS12" s="447"/>
      <c r="AT12" s="448"/>
      <c r="AU12" s="449" t="s">
        <v>117</v>
      </c>
      <c r="AV12" s="450"/>
      <c r="AW12" s="450"/>
      <c r="AX12" s="450"/>
      <c r="AY12" s="451" t="s">
        <v>118</v>
      </c>
      <c r="AZ12" s="452"/>
      <c r="BA12" s="452"/>
      <c r="BB12" s="452"/>
      <c r="BC12" s="452"/>
      <c r="BD12" s="452"/>
      <c r="BE12" s="452"/>
      <c r="BF12" s="452"/>
      <c r="BG12" s="452"/>
      <c r="BH12" s="452"/>
      <c r="BI12" s="452"/>
      <c r="BJ12" s="452"/>
      <c r="BK12" s="452"/>
      <c r="BL12" s="452"/>
      <c r="BM12" s="453"/>
      <c r="BN12" s="417" t="s">
        <v>119</v>
      </c>
      <c r="BO12" s="418"/>
      <c r="BP12" s="418"/>
      <c r="BQ12" s="418"/>
      <c r="BR12" s="418"/>
      <c r="BS12" s="418"/>
      <c r="BT12" s="418"/>
      <c r="BU12" s="419"/>
      <c r="BV12" s="417">
        <v>3300</v>
      </c>
      <c r="BW12" s="418"/>
      <c r="BX12" s="418"/>
      <c r="BY12" s="418"/>
      <c r="BZ12" s="418"/>
      <c r="CA12" s="418"/>
      <c r="CB12" s="418"/>
      <c r="CC12" s="419"/>
      <c r="CD12" s="420" t="s">
        <v>120</v>
      </c>
      <c r="CE12" s="421"/>
      <c r="CF12" s="421"/>
      <c r="CG12" s="421"/>
      <c r="CH12" s="421"/>
      <c r="CI12" s="421"/>
      <c r="CJ12" s="421"/>
      <c r="CK12" s="421"/>
      <c r="CL12" s="421"/>
      <c r="CM12" s="421"/>
      <c r="CN12" s="421"/>
      <c r="CO12" s="421"/>
      <c r="CP12" s="421"/>
      <c r="CQ12" s="421"/>
      <c r="CR12" s="421"/>
      <c r="CS12" s="422"/>
      <c r="CT12" s="457" t="s">
        <v>119</v>
      </c>
      <c r="CU12" s="458"/>
      <c r="CV12" s="458"/>
      <c r="CW12" s="458"/>
      <c r="CX12" s="458"/>
      <c r="CY12" s="458"/>
      <c r="CZ12" s="458"/>
      <c r="DA12" s="459"/>
      <c r="DB12" s="457" t="s">
        <v>119</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121</v>
      </c>
      <c r="N13" s="506"/>
      <c r="O13" s="506"/>
      <c r="P13" s="506"/>
      <c r="Q13" s="507"/>
      <c r="R13" s="498">
        <v>98373</v>
      </c>
      <c r="S13" s="499"/>
      <c r="T13" s="499"/>
      <c r="U13" s="499"/>
      <c r="V13" s="500"/>
      <c r="W13" s="433" t="s">
        <v>122</v>
      </c>
      <c r="X13" s="434"/>
      <c r="Y13" s="434"/>
      <c r="Z13" s="434"/>
      <c r="AA13" s="434"/>
      <c r="AB13" s="424"/>
      <c r="AC13" s="468">
        <v>1134</v>
      </c>
      <c r="AD13" s="469"/>
      <c r="AE13" s="469"/>
      <c r="AF13" s="469"/>
      <c r="AG13" s="508"/>
      <c r="AH13" s="468">
        <v>1291</v>
      </c>
      <c r="AI13" s="469"/>
      <c r="AJ13" s="469"/>
      <c r="AK13" s="469"/>
      <c r="AL13" s="470"/>
      <c r="AM13" s="446" t="s">
        <v>123</v>
      </c>
      <c r="AN13" s="447"/>
      <c r="AO13" s="447"/>
      <c r="AP13" s="447"/>
      <c r="AQ13" s="447"/>
      <c r="AR13" s="447"/>
      <c r="AS13" s="447"/>
      <c r="AT13" s="448"/>
      <c r="AU13" s="449" t="s">
        <v>124</v>
      </c>
      <c r="AV13" s="450"/>
      <c r="AW13" s="450"/>
      <c r="AX13" s="450"/>
      <c r="AY13" s="451" t="s">
        <v>125</v>
      </c>
      <c r="AZ13" s="452"/>
      <c r="BA13" s="452"/>
      <c r="BB13" s="452"/>
      <c r="BC13" s="452"/>
      <c r="BD13" s="452"/>
      <c r="BE13" s="452"/>
      <c r="BF13" s="452"/>
      <c r="BG13" s="452"/>
      <c r="BH13" s="452"/>
      <c r="BI13" s="452"/>
      <c r="BJ13" s="452"/>
      <c r="BK13" s="452"/>
      <c r="BL13" s="452"/>
      <c r="BM13" s="453"/>
      <c r="BN13" s="417">
        <v>-84397</v>
      </c>
      <c r="BO13" s="418"/>
      <c r="BP13" s="418"/>
      <c r="BQ13" s="418"/>
      <c r="BR13" s="418"/>
      <c r="BS13" s="418"/>
      <c r="BT13" s="418"/>
      <c r="BU13" s="419"/>
      <c r="BV13" s="417">
        <v>464361</v>
      </c>
      <c r="BW13" s="418"/>
      <c r="BX13" s="418"/>
      <c r="BY13" s="418"/>
      <c r="BZ13" s="418"/>
      <c r="CA13" s="418"/>
      <c r="CB13" s="418"/>
      <c r="CC13" s="419"/>
      <c r="CD13" s="420" t="s">
        <v>126</v>
      </c>
      <c r="CE13" s="421"/>
      <c r="CF13" s="421"/>
      <c r="CG13" s="421"/>
      <c r="CH13" s="421"/>
      <c r="CI13" s="421"/>
      <c r="CJ13" s="421"/>
      <c r="CK13" s="421"/>
      <c r="CL13" s="421"/>
      <c r="CM13" s="421"/>
      <c r="CN13" s="421"/>
      <c r="CO13" s="421"/>
      <c r="CP13" s="421"/>
      <c r="CQ13" s="421"/>
      <c r="CR13" s="421"/>
      <c r="CS13" s="422"/>
      <c r="CT13" s="414">
        <v>6.3</v>
      </c>
      <c r="CU13" s="415"/>
      <c r="CV13" s="415"/>
      <c r="CW13" s="415"/>
      <c r="CX13" s="415"/>
      <c r="CY13" s="415"/>
      <c r="CZ13" s="415"/>
      <c r="DA13" s="416"/>
      <c r="DB13" s="414">
        <v>5.5</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127</v>
      </c>
      <c r="M14" s="496"/>
      <c r="N14" s="496"/>
      <c r="O14" s="496"/>
      <c r="P14" s="496"/>
      <c r="Q14" s="497"/>
      <c r="R14" s="498">
        <v>99894</v>
      </c>
      <c r="S14" s="499"/>
      <c r="T14" s="499"/>
      <c r="U14" s="499"/>
      <c r="V14" s="500"/>
      <c r="W14" s="407"/>
      <c r="X14" s="408"/>
      <c r="Y14" s="408"/>
      <c r="Z14" s="408"/>
      <c r="AA14" s="408"/>
      <c r="AB14" s="397"/>
      <c r="AC14" s="501">
        <v>2.5</v>
      </c>
      <c r="AD14" s="502"/>
      <c r="AE14" s="502"/>
      <c r="AF14" s="502"/>
      <c r="AG14" s="503"/>
      <c r="AH14" s="501">
        <v>2.7</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128</v>
      </c>
      <c r="CE14" s="510"/>
      <c r="CF14" s="510"/>
      <c r="CG14" s="510"/>
      <c r="CH14" s="510"/>
      <c r="CI14" s="510"/>
      <c r="CJ14" s="510"/>
      <c r="CK14" s="510"/>
      <c r="CL14" s="510"/>
      <c r="CM14" s="510"/>
      <c r="CN14" s="510"/>
      <c r="CO14" s="510"/>
      <c r="CP14" s="510"/>
      <c r="CQ14" s="510"/>
      <c r="CR14" s="510"/>
      <c r="CS14" s="511"/>
      <c r="CT14" s="512">
        <v>87.4</v>
      </c>
      <c r="CU14" s="513"/>
      <c r="CV14" s="513"/>
      <c r="CW14" s="513"/>
      <c r="CX14" s="513"/>
      <c r="CY14" s="513"/>
      <c r="CZ14" s="513"/>
      <c r="DA14" s="514"/>
      <c r="DB14" s="512">
        <v>98.6</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121</v>
      </c>
      <c r="N15" s="506"/>
      <c r="O15" s="506"/>
      <c r="P15" s="506"/>
      <c r="Q15" s="507"/>
      <c r="R15" s="498">
        <v>98236</v>
      </c>
      <c r="S15" s="499"/>
      <c r="T15" s="499"/>
      <c r="U15" s="499"/>
      <c r="V15" s="500"/>
      <c r="W15" s="433" t="s">
        <v>129</v>
      </c>
      <c r="X15" s="434"/>
      <c r="Y15" s="434"/>
      <c r="Z15" s="434"/>
      <c r="AA15" s="434"/>
      <c r="AB15" s="424"/>
      <c r="AC15" s="468">
        <v>12202</v>
      </c>
      <c r="AD15" s="469"/>
      <c r="AE15" s="469"/>
      <c r="AF15" s="469"/>
      <c r="AG15" s="508"/>
      <c r="AH15" s="468">
        <v>12101</v>
      </c>
      <c r="AI15" s="469"/>
      <c r="AJ15" s="469"/>
      <c r="AK15" s="469"/>
      <c r="AL15" s="470"/>
      <c r="AM15" s="446"/>
      <c r="AN15" s="447"/>
      <c r="AO15" s="447"/>
      <c r="AP15" s="447"/>
      <c r="AQ15" s="447"/>
      <c r="AR15" s="447"/>
      <c r="AS15" s="447"/>
      <c r="AT15" s="448"/>
      <c r="AU15" s="449"/>
      <c r="AV15" s="450"/>
      <c r="AW15" s="450"/>
      <c r="AX15" s="450"/>
      <c r="AY15" s="377" t="s">
        <v>130</v>
      </c>
      <c r="AZ15" s="378"/>
      <c r="BA15" s="378"/>
      <c r="BB15" s="378"/>
      <c r="BC15" s="378"/>
      <c r="BD15" s="378"/>
      <c r="BE15" s="378"/>
      <c r="BF15" s="378"/>
      <c r="BG15" s="378"/>
      <c r="BH15" s="378"/>
      <c r="BI15" s="378"/>
      <c r="BJ15" s="378"/>
      <c r="BK15" s="378"/>
      <c r="BL15" s="378"/>
      <c r="BM15" s="379"/>
      <c r="BN15" s="380">
        <v>13885703</v>
      </c>
      <c r="BO15" s="381"/>
      <c r="BP15" s="381"/>
      <c r="BQ15" s="381"/>
      <c r="BR15" s="381"/>
      <c r="BS15" s="381"/>
      <c r="BT15" s="381"/>
      <c r="BU15" s="382"/>
      <c r="BV15" s="380">
        <v>13410327</v>
      </c>
      <c r="BW15" s="381"/>
      <c r="BX15" s="381"/>
      <c r="BY15" s="381"/>
      <c r="BZ15" s="381"/>
      <c r="CA15" s="381"/>
      <c r="CB15" s="381"/>
      <c r="CC15" s="382"/>
      <c r="CD15" s="515" t="s">
        <v>131</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132</v>
      </c>
      <c r="M16" s="526"/>
      <c r="N16" s="526"/>
      <c r="O16" s="526"/>
      <c r="P16" s="526"/>
      <c r="Q16" s="527"/>
      <c r="R16" s="518" t="s">
        <v>133</v>
      </c>
      <c r="S16" s="519"/>
      <c r="T16" s="519"/>
      <c r="U16" s="519"/>
      <c r="V16" s="520"/>
      <c r="W16" s="407"/>
      <c r="X16" s="408"/>
      <c r="Y16" s="408"/>
      <c r="Z16" s="408"/>
      <c r="AA16" s="408"/>
      <c r="AB16" s="397"/>
      <c r="AC16" s="501">
        <v>27</v>
      </c>
      <c r="AD16" s="502"/>
      <c r="AE16" s="502"/>
      <c r="AF16" s="502"/>
      <c r="AG16" s="503"/>
      <c r="AH16" s="501">
        <v>25.5</v>
      </c>
      <c r="AI16" s="502"/>
      <c r="AJ16" s="502"/>
      <c r="AK16" s="502"/>
      <c r="AL16" s="504"/>
      <c r="AM16" s="446"/>
      <c r="AN16" s="447"/>
      <c r="AO16" s="447"/>
      <c r="AP16" s="447"/>
      <c r="AQ16" s="447"/>
      <c r="AR16" s="447"/>
      <c r="AS16" s="447"/>
      <c r="AT16" s="448"/>
      <c r="AU16" s="449"/>
      <c r="AV16" s="450"/>
      <c r="AW16" s="450"/>
      <c r="AX16" s="450"/>
      <c r="AY16" s="451" t="s">
        <v>134</v>
      </c>
      <c r="AZ16" s="452"/>
      <c r="BA16" s="452"/>
      <c r="BB16" s="452"/>
      <c r="BC16" s="452"/>
      <c r="BD16" s="452"/>
      <c r="BE16" s="452"/>
      <c r="BF16" s="452"/>
      <c r="BG16" s="452"/>
      <c r="BH16" s="452"/>
      <c r="BI16" s="452"/>
      <c r="BJ16" s="452"/>
      <c r="BK16" s="452"/>
      <c r="BL16" s="452"/>
      <c r="BM16" s="453"/>
      <c r="BN16" s="417">
        <v>14365292</v>
      </c>
      <c r="BO16" s="418"/>
      <c r="BP16" s="418"/>
      <c r="BQ16" s="418"/>
      <c r="BR16" s="418"/>
      <c r="BS16" s="418"/>
      <c r="BT16" s="418"/>
      <c r="BU16" s="419"/>
      <c r="BV16" s="417">
        <v>13977312</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135</v>
      </c>
      <c r="N17" s="522"/>
      <c r="O17" s="522"/>
      <c r="P17" s="522"/>
      <c r="Q17" s="523"/>
      <c r="R17" s="518" t="s">
        <v>136</v>
      </c>
      <c r="S17" s="519"/>
      <c r="T17" s="519"/>
      <c r="U17" s="519"/>
      <c r="V17" s="520"/>
      <c r="W17" s="433" t="s">
        <v>137</v>
      </c>
      <c r="X17" s="434"/>
      <c r="Y17" s="434"/>
      <c r="Z17" s="434"/>
      <c r="AA17" s="434"/>
      <c r="AB17" s="424"/>
      <c r="AC17" s="468">
        <v>31910</v>
      </c>
      <c r="AD17" s="469"/>
      <c r="AE17" s="469"/>
      <c r="AF17" s="469"/>
      <c r="AG17" s="508"/>
      <c r="AH17" s="468">
        <v>34018</v>
      </c>
      <c r="AI17" s="469"/>
      <c r="AJ17" s="469"/>
      <c r="AK17" s="469"/>
      <c r="AL17" s="470"/>
      <c r="AM17" s="446"/>
      <c r="AN17" s="447"/>
      <c r="AO17" s="447"/>
      <c r="AP17" s="447"/>
      <c r="AQ17" s="447"/>
      <c r="AR17" s="447"/>
      <c r="AS17" s="447"/>
      <c r="AT17" s="448"/>
      <c r="AU17" s="449"/>
      <c r="AV17" s="450"/>
      <c r="AW17" s="450"/>
      <c r="AX17" s="450"/>
      <c r="AY17" s="451" t="s">
        <v>138</v>
      </c>
      <c r="AZ17" s="452"/>
      <c r="BA17" s="452"/>
      <c r="BB17" s="452"/>
      <c r="BC17" s="452"/>
      <c r="BD17" s="452"/>
      <c r="BE17" s="452"/>
      <c r="BF17" s="452"/>
      <c r="BG17" s="452"/>
      <c r="BH17" s="452"/>
      <c r="BI17" s="452"/>
      <c r="BJ17" s="452"/>
      <c r="BK17" s="452"/>
      <c r="BL17" s="452"/>
      <c r="BM17" s="453"/>
      <c r="BN17" s="417">
        <v>17870998</v>
      </c>
      <c r="BO17" s="418"/>
      <c r="BP17" s="418"/>
      <c r="BQ17" s="418"/>
      <c r="BR17" s="418"/>
      <c r="BS17" s="418"/>
      <c r="BT17" s="418"/>
      <c r="BU17" s="419"/>
      <c r="BV17" s="417">
        <v>17219177</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139</v>
      </c>
      <c r="C18" s="460"/>
      <c r="D18" s="460"/>
      <c r="E18" s="529"/>
      <c r="F18" s="529"/>
      <c r="G18" s="529"/>
      <c r="H18" s="529"/>
      <c r="I18" s="529"/>
      <c r="J18" s="529"/>
      <c r="K18" s="529"/>
      <c r="L18" s="530">
        <v>55.56</v>
      </c>
      <c r="M18" s="530"/>
      <c r="N18" s="530"/>
      <c r="O18" s="530"/>
      <c r="P18" s="530"/>
      <c r="Q18" s="530"/>
      <c r="R18" s="531"/>
      <c r="S18" s="531"/>
      <c r="T18" s="531"/>
      <c r="U18" s="531"/>
      <c r="V18" s="532"/>
      <c r="W18" s="435"/>
      <c r="X18" s="436"/>
      <c r="Y18" s="436"/>
      <c r="Z18" s="436"/>
      <c r="AA18" s="436"/>
      <c r="AB18" s="427"/>
      <c r="AC18" s="533">
        <v>70.5</v>
      </c>
      <c r="AD18" s="534"/>
      <c r="AE18" s="534"/>
      <c r="AF18" s="534"/>
      <c r="AG18" s="535"/>
      <c r="AH18" s="533">
        <v>71.8</v>
      </c>
      <c r="AI18" s="534"/>
      <c r="AJ18" s="534"/>
      <c r="AK18" s="534"/>
      <c r="AL18" s="536"/>
      <c r="AM18" s="446"/>
      <c r="AN18" s="447"/>
      <c r="AO18" s="447"/>
      <c r="AP18" s="447"/>
      <c r="AQ18" s="447"/>
      <c r="AR18" s="447"/>
      <c r="AS18" s="447"/>
      <c r="AT18" s="448"/>
      <c r="AU18" s="449"/>
      <c r="AV18" s="450"/>
      <c r="AW18" s="450"/>
      <c r="AX18" s="450"/>
      <c r="AY18" s="451" t="s">
        <v>140</v>
      </c>
      <c r="AZ18" s="452"/>
      <c r="BA18" s="452"/>
      <c r="BB18" s="452"/>
      <c r="BC18" s="452"/>
      <c r="BD18" s="452"/>
      <c r="BE18" s="452"/>
      <c r="BF18" s="452"/>
      <c r="BG18" s="452"/>
      <c r="BH18" s="452"/>
      <c r="BI18" s="452"/>
      <c r="BJ18" s="452"/>
      <c r="BK18" s="452"/>
      <c r="BL18" s="452"/>
      <c r="BM18" s="453"/>
      <c r="BN18" s="417">
        <v>18488704</v>
      </c>
      <c r="BO18" s="418"/>
      <c r="BP18" s="418"/>
      <c r="BQ18" s="418"/>
      <c r="BR18" s="418"/>
      <c r="BS18" s="418"/>
      <c r="BT18" s="418"/>
      <c r="BU18" s="419"/>
      <c r="BV18" s="417">
        <v>18267407</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141</v>
      </c>
      <c r="C19" s="460"/>
      <c r="D19" s="460"/>
      <c r="E19" s="529"/>
      <c r="F19" s="529"/>
      <c r="G19" s="529"/>
      <c r="H19" s="529"/>
      <c r="I19" s="529"/>
      <c r="J19" s="529"/>
      <c r="K19" s="529"/>
      <c r="L19" s="537">
        <v>1827</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142</v>
      </c>
      <c r="AZ19" s="452"/>
      <c r="BA19" s="452"/>
      <c r="BB19" s="452"/>
      <c r="BC19" s="452"/>
      <c r="BD19" s="452"/>
      <c r="BE19" s="452"/>
      <c r="BF19" s="452"/>
      <c r="BG19" s="452"/>
      <c r="BH19" s="452"/>
      <c r="BI19" s="452"/>
      <c r="BJ19" s="452"/>
      <c r="BK19" s="452"/>
      <c r="BL19" s="452"/>
      <c r="BM19" s="453"/>
      <c r="BN19" s="417">
        <v>21776345</v>
      </c>
      <c r="BO19" s="418"/>
      <c r="BP19" s="418"/>
      <c r="BQ19" s="418"/>
      <c r="BR19" s="418"/>
      <c r="BS19" s="418"/>
      <c r="BT19" s="418"/>
      <c r="BU19" s="419"/>
      <c r="BV19" s="417">
        <v>22111834</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143</v>
      </c>
      <c r="C20" s="460"/>
      <c r="D20" s="460"/>
      <c r="E20" s="529"/>
      <c r="F20" s="529"/>
      <c r="G20" s="529"/>
      <c r="H20" s="529"/>
      <c r="I20" s="529"/>
      <c r="J20" s="529"/>
      <c r="K20" s="529"/>
      <c r="L20" s="537">
        <v>43088</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144</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145</v>
      </c>
      <c r="C22" s="548"/>
      <c r="D22" s="549"/>
      <c r="E22" s="429" t="s">
        <v>1</v>
      </c>
      <c r="F22" s="434"/>
      <c r="G22" s="434"/>
      <c r="H22" s="434"/>
      <c r="I22" s="434"/>
      <c r="J22" s="434"/>
      <c r="K22" s="424"/>
      <c r="L22" s="429" t="s">
        <v>146</v>
      </c>
      <c r="M22" s="434"/>
      <c r="N22" s="434"/>
      <c r="O22" s="434"/>
      <c r="P22" s="424"/>
      <c r="Q22" s="556" t="s">
        <v>147</v>
      </c>
      <c r="R22" s="557"/>
      <c r="S22" s="557"/>
      <c r="T22" s="557"/>
      <c r="U22" s="557"/>
      <c r="V22" s="558"/>
      <c r="W22" s="562" t="s">
        <v>148</v>
      </c>
      <c r="X22" s="548"/>
      <c r="Y22" s="549"/>
      <c r="Z22" s="429" t="s">
        <v>1</v>
      </c>
      <c r="AA22" s="434"/>
      <c r="AB22" s="434"/>
      <c r="AC22" s="434"/>
      <c r="AD22" s="434"/>
      <c r="AE22" s="434"/>
      <c r="AF22" s="434"/>
      <c r="AG22" s="424"/>
      <c r="AH22" s="575" t="s">
        <v>149</v>
      </c>
      <c r="AI22" s="434"/>
      <c r="AJ22" s="434"/>
      <c r="AK22" s="434"/>
      <c r="AL22" s="424"/>
      <c r="AM22" s="575" t="s">
        <v>150</v>
      </c>
      <c r="AN22" s="576"/>
      <c r="AO22" s="576"/>
      <c r="AP22" s="576"/>
      <c r="AQ22" s="576"/>
      <c r="AR22" s="577"/>
      <c r="AS22" s="556" t="s">
        <v>147</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151</v>
      </c>
      <c r="AZ23" s="378"/>
      <c r="BA23" s="378"/>
      <c r="BB23" s="378"/>
      <c r="BC23" s="378"/>
      <c r="BD23" s="378"/>
      <c r="BE23" s="378"/>
      <c r="BF23" s="378"/>
      <c r="BG23" s="378"/>
      <c r="BH23" s="378"/>
      <c r="BI23" s="378"/>
      <c r="BJ23" s="378"/>
      <c r="BK23" s="378"/>
      <c r="BL23" s="378"/>
      <c r="BM23" s="379"/>
      <c r="BN23" s="417">
        <v>25881187</v>
      </c>
      <c r="BO23" s="418"/>
      <c r="BP23" s="418"/>
      <c r="BQ23" s="418"/>
      <c r="BR23" s="418"/>
      <c r="BS23" s="418"/>
      <c r="BT23" s="418"/>
      <c r="BU23" s="419"/>
      <c r="BV23" s="417">
        <v>26620342</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152</v>
      </c>
      <c r="F24" s="447"/>
      <c r="G24" s="447"/>
      <c r="H24" s="447"/>
      <c r="I24" s="447"/>
      <c r="J24" s="447"/>
      <c r="K24" s="448"/>
      <c r="L24" s="468">
        <v>1</v>
      </c>
      <c r="M24" s="469"/>
      <c r="N24" s="469"/>
      <c r="O24" s="469"/>
      <c r="P24" s="508"/>
      <c r="Q24" s="468">
        <v>8694</v>
      </c>
      <c r="R24" s="469"/>
      <c r="S24" s="469"/>
      <c r="T24" s="469"/>
      <c r="U24" s="469"/>
      <c r="V24" s="508"/>
      <c r="W24" s="563"/>
      <c r="X24" s="551"/>
      <c r="Y24" s="552"/>
      <c r="Z24" s="467" t="s">
        <v>153</v>
      </c>
      <c r="AA24" s="447"/>
      <c r="AB24" s="447"/>
      <c r="AC24" s="447"/>
      <c r="AD24" s="447"/>
      <c r="AE24" s="447"/>
      <c r="AF24" s="447"/>
      <c r="AG24" s="448"/>
      <c r="AH24" s="468">
        <v>608</v>
      </c>
      <c r="AI24" s="469"/>
      <c r="AJ24" s="469"/>
      <c r="AK24" s="469"/>
      <c r="AL24" s="508"/>
      <c r="AM24" s="468">
        <v>1949248</v>
      </c>
      <c r="AN24" s="469"/>
      <c r="AO24" s="469"/>
      <c r="AP24" s="469"/>
      <c r="AQ24" s="469"/>
      <c r="AR24" s="508"/>
      <c r="AS24" s="468">
        <v>3206</v>
      </c>
      <c r="AT24" s="469"/>
      <c r="AU24" s="469"/>
      <c r="AV24" s="469"/>
      <c r="AW24" s="469"/>
      <c r="AX24" s="470"/>
      <c r="AY24" s="583" t="s">
        <v>154</v>
      </c>
      <c r="AZ24" s="584"/>
      <c r="BA24" s="584"/>
      <c r="BB24" s="584"/>
      <c r="BC24" s="584"/>
      <c r="BD24" s="584"/>
      <c r="BE24" s="584"/>
      <c r="BF24" s="584"/>
      <c r="BG24" s="584"/>
      <c r="BH24" s="584"/>
      <c r="BI24" s="584"/>
      <c r="BJ24" s="584"/>
      <c r="BK24" s="584"/>
      <c r="BL24" s="584"/>
      <c r="BM24" s="585"/>
      <c r="BN24" s="417">
        <v>20335672</v>
      </c>
      <c r="BO24" s="418"/>
      <c r="BP24" s="418"/>
      <c r="BQ24" s="418"/>
      <c r="BR24" s="418"/>
      <c r="BS24" s="418"/>
      <c r="BT24" s="418"/>
      <c r="BU24" s="419"/>
      <c r="BV24" s="417">
        <v>20569666</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155</v>
      </c>
      <c r="F25" s="447"/>
      <c r="G25" s="447"/>
      <c r="H25" s="447"/>
      <c r="I25" s="447"/>
      <c r="J25" s="447"/>
      <c r="K25" s="448"/>
      <c r="L25" s="468">
        <v>2</v>
      </c>
      <c r="M25" s="469"/>
      <c r="N25" s="469"/>
      <c r="O25" s="469"/>
      <c r="P25" s="508"/>
      <c r="Q25" s="468">
        <v>7115</v>
      </c>
      <c r="R25" s="469"/>
      <c r="S25" s="469"/>
      <c r="T25" s="469"/>
      <c r="U25" s="469"/>
      <c r="V25" s="508"/>
      <c r="W25" s="563"/>
      <c r="X25" s="551"/>
      <c r="Y25" s="552"/>
      <c r="Z25" s="467" t="s">
        <v>156</v>
      </c>
      <c r="AA25" s="447"/>
      <c r="AB25" s="447"/>
      <c r="AC25" s="447"/>
      <c r="AD25" s="447"/>
      <c r="AE25" s="447"/>
      <c r="AF25" s="447"/>
      <c r="AG25" s="448"/>
      <c r="AH25" s="468">
        <v>121</v>
      </c>
      <c r="AI25" s="469"/>
      <c r="AJ25" s="469"/>
      <c r="AK25" s="469"/>
      <c r="AL25" s="508"/>
      <c r="AM25" s="468">
        <v>377036</v>
      </c>
      <c r="AN25" s="469"/>
      <c r="AO25" s="469"/>
      <c r="AP25" s="469"/>
      <c r="AQ25" s="469"/>
      <c r="AR25" s="508"/>
      <c r="AS25" s="468">
        <v>3116</v>
      </c>
      <c r="AT25" s="469"/>
      <c r="AU25" s="469"/>
      <c r="AV25" s="469"/>
      <c r="AW25" s="469"/>
      <c r="AX25" s="470"/>
      <c r="AY25" s="377" t="s">
        <v>157</v>
      </c>
      <c r="AZ25" s="378"/>
      <c r="BA25" s="378"/>
      <c r="BB25" s="378"/>
      <c r="BC25" s="378"/>
      <c r="BD25" s="378"/>
      <c r="BE25" s="378"/>
      <c r="BF25" s="378"/>
      <c r="BG25" s="378"/>
      <c r="BH25" s="378"/>
      <c r="BI25" s="378"/>
      <c r="BJ25" s="378"/>
      <c r="BK25" s="378"/>
      <c r="BL25" s="378"/>
      <c r="BM25" s="379"/>
      <c r="BN25" s="380">
        <v>9035066</v>
      </c>
      <c r="BO25" s="381"/>
      <c r="BP25" s="381"/>
      <c r="BQ25" s="381"/>
      <c r="BR25" s="381"/>
      <c r="BS25" s="381"/>
      <c r="BT25" s="381"/>
      <c r="BU25" s="382"/>
      <c r="BV25" s="380">
        <v>9413360</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158</v>
      </c>
      <c r="F26" s="447"/>
      <c r="G26" s="447"/>
      <c r="H26" s="447"/>
      <c r="I26" s="447"/>
      <c r="J26" s="447"/>
      <c r="K26" s="448"/>
      <c r="L26" s="468">
        <v>1</v>
      </c>
      <c r="M26" s="469"/>
      <c r="N26" s="469"/>
      <c r="O26" s="469"/>
      <c r="P26" s="508"/>
      <c r="Q26" s="468">
        <v>6536</v>
      </c>
      <c r="R26" s="469"/>
      <c r="S26" s="469"/>
      <c r="T26" s="469"/>
      <c r="U26" s="469"/>
      <c r="V26" s="508"/>
      <c r="W26" s="563"/>
      <c r="X26" s="551"/>
      <c r="Y26" s="552"/>
      <c r="Z26" s="467" t="s">
        <v>159</v>
      </c>
      <c r="AA26" s="573"/>
      <c r="AB26" s="573"/>
      <c r="AC26" s="573"/>
      <c r="AD26" s="573"/>
      <c r="AE26" s="573"/>
      <c r="AF26" s="573"/>
      <c r="AG26" s="574"/>
      <c r="AH26" s="468">
        <v>78</v>
      </c>
      <c r="AI26" s="469"/>
      <c r="AJ26" s="469"/>
      <c r="AK26" s="469"/>
      <c r="AL26" s="508"/>
      <c r="AM26" s="468">
        <v>236340</v>
      </c>
      <c r="AN26" s="469"/>
      <c r="AO26" s="469"/>
      <c r="AP26" s="469"/>
      <c r="AQ26" s="469"/>
      <c r="AR26" s="508"/>
      <c r="AS26" s="468">
        <v>3030</v>
      </c>
      <c r="AT26" s="469"/>
      <c r="AU26" s="469"/>
      <c r="AV26" s="469"/>
      <c r="AW26" s="469"/>
      <c r="AX26" s="470"/>
      <c r="AY26" s="420" t="s">
        <v>160</v>
      </c>
      <c r="AZ26" s="421"/>
      <c r="BA26" s="421"/>
      <c r="BB26" s="421"/>
      <c r="BC26" s="421"/>
      <c r="BD26" s="421"/>
      <c r="BE26" s="421"/>
      <c r="BF26" s="421"/>
      <c r="BG26" s="421"/>
      <c r="BH26" s="421"/>
      <c r="BI26" s="421"/>
      <c r="BJ26" s="421"/>
      <c r="BK26" s="421"/>
      <c r="BL26" s="421"/>
      <c r="BM26" s="422"/>
      <c r="BN26" s="417" t="s">
        <v>119</v>
      </c>
      <c r="BO26" s="418"/>
      <c r="BP26" s="418"/>
      <c r="BQ26" s="418"/>
      <c r="BR26" s="418"/>
      <c r="BS26" s="418"/>
      <c r="BT26" s="418"/>
      <c r="BU26" s="419"/>
      <c r="BV26" s="417" t="s">
        <v>119</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161</v>
      </c>
      <c r="F27" s="447"/>
      <c r="G27" s="447"/>
      <c r="H27" s="447"/>
      <c r="I27" s="447"/>
      <c r="J27" s="447"/>
      <c r="K27" s="448"/>
      <c r="L27" s="468">
        <v>1</v>
      </c>
      <c r="M27" s="469"/>
      <c r="N27" s="469"/>
      <c r="O27" s="469"/>
      <c r="P27" s="508"/>
      <c r="Q27" s="468">
        <v>5440</v>
      </c>
      <c r="R27" s="469"/>
      <c r="S27" s="469"/>
      <c r="T27" s="469"/>
      <c r="U27" s="469"/>
      <c r="V27" s="508"/>
      <c r="W27" s="563"/>
      <c r="X27" s="551"/>
      <c r="Y27" s="552"/>
      <c r="Z27" s="467" t="s">
        <v>162</v>
      </c>
      <c r="AA27" s="447"/>
      <c r="AB27" s="447"/>
      <c r="AC27" s="447"/>
      <c r="AD27" s="447"/>
      <c r="AE27" s="447"/>
      <c r="AF27" s="447"/>
      <c r="AG27" s="448"/>
      <c r="AH27" s="468">
        <v>13</v>
      </c>
      <c r="AI27" s="469"/>
      <c r="AJ27" s="469"/>
      <c r="AK27" s="469"/>
      <c r="AL27" s="508"/>
      <c r="AM27" s="468">
        <v>49946</v>
      </c>
      <c r="AN27" s="469"/>
      <c r="AO27" s="469"/>
      <c r="AP27" s="469"/>
      <c r="AQ27" s="469"/>
      <c r="AR27" s="508"/>
      <c r="AS27" s="468">
        <v>3842</v>
      </c>
      <c r="AT27" s="469"/>
      <c r="AU27" s="469"/>
      <c r="AV27" s="469"/>
      <c r="AW27" s="469"/>
      <c r="AX27" s="470"/>
      <c r="AY27" s="509" t="s">
        <v>163</v>
      </c>
      <c r="AZ27" s="510"/>
      <c r="BA27" s="510"/>
      <c r="BB27" s="510"/>
      <c r="BC27" s="510"/>
      <c r="BD27" s="510"/>
      <c r="BE27" s="510"/>
      <c r="BF27" s="510"/>
      <c r="BG27" s="510"/>
      <c r="BH27" s="510"/>
      <c r="BI27" s="510"/>
      <c r="BJ27" s="510"/>
      <c r="BK27" s="510"/>
      <c r="BL27" s="510"/>
      <c r="BM27" s="511"/>
      <c r="BN27" s="586">
        <v>18217</v>
      </c>
      <c r="BO27" s="587"/>
      <c r="BP27" s="587"/>
      <c r="BQ27" s="587"/>
      <c r="BR27" s="587"/>
      <c r="BS27" s="587"/>
      <c r="BT27" s="587"/>
      <c r="BU27" s="588"/>
      <c r="BV27" s="586">
        <v>18213</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164</v>
      </c>
      <c r="F28" s="447"/>
      <c r="G28" s="447"/>
      <c r="H28" s="447"/>
      <c r="I28" s="447"/>
      <c r="J28" s="447"/>
      <c r="K28" s="448"/>
      <c r="L28" s="468">
        <v>1</v>
      </c>
      <c r="M28" s="469"/>
      <c r="N28" s="469"/>
      <c r="O28" s="469"/>
      <c r="P28" s="508"/>
      <c r="Q28" s="468">
        <v>4690</v>
      </c>
      <c r="R28" s="469"/>
      <c r="S28" s="469"/>
      <c r="T28" s="469"/>
      <c r="U28" s="469"/>
      <c r="V28" s="508"/>
      <c r="W28" s="563"/>
      <c r="X28" s="551"/>
      <c r="Y28" s="552"/>
      <c r="Z28" s="467" t="s">
        <v>165</v>
      </c>
      <c r="AA28" s="447"/>
      <c r="AB28" s="447"/>
      <c r="AC28" s="447"/>
      <c r="AD28" s="447"/>
      <c r="AE28" s="447"/>
      <c r="AF28" s="447"/>
      <c r="AG28" s="448"/>
      <c r="AH28" s="468" t="s">
        <v>119</v>
      </c>
      <c r="AI28" s="469"/>
      <c r="AJ28" s="469"/>
      <c r="AK28" s="469"/>
      <c r="AL28" s="508"/>
      <c r="AM28" s="468" t="s">
        <v>119</v>
      </c>
      <c r="AN28" s="469"/>
      <c r="AO28" s="469"/>
      <c r="AP28" s="469"/>
      <c r="AQ28" s="469"/>
      <c r="AR28" s="508"/>
      <c r="AS28" s="468" t="s">
        <v>119</v>
      </c>
      <c r="AT28" s="469"/>
      <c r="AU28" s="469"/>
      <c r="AV28" s="469"/>
      <c r="AW28" s="469"/>
      <c r="AX28" s="470"/>
      <c r="AY28" s="589" t="s">
        <v>166</v>
      </c>
      <c r="AZ28" s="590"/>
      <c r="BA28" s="590"/>
      <c r="BB28" s="591"/>
      <c r="BC28" s="377" t="s">
        <v>167</v>
      </c>
      <c r="BD28" s="378"/>
      <c r="BE28" s="378"/>
      <c r="BF28" s="378"/>
      <c r="BG28" s="378"/>
      <c r="BH28" s="378"/>
      <c r="BI28" s="378"/>
      <c r="BJ28" s="378"/>
      <c r="BK28" s="378"/>
      <c r="BL28" s="378"/>
      <c r="BM28" s="379"/>
      <c r="BN28" s="380">
        <v>1274965</v>
      </c>
      <c r="BO28" s="381"/>
      <c r="BP28" s="381"/>
      <c r="BQ28" s="381"/>
      <c r="BR28" s="381"/>
      <c r="BS28" s="381"/>
      <c r="BT28" s="381"/>
      <c r="BU28" s="382"/>
      <c r="BV28" s="380">
        <v>1230798</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168</v>
      </c>
      <c r="F29" s="447"/>
      <c r="G29" s="447"/>
      <c r="H29" s="447"/>
      <c r="I29" s="447"/>
      <c r="J29" s="447"/>
      <c r="K29" s="448"/>
      <c r="L29" s="468">
        <v>19</v>
      </c>
      <c r="M29" s="469"/>
      <c r="N29" s="469"/>
      <c r="O29" s="469"/>
      <c r="P29" s="508"/>
      <c r="Q29" s="468">
        <v>4350</v>
      </c>
      <c r="R29" s="469"/>
      <c r="S29" s="469"/>
      <c r="T29" s="469"/>
      <c r="U29" s="469"/>
      <c r="V29" s="508"/>
      <c r="W29" s="564"/>
      <c r="X29" s="565"/>
      <c r="Y29" s="566"/>
      <c r="Z29" s="467" t="s">
        <v>169</v>
      </c>
      <c r="AA29" s="447"/>
      <c r="AB29" s="447"/>
      <c r="AC29" s="447"/>
      <c r="AD29" s="447"/>
      <c r="AE29" s="447"/>
      <c r="AF29" s="447"/>
      <c r="AG29" s="448"/>
      <c r="AH29" s="468">
        <v>621</v>
      </c>
      <c r="AI29" s="469"/>
      <c r="AJ29" s="469"/>
      <c r="AK29" s="469"/>
      <c r="AL29" s="508"/>
      <c r="AM29" s="468">
        <v>1999194</v>
      </c>
      <c r="AN29" s="469"/>
      <c r="AO29" s="469"/>
      <c r="AP29" s="469"/>
      <c r="AQ29" s="469"/>
      <c r="AR29" s="508"/>
      <c r="AS29" s="468">
        <v>3219</v>
      </c>
      <c r="AT29" s="469"/>
      <c r="AU29" s="469"/>
      <c r="AV29" s="469"/>
      <c r="AW29" s="469"/>
      <c r="AX29" s="470"/>
      <c r="AY29" s="592"/>
      <c r="AZ29" s="593"/>
      <c r="BA29" s="593"/>
      <c r="BB29" s="594"/>
      <c r="BC29" s="451" t="s">
        <v>170</v>
      </c>
      <c r="BD29" s="452"/>
      <c r="BE29" s="452"/>
      <c r="BF29" s="452"/>
      <c r="BG29" s="452"/>
      <c r="BH29" s="452"/>
      <c r="BI29" s="452"/>
      <c r="BJ29" s="452"/>
      <c r="BK29" s="452"/>
      <c r="BL29" s="452"/>
      <c r="BM29" s="453"/>
      <c r="BN29" s="417" t="s">
        <v>119</v>
      </c>
      <c r="BO29" s="418"/>
      <c r="BP29" s="418"/>
      <c r="BQ29" s="418"/>
      <c r="BR29" s="418"/>
      <c r="BS29" s="418"/>
      <c r="BT29" s="418"/>
      <c r="BU29" s="419"/>
      <c r="BV29" s="417" t="s">
        <v>119</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171</v>
      </c>
      <c r="X30" s="571"/>
      <c r="Y30" s="571"/>
      <c r="Z30" s="571"/>
      <c r="AA30" s="571"/>
      <c r="AB30" s="571"/>
      <c r="AC30" s="571"/>
      <c r="AD30" s="571"/>
      <c r="AE30" s="571"/>
      <c r="AF30" s="571"/>
      <c r="AG30" s="572"/>
      <c r="AH30" s="533">
        <v>100.6</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172</v>
      </c>
      <c r="BD30" s="584"/>
      <c r="BE30" s="584"/>
      <c r="BF30" s="584"/>
      <c r="BG30" s="584"/>
      <c r="BH30" s="584"/>
      <c r="BI30" s="584"/>
      <c r="BJ30" s="584"/>
      <c r="BK30" s="584"/>
      <c r="BL30" s="584"/>
      <c r="BM30" s="585"/>
      <c r="BN30" s="586">
        <v>633839</v>
      </c>
      <c r="BO30" s="587"/>
      <c r="BP30" s="587"/>
      <c r="BQ30" s="587"/>
      <c r="BR30" s="587"/>
      <c r="BS30" s="587"/>
      <c r="BT30" s="587"/>
      <c r="BU30" s="588"/>
      <c r="BV30" s="586">
        <v>510232</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179</v>
      </c>
      <c r="D33" s="441"/>
      <c r="E33" s="406" t="s">
        <v>180</v>
      </c>
      <c r="F33" s="406"/>
      <c r="G33" s="406"/>
      <c r="H33" s="406"/>
      <c r="I33" s="406"/>
      <c r="J33" s="406"/>
      <c r="K33" s="406"/>
      <c r="L33" s="406"/>
      <c r="M33" s="406"/>
      <c r="N33" s="406"/>
      <c r="O33" s="406"/>
      <c r="P33" s="406"/>
      <c r="Q33" s="406"/>
      <c r="R33" s="406"/>
      <c r="S33" s="406"/>
      <c r="T33" s="169"/>
      <c r="U33" s="441" t="s">
        <v>179</v>
      </c>
      <c r="V33" s="441"/>
      <c r="W33" s="406" t="s">
        <v>180</v>
      </c>
      <c r="X33" s="406"/>
      <c r="Y33" s="406"/>
      <c r="Z33" s="406"/>
      <c r="AA33" s="406"/>
      <c r="AB33" s="406"/>
      <c r="AC33" s="406"/>
      <c r="AD33" s="406"/>
      <c r="AE33" s="406"/>
      <c r="AF33" s="406"/>
      <c r="AG33" s="406"/>
      <c r="AH33" s="406"/>
      <c r="AI33" s="406"/>
      <c r="AJ33" s="406"/>
      <c r="AK33" s="406"/>
      <c r="AL33" s="169"/>
      <c r="AM33" s="441" t="s">
        <v>179</v>
      </c>
      <c r="AN33" s="441"/>
      <c r="AO33" s="406" t="s">
        <v>180</v>
      </c>
      <c r="AP33" s="406"/>
      <c r="AQ33" s="406"/>
      <c r="AR33" s="406"/>
      <c r="AS33" s="406"/>
      <c r="AT33" s="406"/>
      <c r="AU33" s="406"/>
      <c r="AV33" s="406"/>
      <c r="AW33" s="406"/>
      <c r="AX33" s="406"/>
      <c r="AY33" s="406"/>
      <c r="AZ33" s="406"/>
      <c r="BA33" s="406"/>
      <c r="BB33" s="406"/>
      <c r="BC33" s="406"/>
      <c r="BD33" s="170"/>
      <c r="BE33" s="406" t="s">
        <v>181</v>
      </c>
      <c r="BF33" s="406"/>
      <c r="BG33" s="406" t="s">
        <v>182</v>
      </c>
      <c r="BH33" s="406"/>
      <c r="BI33" s="406"/>
      <c r="BJ33" s="406"/>
      <c r="BK33" s="406"/>
      <c r="BL33" s="406"/>
      <c r="BM33" s="406"/>
      <c r="BN33" s="406"/>
      <c r="BO33" s="406"/>
      <c r="BP33" s="406"/>
      <c r="BQ33" s="406"/>
      <c r="BR33" s="406"/>
      <c r="BS33" s="406"/>
      <c r="BT33" s="406"/>
      <c r="BU33" s="406"/>
      <c r="BV33" s="170"/>
      <c r="BW33" s="441" t="s">
        <v>181</v>
      </c>
      <c r="BX33" s="441"/>
      <c r="BY33" s="406" t="s">
        <v>183</v>
      </c>
      <c r="BZ33" s="406"/>
      <c r="CA33" s="406"/>
      <c r="CB33" s="406"/>
      <c r="CC33" s="406"/>
      <c r="CD33" s="406"/>
      <c r="CE33" s="406"/>
      <c r="CF33" s="406"/>
      <c r="CG33" s="406"/>
      <c r="CH33" s="406"/>
      <c r="CI33" s="406"/>
      <c r="CJ33" s="406"/>
      <c r="CK33" s="406"/>
      <c r="CL33" s="406"/>
      <c r="CM33" s="406"/>
      <c r="CN33" s="169"/>
      <c r="CO33" s="441" t="s">
        <v>179</v>
      </c>
      <c r="CP33" s="441"/>
      <c r="CQ33" s="406" t="s">
        <v>184</v>
      </c>
      <c r="CR33" s="406"/>
      <c r="CS33" s="406"/>
      <c r="CT33" s="406"/>
      <c r="CU33" s="406"/>
      <c r="CV33" s="406"/>
      <c r="CW33" s="406"/>
      <c r="CX33" s="406"/>
      <c r="CY33" s="406"/>
      <c r="CZ33" s="406"/>
      <c r="DA33" s="406"/>
      <c r="DB33" s="406"/>
      <c r="DC33" s="406"/>
      <c r="DD33" s="406"/>
      <c r="DE33" s="406"/>
      <c r="DF33" s="169"/>
      <c r="DG33" s="406" t="s">
        <v>185</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t="str">
        <f>IF(AO34="","",MAX(C34:D43,U34:V43)+1)</f>
        <v/>
      </c>
      <c r="AN34" s="598"/>
      <c r="AO34" s="599"/>
      <c r="AP34" s="599"/>
      <c r="AQ34" s="599"/>
      <c r="AR34" s="599"/>
      <c r="AS34" s="599"/>
      <c r="AT34" s="599"/>
      <c r="AU34" s="599"/>
      <c r="AV34" s="599"/>
      <c r="AW34" s="599"/>
      <c r="AX34" s="599"/>
      <c r="AY34" s="599"/>
      <c r="AZ34" s="599"/>
      <c r="BA34" s="599"/>
      <c r="BB34" s="599"/>
      <c r="BC34" s="599"/>
      <c r="BD34" s="167"/>
      <c r="BE34" s="598">
        <f>IF(BG34="","",MAX(C34:D43,U34:V43,AM34:AN43)+1)</f>
        <v>6</v>
      </c>
      <c r="BF34" s="598"/>
      <c r="BG34" s="599" t="str">
        <f>IF('各会計、関係団体の財政状況及び健全化判断比率'!B31="","",'各会計、関係団体の財政状況及び健全化判断比率'!B31)</f>
        <v>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7</v>
      </c>
      <c r="BX34" s="598"/>
      <c r="BY34" s="599" t="str">
        <f>IF('各会計、関係団体の財政状況及び健全化判断比率'!B68="","",'各会計、関係団体の財政状況及び健全化判断比率'!B68)</f>
        <v>秦野市伊勢原市環境衛生組合</v>
      </c>
      <c r="BZ34" s="599"/>
      <c r="CA34" s="599"/>
      <c r="CB34" s="599"/>
      <c r="CC34" s="599"/>
      <c r="CD34" s="599"/>
      <c r="CE34" s="599"/>
      <c r="CF34" s="599"/>
      <c r="CG34" s="599"/>
      <c r="CH34" s="599"/>
      <c r="CI34" s="599"/>
      <c r="CJ34" s="599"/>
      <c r="CK34" s="599"/>
      <c r="CL34" s="599"/>
      <c r="CM34" s="599"/>
      <c r="CN34" s="167"/>
      <c r="CO34" s="598">
        <f>IF(CQ34="","",MAX(C34:D43,U34:V43,AM34:AN43,BE34:BF43,BW34:BX43)+1)</f>
        <v>12</v>
      </c>
      <c r="CP34" s="598"/>
      <c r="CQ34" s="599" t="str">
        <f>IF('各会計、関係団体の財政状況及び健全化判断比率'!BS7="","",'各会計、関係団体の財政状況及び健全化判断比率'!BS7)</f>
        <v>伊勢原市土地開発公社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用地取得事業特別会計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介護保険事業特別会計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8</v>
      </c>
      <c r="BX35" s="598"/>
      <c r="BY35" s="599" t="str">
        <f>IF('各会計、関係団体の財政状況及び健全化判断比率'!B69="","",'各会計、関係団体の財政状況及び健全化判断比率'!B69)</f>
        <v>金目川水害予防組合</v>
      </c>
      <c r="BZ35" s="599"/>
      <c r="CA35" s="599"/>
      <c r="CB35" s="599"/>
      <c r="CC35" s="599"/>
      <c r="CD35" s="599"/>
      <c r="CE35" s="599"/>
      <c r="CF35" s="599"/>
      <c r="CG35" s="599"/>
      <c r="CH35" s="599"/>
      <c r="CI35" s="599"/>
      <c r="CJ35" s="599"/>
      <c r="CK35" s="599"/>
      <c r="CL35" s="599"/>
      <c r="CM35" s="599"/>
      <c r="CN35" s="167"/>
      <c r="CO35" s="598">
        <f t="shared" ref="CO35:CO43" si="3">IF(CQ35="","",CO34+1)</f>
        <v>13</v>
      </c>
      <c r="CP35" s="598"/>
      <c r="CQ35" s="599" t="str">
        <f>IF('各会計、関係団体の財政状況及び健全化判断比率'!BS8="","",'各会計、関係団体の財政状況及び健全化判断比率'!BS8)</f>
        <v>（一財）伊勢原市事業公社</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後期高齢者医療事業特別会計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9</v>
      </c>
      <c r="BX36" s="598"/>
      <c r="BY36" s="599" t="str">
        <f>IF('各会計、関係団体の財政状況及び健全化判断比率'!B70="","",'各会計、関係団体の財政状況及び健全化判断比率'!B70)</f>
        <v>神奈川県後期高齢者医療広域連合（一般会計）</v>
      </c>
      <c r="BZ36" s="599"/>
      <c r="CA36" s="599"/>
      <c r="CB36" s="599"/>
      <c r="CC36" s="599"/>
      <c r="CD36" s="599"/>
      <c r="CE36" s="599"/>
      <c r="CF36" s="599"/>
      <c r="CG36" s="599"/>
      <c r="CH36" s="599"/>
      <c r="CI36" s="599"/>
      <c r="CJ36" s="599"/>
      <c r="CK36" s="599"/>
      <c r="CL36" s="599"/>
      <c r="CM36" s="599"/>
      <c r="CN36" s="167"/>
      <c r="CO36" s="598">
        <f t="shared" si="3"/>
        <v>14</v>
      </c>
      <c r="CP36" s="598"/>
      <c r="CQ36" s="599" t="str">
        <f>IF('各会計、関係団体の財政状況及び健全化判断比率'!BS9="","",'各会計、関係団体の財政状況及び健全化判断比率'!BS9)</f>
        <v>（公財）伊勢原市みどりのまち振興財団</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10</v>
      </c>
      <c r="BX37" s="598"/>
      <c r="BY37" s="599" t="str">
        <f>IF('各会計、関係団体の財政状況及び健全化判断比率'!B71="","",'各会計、関係団体の財政状況及び健全化判断比率'!B71)</f>
        <v>神奈川県後期高齢者医療広域連合（事業会計）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11</v>
      </c>
      <c r="BX38" s="598"/>
      <c r="BY38" s="599" t="str">
        <f>IF('各会計、関係団体の財政状況及び健全化判断比率'!B72="","",'各会計、関係団体の財政状況及び健全化判断比率'!B72)</f>
        <v>神奈川県市町村職員退職手当組合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t="str">
        <f t="shared" si="2"/>
        <v/>
      </c>
      <c r="BX39" s="598"/>
      <c r="BY39" s="599" t="str">
        <f>IF('各会計、関係団体の財政状況及び健全化判断比率'!B73="","",'各会計、関係団体の財政状況及び健全化判断比率'!B73)</f>
        <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190</v>
      </c>
    </row>
    <row r="50" spans="5:5" x14ac:dyDescent="0.15">
      <c r="E50" s="141" t="s">
        <v>191</v>
      </c>
    </row>
    <row r="51" spans="5:5" x14ac:dyDescent="0.15">
      <c r="E51" s="141" t="s">
        <v>192</v>
      </c>
    </row>
    <row r="52" spans="5:5" x14ac:dyDescent="0.15">
      <c r="E52" s="141"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99" bottom="0.39370078740157499" header="0.196850393700787" footer="0.196850393700787"/>
  <pageSetup paperSize="9" scale="56" orientation="landscape" cellComments="atEnd"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x14ac:dyDescent="0.15">
      <c r="A34" s="22"/>
      <c r="B34" s="31"/>
      <c r="C34" s="1184" t="s">
        <v>520</v>
      </c>
      <c r="D34" s="1184"/>
      <c r="E34" s="1185"/>
      <c r="F34" s="32">
        <v>4.46</v>
      </c>
      <c r="G34" s="33">
        <v>5.05</v>
      </c>
      <c r="H34" s="33">
        <v>5.15</v>
      </c>
      <c r="I34" s="33">
        <v>5.37</v>
      </c>
      <c r="J34" s="34">
        <v>4.6100000000000003</v>
      </c>
      <c r="K34" s="22"/>
      <c r="L34" s="22"/>
      <c r="M34" s="22"/>
      <c r="N34" s="22"/>
      <c r="O34" s="22"/>
      <c r="P34" s="22"/>
    </row>
    <row r="35" spans="1:16" ht="39" customHeight="1" x14ac:dyDescent="0.15">
      <c r="A35" s="22"/>
      <c r="B35" s="35"/>
      <c r="C35" s="1178" t="s">
        <v>521</v>
      </c>
      <c r="D35" s="1179"/>
      <c r="E35" s="1180"/>
      <c r="F35" s="36">
        <v>1.67</v>
      </c>
      <c r="G35" s="37">
        <v>1.8</v>
      </c>
      <c r="H35" s="37">
        <v>1.99</v>
      </c>
      <c r="I35" s="37">
        <v>2.76</v>
      </c>
      <c r="J35" s="38">
        <v>4</v>
      </c>
      <c r="K35" s="22"/>
      <c r="L35" s="22"/>
      <c r="M35" s="22"/>
      <c r="N35" s="22"/>
      <c r="O35" s="22"/>
      <c r="P35" s="22"/>
    </row>
    <row r="36" spans="1:16" ht="39" customHeight="1" x14ac:dyDescent="0.15">
      <c r="A36" s="22"/>
      <c r="B36" s="35"/>
      <c r="C36" s="1178" t="s">
        <v>522</v>
      </c>
      <c r="D36" s="1179"/>
      <c r="E36" s="1180"/>
      <c r="F36" s="36">
        <v>0.78</v>
      </c>
      <c r="G36" s="37">
        <v>0.89</v>
      </c>
      <c r="H36" s="37">
        <v>1.31</v>
      </c>
      <c r="I36" s="37">
        <v>1.38</v>
      </c>
      <c r="J36" s="38">
        <v>1.46</v>
      </c>
      <c r="K36" s="22"/>
      <c r="L36" s="22"/>
      <c r="M36" s="22"/>
      <c r="N36" s="22"/>
      <c r="O36" s="22"/>
      <c r="P36" s="22"/>
    </row>
    <row r="37" spans="1:16" ht="39" customHeight="1" x14ac:dyDescent="0.15">
      <c r="A37" s="22"/>
      <c r="B37" s="35"/>
      <c r="C37" s="1178" t="s">
        <v>523</v>
      </c>
      <c r="D37" s="1179"/>
      <c r="E37" s="1180"/>
      <c r="F37" s="36">
        <v>0.52</v>
      </c>
      <c r="G37" s="37">
        <v>0.3</v>
      </c>
      <c r="H37" s="37">
        <v>0.34</v>
      </c>
      <c r="I37" s="37">
        <v>0.71</v>
      </c>
      <c r="J37" s="38">
        <v>0.78</v>
      </c>
      <c r="K37" s="22"/>
      <c r="L37" s="22"/>
      <c r="M37" s="22"/>
      <c r="N37" s="22"/>
      <c r="O37" s="22"/>
      <c r="P37" s="22"/>
    </row>
    <row r="38" spans="1:16" ht="39" customHeight="1" x14ac:dyDescent="0.15">
      <c r="A38" s="22"/>
      <c r="B38" s="35"/>
      <c r="C38" s="1178" t="s">
        <v>524</v>
      </c>
      <c r="D38" s="1179"/>
      <c r="E38" s="1180"/>
      <c r="F38" s="36">
        <v>0.01</v>
      </c>
      <c r="G38" s="37">
        <v>0.01</v>
      </c>
      <c r="H38" s="37">
        <v>0.01</v>
      </c>
      <c r="I38" s="37">
        <v>0.04</v>
      </c>
      <c r="J38" s="38">
        <v>0.02</v>
      </c>
      <c r="K38" s="22"/>
      <c r="L38" s="22"/>
      <c r="M38" s="22"/>
      <c r="N38" s="22"/>
      <c r="O38" s="22"/>
      <c r="P38" s="22"/>
    </row>
    <row r="39" spans="1:16" ht="39" customHeight="1" x14ac:dyDescent="0.15">
      <c r="A39" s="22"/>
      <c r="B39" s="35"/>
      <c r="C39" s="1178" t="s">
        <v>525</v>
      </c>
      <c r="D39" s="1179"/>
      <c r="E39" s="1180"/>
      <c r="F39" s="36" t="s">
        <v>474</v>
      </c>
      <c r="G39" s="37" t="s">
        <v>474</v>
      </c>
      <c r="H39" s="37">
        <v>0</v>
      </c>
      <c r="I39" s="37">
        <v>0</v>
      </c>
      <c r="J39" s="38">
        <v>0</v>
      </c>
      <c r="K39" s="22"/>
      <c r="L39" s="22"/>
      <c r="M39" s="22"/>
      <c r="N39" s="22"/>
      <c r="O39" s="22"/>
      <c r="P39" s="22"/>
    </row>
    <row r="40" spans="1:16" ht="39" customHeight="1" x14ac:dyDescent="0.15">
      <c r="A40" s="22"/>
      <c r="B40" s="35"/>
      <c r="C40" s="1178"/>
      <c r="D40" s="1179"/>
      <c r="E40" s="1180"/>
      <c r="F40" s="36"/>
      <c r="G40" s="37"/>
      <c r="H40" s="37"/>
      <c r="I40" s="37"/>
      <c r="J40" s="38"/>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526</v>
      </c>
      <c r="D42" s="1179"/>
      <c r="E42" s="1180"/>
      <c r="F42" s="36" t="s">
        <v>474</v>
      </c>
      <c r="G42" s="37" t="s">
        <v>474</v>
      </c>
      <c r="H42" s="37" t="s">
        <v>474</v>
      </c>
      <c r="I42" s="37" t="s">
        <v>474</v>
      </c>
      <c r="J42" s="38" t="s">
        <v>474</v>
      </c>
      <c r="K42" s="22"/>
      <c r="L42" s="22"/>
      <c r="M42" s="22"/>
      <c r="N42" s="22"/>
      <c r="O42" s="22"/>
      <c r="P42" s="22"/>
    </row>
    <row r="43" spans="1:16" ht="39" customHeight="1" thickBot="1" x14ac:dyDescent="0.2">
      <c r="A43" s="22"/>
      <c r="B43" s="40"/>
      <c r="C43" s="1181" t="s">
        <v>527</v>
      </c>
      <c r="D43" s="1182"/>
      <c r="E43" s="1183"/>
      <c r="F43" s="41">
        <v>0</v>
      </c>
      <c r="G43" s="42">
        <v>0</v>
      </c>
      <c r="H43" s="42" t="s">
        <v>474</v>
      </c>
      <c r="I43" s="42" t="s">
        <v>474</v>
      </c>
      <c r="J43" s="43" t="s">
        <v>474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99" bottom="0.39370078740157499" header="0.196850393700787" footer="0.196850393700787"/>
  <pageSetup paperSize="9" scale="59" orientation="landscape" cellComments="atEnd"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2571</v>
      </c>
      <c r="L45" s="60">
        <v>2683</v>
      </c>
      <c r="M45" s="60">
        <v>2657</v>
      </c>
      <c r="N45" s="60">
        <v>2637</v>
      </c>
      <c r="O45" s="61">
        <v>2721</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474</v>
      </c>
      <c r="L46" s="64" t="s">
        <v>474</v>
      </c>
      <c r="M46" s="64" t="s">
        <v>474</v>
      </c>
      <c r="N46" s="64" t="s">
        <v>474</v>
      </c>
      <c r="O46" s="65" t="s">
        <v>474</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474</v>
      </c>
      <c r="L47" s="64" t="s">
        <v>474</v>
      </c>
      <c r="M47" s="64" t="s">
        <v>474</v>
      </c>
      <c r="N47" s="64" t="s">
        <v>474</v>
      </c>
      <c r="O47" s="65" t="s">
        <v>474</v>
      </c>
      <c r="P47" s="48"/>
      <c r="Q47" s="48"/>
      <c r="R47" s="48"/>
      <c r="S47" s="48"/>
      <c r="T47" s="48"/>
      <c r="U47" s="48"/>
    </row>
    <row r="48" spans="1:21" ht="30.75" customHeight="1" x14ac:dyDescent="0.15">
      <c r="A48" s="48"/>
      <c r="B48" s="1196"/>
      <c r="C48" s="1197"/>
      <c r="D48" s="62"/>
      <c r="E48" s="1188" t="s">
        <v>15</v>
      </c>
      <c r="F48" s="1188"/>
      <c r="G48" s="1188"/>
      <c r="H48" s="1188"/>
      <c r="I48" s="1188"/>
      <c r="J48" s="1189"/>
      <c r="K48" s="63">
        <v>920</v>
      </c>
      <c r="L48" s="64">
        <v>948</v>
      </c>
      <c r="M48" s="64">
        <v>895</v>
      </c>
      <c r="N48" s="64">
        <v>899</v>
      </c>
      <c r="O48" s="65">
        <v>863</v>
      </c>
      <c r="P48" s="48"/>
      <c r="Q48" s="48"/>
      <c r="R48" s="48"/>
      <c r="S48" s="48"/>
      <c r="T48" s="48"/>
      <c r="U48" s="48"/>
    </row>
    <row r="49" spans="1:21" ht="30.75" customHeight="1" x14ac:dyDescent="0.15">
      <c r="A49" s="48"/>
      <c r="B49" s="1196"/>
      <c r="C49" s="1197"/>
      <c r="D49" s="62"/>
      <c r="E49" s="1188" t="s">
        <v>16</v>
      </c>
      <c r="F49" s="1188"/>
      <c r="G49" s="1188"/>
      <c r="H49" s="1188"/>
      <c r="I49" s="1188"/>
      <c r="J49" s="1189"/>
      <c r="K49" s="63">
        <v>46</v>
      </c>
      <c r="L49" s="64">
        <v>17</v>
      </c>
      <c r="M49" s="64">
        <v>22</v>
      </c>
      <c r="N49" s="64">
        <v>35</v>
      </c>
      <c r="O49" s="65">
        <v>192</v>
      </c>
      <c r="P49" s="48"/>
      <c r="Q49" s="48"/>
      <c r="R49" s="48"/>
      <c r="S49" s="48"/>
      <c r="T49" s="48"/>
      <c r="U49" s="48"/>
    </row>
    <row r="50" spans="1:21" ht="30.75" customHeight="1" x14ac:dyDescent="0.15">
      <c r="A50" s="48"/>
      <c r="B50" s="1196"/>
      <c r="C50" s="1197"/>
      <c r="D50" s="62"/>
      <c r="E50" s="1188" t="s">
        <v>17</v>
      </c>
      <c r="F50" s="1188"/>
      <c r="G50" s="1188"/>
      <c r="H50" s="1188"/>
      <c r="I50" s="1188"/>
      <c r="J50" s="1189"/>
      <c r="K50" s="63">
        <v>141</v>
      </c>
      <c r="L50" s="64">
        <v>139</v>
      </c>
      <c r="M50" s="64">
        <v>243</v>
      </c>
      <c r="N50" s="64">
        <v>420</v>
      </c>
      <c r="O50" s="65">
        <v>477</v>
      </c>
      <c r="P50" s="48"/>
      <c r="Q50" s="48"/>
      <c r="R50" s="48"/>
      <c r="S50" s="48"/>
      <c r="T50" s="48"/>
      <c r="U50" s="48"/>
    </row>
    <row r="51" spans="1:21" ht="30.75" customHeight="1" x14ac:dyDescent="0.15">
      <c r="A51" s="48"/>
      <c r="B51" s="1198"/>
      <c r="C51" s="1199"/>
      <c r="D51" s="66"/>
      <c r="E51" s="1188" t="s">
        <v>18</v>
      </c>
      <c r="F51" s="1188"/>
      <c r="G51" s="1188"/>
      <c r="H51" s="1188"/>
      <c r="I51" s="1188"/>
      <c r="J51" s="1189"/>
      <c r="K51" s="63">
        <v>7</v>
      </c>
      <c r="L51" s="64">
        <v>1</v>
      </c>
      <c r="M51" s="64">
        <v>0</v>
      </c>
      <c r="N51" s="64">
        <v>0</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2872</v>
      </c>
      <c r="L52" s="64">
        <v>2955</v>
      </c>
      <c r="M52" s="64">
        <v>3043</v>
      </c>
      <c r="N52" s="64">
        <v>2868</v>
      </c>
      <c r="O52" s="65">
        <v>2958</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813</v>
      </c>
      <c r="L53" s="69">
        <v>833</v>
      </c>
      <c r="M53" s="69">
        <v>774</v>
      </c>
      <c r="N53" s="69">
        <v>1123</v>
      </c>
      <c r="O53" s="70">
        <v>1295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99" bottom="0.39370078740157499" header="0.196850393700787" footer="0.196850393700787"/>
  <pageSetup paperSize="9" scale="61" orientation="landscape" cellComments="atEnd"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514</v>
      </c>
      <c r="J40" s="79" t="s">
        <v>515</v>
      </c>
      <c r="K40" s="79" t="s">
        <v>516</v>
      </c>
      <c r="L40" s="79" t="s">
        <v>517</v>
      </c>
      <c r="M40" s="80" t="s">
        <v>518</v>
      </c>
    </row>
    <row r="41" spans="2:13" ht="27.75" customHeight="1" x14ac:dyDescent="0.15">
      <c r="B41" s="1202" t="s">
        <v>24</v>
      </c>
      <c r="C41" s="1203"/>
      <c r="D41" s="81"/>
      <c r="E41" s="1208" t="s">
        <v>25</v>
      </c>
      <c r="F41" s="1208"/>
      <c r="G41" s="1208"/>
      <c r="H41" s="1209"/>
      <c r="I41" s="82">
        <v>27325</v>
      </c>
      <c r="J41" s="83">
        <v>27085</v>
      </c>
      <c r="K41" s="83">
        <v>27043</v>
      </c>
      <c r="L41" s="83">
        <v>26620</v>
      </c>
      <c r="M41" s="84">
        <v>25881</v>
      </c>
    </row>
    <row r="42" spans="2:13" ht="27.75" customHeight="1" x14ac:dyDescent="0.15">
      <c r="B42" s="1204"/>
      <c r="C42" s="1205"/>
      <c r="D42" s="85"/>
      <c r="E42" s="1210" t="s">
        <v>26</v>
      </c>
      <c r="F42" s="1210"/>
      <c r="G42" s="1210"/>
      <c r="H42" s="1211"/>
      <c r="I42" s="86">
        <v>7264</v>
      </c>
      <c r="J42" s="87">
        <v>6992</v>
      </c>
      <c r="K42" s="87">
        <v>6638</v>
      </c>
      <c r="L42" s="87">
        <v>6203</v>
      </c>
      <c r="M42" s="88">
        <v>5764</v>
      </c>
    </row>
    <row r="43" spans="2:13" ht="27.75" customHeight="1" x14ac:dyDescent="0.15">
      <c r="B43" s="1204"/>
      <c r="C43" s="1205"/>
      <c r="D43" s="85"/>
      <c r="E43" s="1210" t="s">
        <v>27</v>
      </c>
      <c r="F43" s="1210"/>
      <c r="G43" s="1210"/>
      <c r="H43" s="1211"/>
      <c r="I43" s="86">
        <v>12384</v>
      </c>
      <c r="J43" s="87">
        <v>12274</v>
      </c>
      <c r="K43" s="87">
        <v>11875</v>
      </c>
      <c r="L43" s="87">
        <v>11743</v>
      </c>
      <c r="M43" s="88">
        <v>11393</v>
      </c>
    </row>
    <row r="44" spans="2:13" ht="27.75" customHeight="1" x14ac:dyDescent="0.15">
      <c r="B44" s="1204"/>
      <c r="C44" s="1205"/>
      <c r="D44" s="85"/>
      <c r="E44" s="1210" t="s">
        <v>28</v>
      </c>
      <c r="F44" s="1210"/>
      <c r="G44" s="1210"/>
      <c r="H44" s="1211"/>
      <c r="I44" s="86">
        <v>2190</v>
      </c>
      <c r="J44" s="87">
        <v>2184</v>
      </c>
      <c r="K44" s="87">
        <v>2163</v>
      </c>
      <c r="L44" s="87">
        <v>2141</v>
      </c>
      <c r="M44" s="88">
        <v>1916</v>
      </c>
    </row>
    <row r="45" spans="2:13" ht="27.75" customHeight="1" x14ac:dyDescent="0.15">
      <c r="B45" s="1204"/>
      <c r="C45" s="1205"/>
      <c r="D45" s="85"/>
      <c r="E45" s="1210" t="s">
        <v>29</v>
      </c>
      <c r="F45" s="1210"/>
      <c r="G45" s="1210"/>
      <c r="H45" s="1211"/>
      <c r="I45" s="86">
        <v>4942</v>
      </c>
      <c r="J45" s="87">
        <v>4416</v>
      </c>
      <c r="K45" s="87">
        <v>3713</v>
      </c>
      <c r="L45" s="87">
        <v>3647</v>
      </c>
      <c r="M45" s="88">
        <v>3515</v>
      </c>
    </row>
    <row r="46" spans="2:13" ht="27.75" customHeight="1" x14ac:dyDescent="0.15">
      <c r="B46" s="1204"/>
      <c r="C46" s="1205"/>
      <c r="D46" s="89"/>
      <c r="E46" s="1210" t="s">
        <v>30</v>
      </c>
      <c r="F46" s="1210"/>
      <c r="G46" s="1210"/>
      <c r="H46" s="1211"/>
      <c r="I46" s="86">
        <v>1245</v>
      </c>
      <c r="J46" s="87">
        <v>382</v>
      </c>
      <c r="K46" s="87">
        <v>347</v>
      </c>
      <c r="L46" s="87">
        <v>312</v>
      </c>
      <c r="M46" s="88">
        <v>278</v>
      </c>
    </row>
    <row r="47" spans="2:13" ht="27.75" customHeight="1" x14ac:dyDescent="0.15">
      <c r="B47" s="1204"/>
      <c r="C47" s="1205"/>
      <c r="D47" s="90"/>
      <c r="E47" s="1212" t="s">
        <v>31</v>
      </c>
      <c r="F47" s="1213"/>
      <c r="G47" s="1213"/>
      <c r="H47" s="1214"/>
      <c r="I47" s="86" t="s">
        <v>474</v>
      </c>
      <c r="J47" s="87" t="s">
        <v>474</v>
      </c>
      <c r="K47" s="87" t="s">
        <v>474</v>
      </c>
      <c r="L47" s="87" t="s">
        <v>474</v>
      </c>
      <c r="M47" s="88" t="s">
        <v>474</v>
      </c>
    </row>
    <row r="48" spans="2:13" ht="27.75" customHeight="1" x14ac:dyDescent="0.15">
      <c r="B48" s="1204"/>
      <c r="C48" s="1205"/>
      <c r="D48" s="85"/>
      <c r="E48" s="1210" t="s">
        <v>32</v>
      </c>
      <c r="F48" s="1210"/>
      <c r="G48" s="1210"/>
      <c r="H48" s="1211"/>
      <c r="I48" s="86" t="s">
        <v>474</v>
      </c>
      <c r="J48" s="87" t="s">
        <v>474</v>
      </c>
      <c r="K48" s="87" t="s">
        <v>474</v>
      </c>
      <c r="L48" s="87" t="s">
        <v>474</v>
      </c>
      <c r="M48" s="88" t="s">
        <v>474</v>
      </c>
    </row>
    <row r="49" spans="2:13" ht="27.75" customHeight="1" x14ac:dyDescent="0.15">
      <c r="B49" s="1206"/>
      <c r="C49" s="1207"/>
      <c r="D49" s="85"/>
      <c r="E49" s="1210" t="s">
        <v>33</v>
      </c>
      <c r="F49" s="1210"/>
      <c r="G49" s="1210"/>
      <c r="H49" s="1211"/>
      <c r="I49" s="86" t="s">
        <v>474</v>
      </c>
      <c r="J49" s="87" t="s">
        <v>474</v>
      </c>
      <c r="K49" s="87" t="s">
        <v>474</v>
      </c>
      <c r="L49" s="87" t="s">
        <v>474</v>
      </c>
      <c r="M49" s="88" t="s">
        <v>474</v>
      </c>
    </row>
    <row r="50" spans="2:13" ht="27.75" customHeight="1" x14ac:dyDescent="0.15">
      <c r="B50" s="1215" t="s">
        <v>34</v>
      </c>
      <c r="C50" s="1216"/>
      <c r="D50" s="91"/>
      <c r="E50" s="1210" t="s">
        <v>35</v>
      </c>
      <c r="F50" s="1210"/>
      <c r="G50" s="1210"/>
      <c r="H50" s="1211"/>
      <c r="I50" s="86">
        <v>1313</v>
      </c>
      <c r="J50" s="87">
        <v>1741</v>
      </c>
      <c r="K50" s="87">
        <v>1939</v>
      </c>
      <c r="L50" s="87">
        <v>2275</v>
      </c>
      <c r="M50" s="88">
        <v>2686</v>
      </c>
    </row>
    <row r="51" spans="2:13" ht="27.75" customHeight="1" x14ac:dyDescent="0.15">
      <c r="B51" s="1204"/>
      <c r="C51" s="1205"/>
      <c r="D51" s="85"/>
      <c r="E51" s="1210" t="s">
        <v>36</v>
      </c>
      <c r="F51" s="1210"/>
      <c r="G51" s="1210"/>
      <c r="H51" s="1211"/>
      <c r="I51" s="86">
        <v>6247</v>
      </c>
      <c r="J51" s="87">
        <v>6002</v>
      </c>
      <c r="K51" s="87">
        <v>5682</v>
      </c>
      <c r="L51" s="87">
        <v>5723</v>
      </c>
      <c r="M51" s="88">
        <v>5816</v>
      </c>
    </row>
    <row r="52" spans="2:13" ht="27.75" customHeight="1" x14ac:dyDescent="0.15">
      <c r="B52" s="1206"/>
      <c r="C52" s="1207"/>
      <c r="D52" s="85"/>
      <c r="E52" s="1210" t="s">
        <v>37</v>
      </c>
      <c r="F52" s="1210"/>
      <c r="G52" s="1210"/>
      <c r="H52" s="1211"/>
      <c r="I52" s="86">
        <v>26921</v>
      </c>
      <c r="J52" s="87">
        <v>26916</v>
      </c>
      <c r="K52" s="87">
        <v>26692</v>
      </c>
      <c r="L52" s="87">
        <v>26246</v>
      </c>
      <c r="M52" s="88">
        <v>25496</v>
      </c>
    </row>
    <row r="53" spans="2:13" ht="27.75" customHeight="1" thickBot="1" x14ac:dyDescent="0.2">
      <c r="B53" s="1217" t="s">
        <v>21</v>
      </c>
      <c r="C53" s="1218"/>
      <c r="D53" s="92"/>
      <c r="E53" s="1219" t="s">
        <v>38</v>
      </c>
      <c r="F53" s="1219"/>
      <c r="G53" s="1219"/>
      <c r="H53" s="1220"/>
      <c r="I53" s="93">
        <v>20870</v>
      </c>
      <c r="J53" s="94">
        <v>18674</v>
      </c>
      <c r="K53" s="94">
        <v>17465</v>
      </c>
      <c r="L53" s="94">
        <v>16422</v>
      </c>
      <c r="M53" s="95">
        <v>14749</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99" bottom="0.39370078740157499" header="0.196850393700787" footer="0.196850393700787"/>
  <pageSetup paperSize="9" scale="58" orientation="landscape" cellComments="atEnd"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115" zoomScaleNormal="115"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543</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543</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544</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545</v>
      </c>
      <c r="I42" s="354"/>
      <c r="J42" s="354"/>
      <c r="K42" s="354"/>
      <c r="L42" s="246"/>
      <c r="M42" s="246"/>
      <c r="N42" s="246"/>
      <c r="O42" s="246"/>
    </row>
    <row r="43" spans="2:17" x14ac:dyDescent="0.15">
      <c r="B43" s="250"/>
      <c r="C43" s="246"/>
      <c r="D43" s="246"/>
      <c r="E43" s="246"/>
      <c r="F43" s="246"/>
      <c r="G43" s="1233" t="s">
        <v>554</v>
      </c>
      <c r="H43" s="1234"/>
      <c r="I43" s="1234"/>
      <c r="J43" s="1234"/>
      <c r="K43" s="1234"/>
      <c r="L43" s="1234"/>
      <c r="M43" s="1234"/>
      <c r="N43" s="1234"/>
      <c r="O43" s="1235"/>
    </row>
    <row r="44" spans="2:17" x14ac:dyDescent="0.15">
      <c r="B44" s="250"/>
      <c r="C44" s="246"/>
      <c r="D44" s="246"/>
      <c r="E44" s="246"/>
      <c r="F44" s="246"/>
      <c r="G44" s="1236"/>
      <c r="H44" s="1237"/>
      <c r="I44" s="1237"/>
      <c r="J44" s="1237"/>
      <c r="K44" s="1237"/>
      <c r="L44" s="1237"/>
      <c r="M44" s="1237"/>
      <c r="N44" s="1237"/>
      <c r="O44" s="1238"/>
    </row>
    <row r="45" spans="2:17" x14ac:dyDescent="0.15">
      <c r="B45" s="250"/>
      <c r="C45" s="246"/>
      <c r="D45" s="246"/>
      <c r="E45" s="246"/>
      <c r="F45" s="246"/>
      <c r="G45" s="1236"/>
      <c r="H45" s="1237"/>
      <c r="I45" s="1237"/>
      <c r="J45" s="1237"/>
      <c r="K45" s="1237"/>
      <c r="L45" s="1237"/>
      <c r="M45" s="1237"/>
      <c r="N45" s="1237"/>
      <c r="O45" s="1238"/>
    </row>
    <row r="46" spans="2:17" x14ac:dyDescent="0.15">
      <c r="B46" s="250"/>
      <c r="C46" s="246"/>
      <c r="D46" s="246"/>
      <c r="E46" s="246"/>
      <c r="F46" s="246"/>
      <c r="G46" s="1236"/>
      <c r="H46" s="1237"/>
      <c r="I46" s="1237"/>
      <c r="J46" s="1237"/>
      <c r="K46" s="1237"/>
      <c r="L46" s="1237"/>
      <c r="M46" s="1237"/>
      <c r="N46" s="1237"/>
      <c r="O46" s="1238"/>
    </row>
    <row r="47" spans="2:17" x14ac:dyDescent="0.15">
      <c r="B47" s="250"/>
      <c r="C47" s="246"/>
      <c r="D47" s="246"/>
      <c r="E47" s="246"/>
      <c r="F47" s="246"/>
      <c r="G47" s="1239"/>
      <c r="H47" s="1240"/>
      <c r="I47" s="1240"/>
      <c r="J47" s="1240"/>
      <c r="K47" s="1240"/>
      <c r="L47" s="1240"/>
      <c r="M47" s="1240"/>
      <c r="N47" s="1240"/>
      <c r="O47" s="1241"/>
    </row>
    <row r="48" spans="2:17" x14ac:dyDescent="0.15">
      <c r="B48" s="250"/>
      <c r="C48" s="246"/>
      <c r="D48" s="246"/>
      <c r="E48" s="246"/>
      <c r="F48" s="246"/>
      <c r="G48" s="246"/>
      <c r="H48" s="355"/>
      <c r="I48" s="355"/>
      <c r="J48" s="355"/>
    </row>
    <row r="49" spans="1:17" x14ac:dyDescent="0.15">
      <c r="B49" s="250"/>
      <c r="C49" s="246"/>
      <c r="D49" s="246"/>
      <c r="E49" s="246"/>
      <c r="F49" s="246"/>
      <c r="G49" s="245" t="s">
        <v>546</v>
      </c>
    </row>
    <row r="50" spans="1:17" x14ac:dyDescent="0.15">
      <c r="B50" s="250"/>
      <c r="C50" s="246"/>
      <c r="D50" s="246"/>
      <c r="E50" s="246"/>
      <c r="F50" s="246"/>
      <c r="G50" s="1242"/>
      <c r="H50" s="1243"/>
      <c r="I50" s="1243"/>
      <c r="J50" s="1244"/>
      <c r="K50" s="356" t="s">
        <v>514</v>
      </c>
      <c r="L50" s="356" t="s">
        <v>515</v>
      </c>
      <c r="M50" s="356" t="s">
        <v>516</v>
      </c>
      <c r="N50" s="356" t="s">
        <v>517</v>
      </c>
      <c r="O50" s="356" t="s">
        <v>518</v>
      </c>
    </row>
    <row r="51" spans="1:17" x14ac:dyDescent="0.15">
      <c r="B51" s="250"/>
      <c r="C51" s="246"/>
      <c r="D51" s="246"/>
      <c r="E51" s="246"/>
      <c r="F51" s="246"/>
      <c r="G51" s="1245" t="s">
        <v>547</v>
      </c>
      <c r="H51" s="1246"/>
      <c r="I51" s="1251" t="s">
        <v>548</v>
      </c>
      <c r="J51" s="1251"/>
      <c r="K51" s="1256"/>
      <c r="L51" s="1256"/>
      <c r="M51" s="1256"/>
      <c r="N51" s="1221">
        <v>98.6</v>
      </c>
      <c r="O51" s="1221">
        <v>87.4</v>
      </c>
    </row>
    <row r="52" spans="1:17" x14ac:dyDescent="0.15">
      <c r="B52" s="250"/>
      <c r="C52" s="246"/>
      <c r="D52" s="246"/>
      <c r="E52" s="246"/>
      <c r="F52" s="246"/>
      <c r="G52" s="1247"/>
      <c r="H52" s="1248"/>
      <c r="I52" s="1252"/>
      <c r="J52" s="1252"/>
      <c r="K52" s="1221"/>
      <c r="L52" s="1221"/>
      <c r="M52" s="1221"/>
      <c r="N52" s="1221"/>
      <c r="O52" s="1221"/>
    </row>
    <row r="53" spans="1:17" x14ac:dyDescent="0.15">
      <c r="A53" s="357"/>
      <c r="B53" s="250"/>
      <c r="C53" s="246"/>
      <c r="D53" s="246"/>
      <c r="E53" s="246"/>
      <c r="F53" s="246"/>
      <c r="G53" s="1247"/>
      <c r="H53" s="1248"/>
      <c r="I53" s="1231" t="s">
        <v>549</v>
      </c>
      <c r="J53" s="1231"/>
      <c r="K53" s="1255"/>
      <c r="L53" s="1255"/>
      <c r="M53" s="1255"/>
      <c r="N53" s="1253">
        <v>62.8</v>
      </c>
      <c r="O53" s="1253">
        <v>68.400000000000006</v>
      </c>
    </row>
    <row r="54" spans="1:17" x14ac:dyDescent="0.15">
      <c r="A54" s="357"/>
      <c r="B54" s="250"/>
      <c r="C54" s="246"/>
      <c r="D54" s="246"/>
      <c r="E54" s="246"/>
      <c r="F54" s="246"/>
      <c r="G54" s="1249"/>
      <c r="H54" s="1250"/>
      <c r="I54" s="1231"/>
      <c r="J54" s="1231"/>
      <c r="K54" s="1254"/>
      <c r="L54" s="1254"/>
      <c r="M54" s="1254"/>
      <c r="N54" s="1254"/>
      <c r="O54" s="1254"/>
    </row>
    <row r="55" spans="1:17" x14ac:dyDescent="0.15">
      <c r="A55" s="357"/>
      <c r="B55" s="250"/>
      <c r="C55" s="246"/>
      <c r="D55" s="246"/>
      <c r="E55" s="246"/>
      <c r="F55" s="246"/>
      <c r="G55" s="1225" t="s">
        <v>550</v>
      </c>
      <c r="H55" s="1226"/>
      <c r="I55" s="1231" t="s">
        <v>548</v>
      </c>
      <c r="J55" s="1231"/>
      <c r="K55" s="1256"/>
      <c r="L55" s="1256"/>
      <c r="M55" s="1256"/>
      <c r="N55" s="1221">
        <v>17.8</v>
      </c>
      <c r="O55" s="1221">
        <v>15</v>
      </c>
    </row>
    <row r="56" spans="1:17" x14ac:dyDescent="0.15">
      <c r="A56" s="357"/>
      <c r="B56" s="250"/>
      <c r="C56" s="246"/>
      <c r="D56" s="246"/>
      <c r="E56" s="246"/>
      <c r="F56" s="246"/>
      <c r="G56" s="1227"/>
      <c r="H56" s="1228"/>
      <c r="I56" s="1231"/>
      <c r="J56" s="1231"/>
      <c r="K56" s="1221"/>
      <c r="L56" s="1221"/>
      <c r="M56" s="1221"/>
      <c r="N56" s="1221"/>
      <c r="O56" s="1221"/>
    </row>
    <row r="57" spans="1:17" s="357" customFormat="1" x14ac:dyDescent="0.15">
      <c r="B57" s="358"/>
      <c r="C57" s="354"/>
      <c r="D57" s="354"/>
      <c r="E57" s="354"/>
      <c r="F57" s="354"/>
      <c r="G57" s="1227"/>
      <c r="H57" s="1228"/>
      <c r="I57" s="1223" t="s">
        <v>549</v>
      </c>
      <c r="J57" s="1223"/>
      <c r="K57" s="1255"/>
      <c r="L57" s="1255"/>
      <c r="M57" s="1255"/>
      <c r="N57" s="1253">
        <v>56.2</v>
      </c>
      <c r="O57" s="1253">
        <v>63.3</v>
      </c>
      <c r="P57" s="359"/>
      <c r="Q57" s="358"/>
    </row>
    <row r="58" spans="1:17" s="357" customFormat="1" x14ac:dyDescent="0.15">
      <c r="A58" s="245"/>
      <c r="B58" s="358"/>
      <c r="C58" s="354"/>
      <c r="D58" s="354"/>
      <c r="E58" s="354"/>
      <c r="F58" s="354"/>
      <c r="G58" s="1229"/>
      <c r="H58" s="1230"/>
      <c r="I58" s="1223"/>
      <c r="J58" s="1223"/>
      <c r="K58" s="1254"/>
      <c r="L58" s="1254"/>
      <c r="M58" s="1254"/>
      <c r="N58" s="1254"/>
      <c r="O58" s="1254"/>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551</v>
      </c>
      <c r="C63" s="246"/>
      <c r="D63" s="246"/>
      <c r="E63" s="246"/>
      <c r="F63" s="246"/>
      <c r="G63" s="246"/>
      <c r="H63" s="246"/>
      <c r="I63" s="246"/>
      <c r="J63" s="246"/>
      <c r="K63" s="246"/>
      <c r="L63" s="246"/>
      <c r="M63" s="246"/>
      <c r="N63" s="246"/>
      <c r="O63" s="246"/>
    </row>
    <row r="64" spans="1:17" x14ac:dyDescent="0.15">
      <c r="B64" s="250"/>
      <c r="C64" s="246"/>
      <c r="D64" s="246"/>
      <c r="E64" s="246"/>
      <c r="F64" s="246"/>
      <c r="G64" s="353" t="s">
        <v>545</v>
      </c>
      <c r="I64" s="354"/>
      <c r="J64" s="354"/>
      <c r="K64" s="354"/>
      <c r="L64" s="246"/>
      <c r="M64" s="246"/>
      <c r="N64" s="246"/>
      <c r="O64" s="246"/>
    </row>
    <row r="65" spans="2:30" x14ac:dyDescent="0.15">
      <c r="B65" s="250"/>
      <c r="C65" s="246"/>
      <c r="D65" s="246"/>
      <c r="E65" s="246"/>
      <c r="F65" s="246"/>
      <c r="G65" s="1233" t="s">
        <v>555</v>
      </c>
      <c r="H65" s="1234"/>
      <c r="I65" s="1234"/>
      <c r="J65" s="1234"/>
      <c r="K65" s="1234"/>
      <c r="L65" s="1234"/>
      <c r="M65" s="1234"/>
      <c r="N65" s="1234"/>
      <c r="O65" s="1235"/>
    </row>
    <row r="66" spans="2:30" x14ac:dyDescent="0.15">
      <c r="B66" s="250"/>
      <c r="C66" s="246"/>
      <c r="D66" s="246"/>
      <c r="E66" s="246"/>
      <c r="F66" s="246"/>
      <c r="G66" s="1236"/>
      <c r="H66" s="1237"/>
      <c r="I66" s="1237"/>
      <c r="J66" s="1237"/>
      <c r="K66" s="1237"/>
      <c r="L66" s="1237"/>
      <c r="M66" s="1237"/>
      <c r="N66" s="1237"/>
      <c r="O66" s="1238"/>
    </row>
    <row r="67" spans="2:30" x14ac:dyDescent="0.15">
      <c r="B67" s="250"/>
      <c r="C67" s="246"/>
      <c r="D67" s="246"/>
      <c r="E67" s="246"/>
      <c r="F67" s="246"/>
      <c r="G67" s="1236"/>
      <c r="H67" s="1237"/>
      <c r="I67" s="1237"/>
      <c r="J67" s="1237"/>
      <c r="K67" s="1237"/>
      <c r="L67" s="1237"/>
      <c r="M67" s="1237"/>
      <c r="N67" s="1237"/>
      <c r="O67" s="1238"/>
    </row>
    <row r="68" spans="2:30" x14ac:dyDescent="0.15">
      <c r="B68" s="250"/>
      <c r="C68" s="246"/>
      <c r="D68" s="246"/>
      <c r="E68" s="246"/>
      <c r="F68" s="246"/>
      <c r="G68" s="1236"/>
      <c r="H68" s="1237"/>
      <c r="I68" s="1237"/>
      <c r="J68" s="1237"/>
      <c r="K68" s="1237"/>
      <c r="L68" s="1237"/>
      <c r="M68" s="1237"/>
      <c r="N68" s="1237"/>
      <c r="O68" s="1238"/>
    </row>
    <row r="69" spans="2:30" x14ac:dyDescent="0.15">
      <c r="B69" s="250"/>
      <c r="C69" s="246"/>
      <c r="D69" s="246"/>
      <c r="E69" s="246"/>
      <c r="F69" s="246"/>
      <c r="G69" s="1239"/>
      <c r="H69" s="1240"/>
      <c r="I69" s="1240"/>
      <c r="J69" s="1240"/>
      <c r="K69" s="1240"/>
      <c r="L69" s="1240"/>
      <c r="M69" s="1240"/>
      <c r="N69" s="1240"/>
      <c r="O69" s="1241"/>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552</v>
      </c>
      <c r="I71" s="370"/>
      <c r="J71" s="366"/>
      <c r="K71" s="366"/>
      <c r="L71" s="367"/>
      <c r="M71" s="366"/>
      <c r="N71" s="367"/>
      <c r="O71" s="368"/>
    </row>
    <row r="72" spans="2:30" x14ac:dyDescent="0.15">
      <c r="B72" s="250"/>
      <c r="C72" s="246"/>
      <c r="D72" s="246"/>
      <c r="E72" s="246"/>
      <c r="F72" s="246"/>
      <c r="G72" s="1242"/>
      <c r="H72" s="1243"/>
      <c r="I72" s="1243"/>
      <c r="J72" s="1244"/>
      <c r="K72" s="356" t="s">
        <v>514</v>
      </c>
      <c r="L72" s="356" t="s">
        <v>515</v>
      </c>
      <c r="M72" s="356" t="s">
        <v>516</v>
      </c>
      <c r="N72" s="356" t="s">
        <v>517</v>
      </c>
      <c r="O72" s="356" t="s">
        <v>518</v>
      </c>
    </row>
    <row r="73" spans="2:30" x14ac:dyDescent="0.15">
      <c r="B73" s="250"/>
      <c r="C73" s="246"/>
      <c r="D73" s="246"/>
      <c r="E73" s="246"/>
      <c r="F73" s="246"/>
      <c r="G73" s="1245" t="s">
        <v>547</v>
      </c>
      <c r="H73" s="1246"/>
      <c r="I73" s="1251" t="s">
        <v>548</v>
      </c>
      <c r="J73" s="1251"/>
      <c r="K73" s="1232">
        <v>128.5</v>
      </c>
      <c r="L73" s="1232">
        <v>113</v>
      </c>
      <c r="M73" s="1221">
        <v>107.5</v>
      </c>
      <c r="N73" s="1221">
        <v>98.6</v>
      </c>
      <c r="O73" s="1221">
        <v>87.4</v>
      </c>
      <c r="S73" s="245">
        <v>9.9</v>
      </c>
    </row>
    <row r="74" spans="2:30" x14ac:dyDescent="0.15">
      <c r="B74" s="250"/>
      <c r="C74" s="246"/>
      <c r="D74" s="246"/>
      <c r="E74" s="246"/>
      <c r="F74" s="246"/>
      <c r="G74" s="1247"/>
      <c r="H74" s="1248"/>
      <c r="I74" s="1252"/>
      <c r="J74" s="1252"/>
      <c r="K74" s="1232"/>
      <c r="L74" s="1232"/>
      <c r="M74" s="1221"/>
      <c r="N74" s="1221"/>
      <c r="O74" s="1221"/>
    </row>
    <row r="75" spans="2:30" x14ac:dyDescent="0.15">
      <c r="B75" s="250"/>
      <c r="C75" s="246"/>
      <c r="D75" s="246"/>
      <c r="E75" s="246"/>
      <c r="F75" s="246"/>
      <c r="G75" s="1247"/>
      <c r="H75" s="1248"/>
      <c r="I75" s="1231" t="s">
        <v>553</v>
      </c>
      <c r="J75" s="1231"/>
      <c r="K75" s="1253">
        <v>5.6</v>
      </c>
      <c r="L75" s="1253">
        <v>5.3</v>
      </c>
      <c r="M75" s="1253">
        <v>4.9000000000000004</v>
      </c>
      <c r="N75" s="1253">
        <v>5.5</v>
      </c>
      <c r="O75" s="1253">
        <v>6.3</v>
      </c>
      <c r="U75" s="245">
        <v>81.2</v>
      </c>
      <c r="W75" s="245">
        <v>87.2</v>
      </c>
      <c r="Y75" s="245">
        <v>99.8</v>
      </c>
      <c r="AA75" s="245">
        <v>109.5</v>
      </c>
      <c r="AC75" s="245">
        <v>115.2</v>
      </c>
    </row>
    <row r="76" spans="2:30" x14ac:dyDescent="0.15">
      <c r="B76" s="250"/>
      <c r="C76" s="246"/>
      <c r="D76" s="246"/>
      <c r="E76" s="246"/>
      <c r="F76" s="246"/>
      <c r="G76" s="1249"/>
      <c r="H76" s="1250"/>
      <c r="I76" s="1231"/>
      <c r="J76" s="1231"/>
      <c r="K76" s="1254"/>
      <c r="L76" s="1254"/>
      <c r="M76" s="1254"/>
      <c r="N76" s="1254"/>
      <c r="O76" s="1254"/>
    </row>
    <row r="77" spans="2:30" x14ac:dyDescent="0.15">
      <c r="B77" s="250"/>
      <c r="C77" s="246"/>
      <c r="D77" s="246"/>
      <c r="E77" s="246"/>
      <c r="F77" s="246"/>
      <c r="G77" s="1225" t="s">
        <v>550</v>
      </c>
      <c r="H77" s="1226"/>
      <c r="I77" s="1231" t="s">
        <v>548</v>
      </c>
      <c r="J77" s="1231"/>
      <c r="K77" s="1232">
        <v>46.1</v>
      </c>
      <c r="L77" s="1232">
        <v>37.6</v>
      </c>
      <c r="M77" s="1221">
        <v>33.799999999999997</v>
      </c>
      <c r="N77" s="1221">
        <v>17.8</v>
      </c>
      <c r="O77" s="1221">
        <v>15</v>
      </c>
      <c r="R77" s="245">
        <v>12.3</v>
      </c>
      <c r="T77" s="245">
        <v>11.1</v>
      </c>
    </row>
    <row r="78" spans="2:30" x14ac:dyDescent="0.15">
      <c r="B78" s="250"/>
      <c r="C78" s="246"/>
      <c r="D78" s="246"/>
      <c r="E78" s="246"/>
      <c r="F78" s="246"/>
      <c r="G78" s="1227"/>
      <c r="H78" s="1228"/>
      <c r="I78" s="1231"/>
      <c r="J78" s="1231"/>
      <c r="K78" s="1232"/>
      <c r="L78" s="1232"/>
      <c r="M78" s="1221"/>
      <c r="N78" s="1221"/>
      <c r="O78" s="1221"/>
    </row>
    <row r="79" spans="2:30" x14ac:dyDescent="0.15">
      <c r="B79" s="250"/>
      <c r="C79" s="246"/>
      <c r="D79" s="246"/>
      <c r="E79" s="246"/>
      <c r="F79" s="246"/>
      <c r="G79" s="1227"/>
      <c r="H79" s="1228"/>
      <c r="I79" s="1222" t="s">
        <v>553</v>
      </c>
      <c r="J79" s="1223"/>
      <c r="K79" s="1224">
        <v>8.5</v>
      </c>
      <c r="L79" s="1224">
        <v>7.9</v>
      </c>
      <c r="M79" s="1224">
        <v>7.1</v>
      </c>
      <c r="N79" s="1224">
        <v>5.3</v>
      </c>
      <c r="O79" s="1224">
        <v>5</v>
      </c>
      <c r="V79" s="245">
        <v>53.5</v>
      </c>
      <c r="X79" s="245">
        <v>48.2</v>
      </c>
      <c r="Z79" s="245">
        <v>34.200000000000003</v>
      </c>
      <c r="AB79" s="245">
        <v>30.3</v>
      </c>
      <c r="AD79" s="245">
        <v>28.9</v>
      </c>
    </row>
    <row r="80" spans="2:30" x14ac:dyDescent="0.15">
      <c r="B80" s="250"/>
      <c r="C80" s="246"/>
      <c r="D80" s="246"/>
      <c r="E80" s="246"/>
      <c r="F80" s="246"/>
      <c r="G80" s="1229"/>
      <c r="H80" s="1230"/>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513</v>
      </c>
      <c r="G2" s="113"/>
      <c r="H2" s="114"/>
    </row>
    <row r="3" spans="1:8" x14ac:dyDescent="0.15">
      <c r="A3" s="110" t="s">
        <v>506</v>
      </c>
      <c r="B3" s="115"/>
      <c r="C3" s="116"/>
      <c r="D3" s="117">
        <v>22541</v>
      </c>
      <c r="E3" s="118"/>
      <c r="F3" s="119">
        <v>43493</v>
      </c>
      <c r="G3" s="120"/>
      <c r="H3" s="121"/>
    </row>
    <row r="4" spans="1:8" x14ac:dyDescent="0.15">
      <c r="A4" s="122"/>
      <c r="B4" s="123"/>
      <c r="C4" s="124"/>
      <c r="D4" s="125">
        <v>15660</v>
      </c>
      <c r="E4" s="126"/>
      <c r="F4" s="127">
        <v>23254</v>
      </c>
      <c r="G4" s="128"/>
      <c r="H4" s="129"/>
    </row>
    <row r="5" spans="1:8" x14ac:dyDescent="0.15">
      <c r="A5" s="110" t="s">
        <v>508</v>
      </c>
      <c r="B5" s="115"/>
      <c r="C5" s="116"/>
      <c r="D5" s="117">
        <v>19616</v>
      </c>
      <c r="E5" s="118"/>
      <c r="F5" s="119">
        <v>50840</v>
      </c>
      <c r="G5" s="120"/>
      <c r="H5" s="121"/>
    </row>
    <row r="6" spans="1:8" x14ac:dyDescent="0.15">
      <c r="A6" s="122"/>
      <c r="B6" s="123"/>
      <c r="C6" s="124"/>
      <c r="D6" s="125">
        <v>3988</v>
      </c>
      <c r="E6" s="126"/>
      <c r="F6" s="127">
        <v>25367</v>
      </c>
      <c r="G6" s="128"/>
      <c r="H6" s="129"/>
    </row>
    <row r="7" spans="1:8" x14ac:dyDescent="0.15">
      <c r="A7" s="110" t="s">
        <v>509</v>
      </c>
      <c r="B7" s="115"/>
      <c r="C7" s="116"/>
      <c r="D7" s="117">
        <v>21060</v>
      </c>
      <c r="E7" s="118"/>
      <c r="F7" s="119">
        <v>53605</v>
      </c>
      <c r="G7" s="120"/>
      <c r="H7" s="121"/>
    </row>
    <row r="8" spans="1:8" x14ac:dyDescent="0.15">
      <c r="A8" s="122"/>
      <c r="B8" s="123"/>
      <c r="C8" s="124"/>
      <c r="D8" s="125">
        <v>8731</v>
      </c>
      <c r="E8" s="126"/>
      <c r="F8" s="127">
        <v>28343</v>
      </c>
      <c r="G8" s="128"/>
      <c r="H8" s="129"/>
    </row>
    <row r="9" spans="1:8" x14ac:dyDescent="0.15">
      <c r="A9" s="110" t="s">
        <v>510</v>
      </c>
      <c r="B9" s="115"/>
      <c r="C9" s="116"/>
      <c r="D9" s="117">
        <v>23537</v>
      </c>
      <c r="E9" s="118"/>
      <c r="F9" s="119">
        <v>44267</v>
      </c>
      <c r="G9" s="120"/>
      <c r="H9" s="121"/>
    </row>
    <row r="10" spans="1:8" x14ac:dyDescent="0.15">
      <c r="A10" s="122"/>
      <c r="B10" s="123"/>
      <c r="C10" s="124"/>
      <c r="D10" s="125">
        <v>12089</v>
      </c>
      <c r="E10" s="126"/>
      <c r="F10" s="127">
        <v>26161</v>
      </c>
      <c r="G10" s="128"/>
      <c r="H10" s="129"/>
    </row>
    <row r="11" spans="1:8" x14ac:dyDescent="0.15">
      <c r="A11" s="110" t="s">
        <v>511</v>
      </c>
      <c r="B11" s="115"/>
      <c r="C11" s="116"/>
      <c r="D11" s="117">
        <v>27585</v>
      </c>
      <c r="E11" s="118"/>
      <c r="F11" s="119">
        <v>40879</v>
      </c>
      <c r="G11" s="120"/>
      <c r="H11" s="121"/>
    </row>
    <row r="12" spans="1:8" x14ac:dyDescent="0.15">
      <c r="A12" s="122"/>
      <c r="B12" s="123"/>
      <c r="C12" s="130"/>
      <c r="D12" s="125">
        <v>13453</v>
      </c>
      <c r="E12" s="126"/>
      <c r="F12" s="127">
        <v>24087</v>
      </c>
      <c r="G12" s="128"/>
      <c r="H12" s="129"/>
    </row>
    <row r="13" spans="1:8" x14ac:dyDescent="0.15">
      <c r="A13" s="110"/>
      <c r="B13" s="115"/>
      <c r="C13" s="131"/>
      <c r="D13" s="132">
        <v>22868</v>
      </c>
      <c r="E13" s="133"/>
      <c r="F13" s="134">
        <v>46617</v>
      </c>
      <c r="G13" s="135"/>
      <c r="H13" s="121"/>
    </row>
    <row r="14" spans="1:8" x14ac:dyDescent="0.15">
      <c r="A14" s="122"/>
      <c r="B14" s="123"/>
      <c r="C14" s="124"/>
      <c r="D14" s="125">
        <v>10784</v>
      </c>
      <c r="E14" s="126"/>
      <c r="F14" s="127">
        <v>25442</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4.47</v>
      </c>
      <c r="C19" s="136">
        <f>ROUND(VALUE(SUBSTITUTE(実質収支比率等に係る経年分析!G$48,"▲","-")),2)</f>
        <v>5.0599999999999996</v>
      </c>
      <c r="D19" s="136">
        <f>ROUND(VALUE(SUBSTITUTE(実質収支比率等に係る経年分析!H$48,"▲","-")),2)</f>
        <v>5.15</v>
      </c>
      <c r="E19" s="136">
        <f>ROUND(VALUE(SUBSTITUTE(実質収支比率等に係る経年分析!I$48,"▲","-")),2)</f>
        <v>5.38</v>
      </c>
      <c r="F19" s="136">
        <f>ROUND(VALUE(SUBSTITUTE(実質収支比率等に係る経年分析!J$48,"▲","-")),2)</f>
        <v>4.6100000000000003</v>
      </c>
    </row>
    <row r="20" spans="1:11" x14ac:dyDescent="0.15">
      <c r="A20" s="136" t="s">
        <v>43</v>
      </c>
      <c r="B20" s="136">
        <f>ROUND(VALUE(SUBSTITUTE(実質収支比率等に係る経年分析!F$47,"▲","-")),2)</f>
        <v>2.73</v>
      </c>
      <c r="C20" s="136">
        <f>ROUND(VALUE(SUBSTITUTE(実質収支比率等に係る経年分析!G$47,"▲","-")),2)</f>
        <v>3.98</v>
      </c>
      <c r="D20" s="136">
        <f>ROUND(VALUE(SUBSTITUTE(実質収支比率等に係る経年分析!H$47,"▲","-")),2)</f>
        <v>4.45</v>
      </c>
      <c r="E20" s="136">
        <f>ROUND(VALUE(SUBSTITUTE(実質収支比率等に係る経年分析!I$47,"▲","-")),2)</f>
        <v>6.58</v>
      </c>
      <c r="F20" s="136">
        <f>ROUND(VALUE(SUBSTITUTE(実質収支比率等に係る経年分析!J$47,"▲","-")),2)</f>
        <v>6.7</v>
      </c>
    </row>
    <row r="21" spans="1:11" x14ac:dyDescent="0.15">
      <c r="A21" s="136" t="s">
        <v>44</v>
      </c>
      <c r="B21" s="136">
        <f>IF(ISNUMBER(VALUE(SUBSTITUTE(実質収支比率等に係る経年分析!F$49,"▲","-"))),ROUND(VALUE(SUBSTITUTE(実質収支比率等に係る経年分析!F$49,"▲","-")),2),NA())</f>
        <v>2.77</v>
      </c>
      <c r="C21" s="136">
        <f>IF(ISNUMBER(VALUE(SUBSTITUTE(実質収支比率等に係る経年分析!G$49,"▲","-"))),ROUND(VALUE(SUBSTITUTE(実質収支比率等に係る経年分析!G$49,"▲","-")),2),NA())</f>
        <v>1.98</v>
      </c>
      <c r="D21" s="136">
        <f>IF(ISNUMBER(VALUE(SUBSTITUTE(実質収支比率等に係る経年分析!H$49,"▲","-"))),ROUND(VALUE(SUBSTITUTE(実質収支比率等に係る経年分析!H$49,"▲","-")),2),NA())</f>
        <v>0.47</v>
      </c>
      <c r="E21" s="136">
        <f>IF(ISNUMBER(VALUE(SUBSTITUTE(実質収支比率等に係る経年分析!I$49,"▲","-"))),ROUND(VALUE(SUBSTITUTE(実質収支比率等に係る経年分析!I$49,"▲","-")),2),NA())</f>
        <v>2.48</v>
      </c>
      <c r="F21" s="136">
        <f>IF(ISNUMBER(VALUE(SUBSTITUTE(実質収支比率等に係る経年分析!J$49,"▲","-"))),ROUND(VALUE(SUBSTITUTE(実質収支比率等に係る経年分析!J$49,"▲","-")),2),NA())</f>
        <v>-0.44</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str">
        <f>IF(連結実質赤字比率に係る赤字・黒字の構成分析!C$39="",NA(),連結実質赤字比率に係る赤字・黒字の構成分析!C$39)</f>
        <v>用地取得事業特別会計</v>
      </c>
      <c r="B31" s="137" t="e">
        <f>IF(ROUND(VALUE(SUBSTITUTE(連結実質赤字比率に係る赤字・黒字の構成分析!F$39,"▲", "-")), 2) &lt; 0, ABS(ROUND(VALUE(SUBSTITUTE(連結実質赤字比率に係る赤字・黒字の構成分析!F$39,"▲", "-")), 2)), NA())</f>
        <v>#VALUE!</v>
      </c>
      <c r="C31" s="137" t="e">
        <f>IF(ROUND(VALUE(SUBSTITUTE(連結実質赤字比率に係る赤字・黒字の構成分析!F$39,"▲", "-")), 2) &gt;= 0, ABS(ROUND(VALUE(SUBSTITUTE(連結実質赤字比率に係る赤字・黒字の構成分析!F$39,"▲", "-")), 2)), NA())</f>
        <v>#VALUE!</v>
      </c>
      <c r="D31" s="137" t="e">
        <f>IF(ROUND(VALUE(SUBSTITUTE(連結実質赤字比率に係る赤字・黒字の構成分析!G$39,"▲", "-")), 2) &lt; 0, ABS(ROUND(VALUE(SUBSTITUTE(連結実質赤字比率に係る赤字・黒字の構成分析!G$39,"▲", "-")), 2)), NA())</f>
        <v>#VALUE!</v>
      </c>
      <c r="E31" s="137" t="e">
        <f>IF(ROUND(VALUE(SUBSTITUTE(連結実質赤字比率に係る赤字・黒字の構成分析!G$39,"▲", "-")), 2) &gt;= 0, ABS(ROUND(VALUE(SUBSTITUTE(連結実質赤字比率に係る赤字・黒字の構成分析!G$39,"▲", "-")), 2)), NA())</f>
        <v>#VALUE!</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後期高齢者医療事業特別会計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0.04</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0.02</v>
      </c>
    </row>
    <row r="33" spans="1:16" x14ac:dyDescent="0.15">
      <c r="A33" s="137" t="str">
        <f>IF(連結実質赤字比率に係る赤字・黒字の構成分析!C$37="",NA(),連結実質赤字比率に係る赤字・黒字の構成分析!C$37)</f>
        <v>下水道事業特別会計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0.52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0.34</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0.71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0.78</v>
      </c>
    </row>
    <row r="34" spans="1:16" x14ac:dyDescent="0.15">
      <c r="A34" s="137" t="str">
        <f>IF(連結実質赤字比率に係る赤字・黒字の構成分析!C$36="",NA(),連結実質赤字比率に係る赤字・黒字の構成分析!C$36)</f>
        <v>介護保険事業特別会計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0.78</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0.89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1.31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1.38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1.46</v>
      </c>
    </row>
    <row r="35" spans="1:16" x14ac:dyDescent="0.15">
      <c r="A35" s="137" t="str">
        <f>IF(連結実質赤字比率に係る赤字・黒字の構成分析!C$35="",NA(),連結実質赤字比率に係る赤字・黒字の構成分析!C$35)</f>
        <v>国民健康保険事業特別会計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1.67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1.99</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2.76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4.46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5.05</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5.15</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5.37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4.6100000000000003</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2872</v>
      </c>
      <c r="E42" s="138"/>
      <c r="F42" s="138"/>
      <c r="G42" s="138">
        <f>'実質公債費比率（分子）の構造'!L$52</f>
        <v>2955</v>
      </c>
      <c r="H42" s="138"/>
      <c r="I42" s="138"/>
      <c r="J42" s="138">
        <f>'実質公債費比率（分子）の構造'!M$52</f>
        <v>3043</v>
      </c>
      <c r="K42" s="138"/>
      <c r="L42" s="138"/>
      <c r="M42" s="138">
        <f>'実質公債費比率（分子）の構造'!N$52</f>
        <v>2868</v>
      </c>
      <c r="N42" s="138"/>
      <c r="O42" s="138"/>
      <c r="P42" s="138">
        <f>'実質公債費比率（分子）の構造'!O$52</f>
        <v>2958</v>
      </c>
    </row>
    <row r="43" spans="1:16" x14ac:dyDescent="0.15">
      <c r="A43" s="138" t="s">
        <v>52</v>
      </c>
      <c r="B43" s="138">
        <f>'実質公債費比率（分子）の構造'!K$51</f>
        <v>7</v>
      </c>
      <c r="C43" s="138"/>
      <c r="D43" s="138"/>
      <c r="E43" s="138">
        <f>'実質公債費比率（分子）の構造'!L$51</f>
        <v>1</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x14ac:dyDescent="0.15">
      <c r="A44" s="138" t="s">
        <v>53</v>
      </c>
      <c r="B44" s="138">
        <f>'実質公債費比率（分子）の構造'!K$50</f>
        <v>141</v>
      </c>
      <c r="C44" s="138"/>
      <c r="D44" s="138"/>
      <c r="E44" s="138">
        <f>'実質公債費比率（分子）の構造'!L$50</f>
        <v>139</v>
      </c>
      <c r="F44" s="138"/>
      <c r="G44" s="138"/>
      <c r="H44" s="138">
        <f>'実質公債費比率（分子）の構造'!M$50</f>
        <v>243</v>
      </c>
      <c r="I44" s="138"/>
      <c r="J44" s="138"/>
      <c r="K44" s="138">
        <f>'実質公債費比率（分子）の構造'!N$50</f>
        <v>420</v>
      </c>
      <c r="L44" s="138"/>
      <c r="M44" s="138"/>
      <c r="N44" s="138">
        <f>'実質公債費比率（分子）の構造'!O$50</f>
        <v>477</v>
      </c>
      <c r="O44" s="138"/>
      <c r="P44" s="138"/>
    </row>
    <row r="45" spans="1:16" x14ac:dyDescent="0.15">
      <c r="A45" s="138" t="s">
        <v>54</v>
      </c>
      <c r="B45" s="138">
        <f>'実質公債費比率（分子）の構造'!K$49</f>
        <v>46</v>
      </c>
      <c r="C45" s="138"/>
      <c r="D45" s="138"/>
      <c r="E45" s="138">
        <f>'実質公債費比率（分子）の構造'!L$49</f>
        <v>17</v>
      </c>
      <c r="F45" s="138"/>
      <c r="G45" s="138"/>
      <c r="H45" s="138">
        <f>'実質公債費比率（分子）の構造'!M$49</f>
        <v>22</v>
      </c>
      <c r="I45" s="138"/>
      <c r="J45" s="138"/>
      <c r="K45" s="138">
        <f>'実質公債費比率（分子）の構造'!N$49</f>
        <v>35</v>
      </c>
      <c r="L45" s="138"/>
      <c r="M45" s="138"/>
      <c r="N45" s="138">
        <f>'実質公債費比率（分子）の構造'!O$49</f>
        <v>192</v>
      </c>
      <c r="O45" s="138"/>
      <c r="P45" s="138"/>
    </row>
    <row r="46" spans="1:16" x14ac:dyDescent="0.15">
      <c r="A46" s="138" t="s">
        <v>55</v>
      </c>
      <c r="B46" s="138">
        <f>'実質公債費比率（分子）の構造'!K$48</f>
        <v>920</v>
      </c>
      <c r="C46" s="138"/>
      <c r="D46" s="138"/>
      <c r="E46" s="138">
        <f>'実質公債費比率（分子）の構造'!L$48</f>
        <v>948</v>
      </c>
      <c r="F46" s="138"/>
      <c r="G46" s="138"/>
      <c r="H46" s="138">
        <f>'実質公債費比率（分子）の構造'!M$48</f>
        <v>895</v>
      </c>
      <c r="I46" s="138"/>
      <c r="J46" s="138"/>
      <c r="K46" s="138">
        <f>'実質公債費比率（分子）の構造'!N$48</f>
        <v>899</v>
      </c>
      <c r="L46" s="138"/>
      <c r="M46" s="138"/>
      <c r="N46" s="138">
        <f>'実質公債費比率（分子）の構造'!O$48</f>
        <v>863</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2571</v>
      </c>
      <c r="C49" s="138"/>
      <c r="D49" s="138"/>
      <c r="E49" s="138">
        <f>'実質公債費比率（分子）の構造'!L$45</f>
        <v>2683</v>
      </c>
      <c r="F49" s="138"/>
      <c r="G49" s="138"/>
      <c r="H49" s="138">
        <f>'実質公債費比率（分子）の構造'!M$45</f>
        <v>2657</v>
      </c>
      <c r="I49" s="138"/>
      <c r="J49" s="138"/>
      <c r="K49" s="138">
        <f>'実質公債費比率（分子）の構造'!N$45</f>
        <v>2637</v>
      </c>
      <c r="L49" s="138"/>
      <c r="M49" s="138"/>
      <c r="N49" s="138">
        <f>'実質公債費比率（分子）の構造'!O$45</f>
        <v>2721</v>
      </c>
      <c r="O49" s="138"/>
      <c r="P49" s="138"/>
    </row>
    <row r="50" spans="1:16" x14ac:dyDescent="0.15">
      <c r="A50" s="138" t="s">
        <v>59</v>
      </c>
      <c r="B50" s="138" t="e">
        <f>NA()</f>
        <v>#N/A</v>
      </c>
      <c r="C50" s="138">
        <f>IF(ISNUMBER('実質公債費比率（分子）の構造'!K$53),'実質公債費比率（分子）の構造'!K$53,NA())</f>
        <v>813</v>
      </c>
      <c r="D50" s="138" t="e">
        <f>NA()</f>
        <v>#N/A</v>
      </c>
      <c r="E50" s="138" t="e">
        <f>NA()</f>
        <v>#N/A</v>
      </c>
      <c r="F50" s="138">
        <f>IF(ISNUMBER('実質公債費比率（分子）の構造'!L$53),'実質公債費比率（分子）の構造'!L$53,NA())</f>
        <v>833</v>
      </c>
      <c r="G50" s="138" t="e">
        <f>NA()</f>
        <v>#N/A</v>
      </c>
      <c r="H50" s="138" t="e">
        <f>NA()</f>
        <v>#N/A</v>
      </c>
      <c r="I50" s="138">
        <f>IF(ISNUMBER('実質公債費比率（分子）の構造'!M$53),'実質公債費比率（分子）の構造'!M$53,NA())</f>
        <v>774</v>
      </c>
      <c r="J50" s="138" t="e">
        <f>NA()</f>
        <v>#N/A</v>
      </c>
      <c r="K50" s="138" t="e">
        <f>NA()</f>
        <v>#N/A</v>
      </c>
      <c r="L50" s="138">
        <f>IF(ISNUMBER('実質公債費比率（分子）の構造'!N$53),'実質公債費比率（分子）の構造'!N$53,NA())</f>
        <v>1123</v>
      </c>
      <c r="M50" s="138" t="e">
        <f>NA()</f>
        <v>#N/A</v>
      </c>
      <c r="N50" s="138" t="e">
        <f>NA()</f>
        <v>#N/A</v>
      </c>
      <c r="O50" s="138">
        <f>IF(ISNUMBER('実質公債費比率（分子）の構造'!O$53),'実質公債費比率（分子）の構造'!O$53,NA())</f>
        <v>1295</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26921</v>
      </c>
      <c r="E56" s="137"/>
      <c r="F56" s="137"/>
      <c r="G56" s="137">
        <f>'将来負担比率（分子）の構造'!J$52</f>
        <v>26916</v>
      </c>
      <c r="H56" s="137"/>
      <c r="I56" s="137"/>
      <c r="J56" s="137">
        <f>'将来負担比率（分子）の構造'!K$52</f>
        <v>26692</v>
      </c>
      <c r="K56" s="137"/>
      <c r="L56" s="137"/>
      <c r="M56" s="137">
        <f>'将来負担比率（分子）の構造'!L$52</f>
        <v>26246</v>
      </c>
      <c r="N56" s="137"/>
      <c r="O56" s="137"/>
      <c r="P56" s="137">
        <f>'将来負担比率（分子）の構造'!M$52</f>
        <v>25496</v>
      </c>
    </row>
    <row r="57" spans="1:16" x14ac:dyDescent="0.15">
      <c r="A57" s="137" t="s">
        <v>36</v>
      </c>
      <c r="B57" s="137"/>
      <c r="C57" s="137"/>
      <c r="D57" s="137">
        <f>'将来負担比率（分子）の構造'!I$51</f>
        <v>6247</v>
      </c>
      <c r="E57" s="137"/>
      <c r="F57" s="137"/>
      <c r="G57" s="137">
        <f>'将来負担比率（分子）の構造'!J$51</f>
        <v>6002</v>
      </c>
      <c r="H57" s="137"/>
      <c r="I57" s="137"/>
      <c r="J57" s="137">
        <f>'将来負担比率（分子）の構造'!K$51</f>
        <v>5682</v>
      </c>
      <c r="K57" s="137"/>
      <c r="L57" s="137"/>
      <c r="M57" s="137">
        <f>'将来負担比率（分子）の構造'!L$51</f>
        <v>5723</v>
      </c>
      <c r="N57" s="137"/>
      <c r="O57" s="137"/>
      <c r="P57" s="137">
        <f>'将来負担比率（分子）の構造'!M$51</f>
        <v>5816</v>
      </c>
    </row>
    <row r="58" spans="1:16" x14ac:dyDescent="0.15">
      <c r="A58" s="137" t="s">
        <v>35</v>
      </c>
      <c r="B58" s="137"/>
      <c r="C58" s="137"/>
      <c r="D58" s="137">
        <f>'将来負担比率（分子）の構造'!I$50</f>
        <v>1313</v>
      </c>
      <c r="E58" s="137"/>
      <c r="F58" s="137"/>
      <c r="G58" s="137">
        <f>'将来負担比率（分子）の構造'!J$50</f>
        <v>1741</v>
      </c>
      <c r="H58" s="137"/>
      <c r="I58" s="137"/>
      <c r="J58" s="137">
        <f>'将来負担比率（分子）の構造'!K$50</f>
        <v>1939</v>
      </c>
      <c r="K58" s="137"/>
      <c r="L58" s="137"/>
      <c r="M58" s="137">
        <f>'将来負担比率（分子）の構造'!L$50</f>
        <v>2275</v>
      </c>
      <c r="N58" s="137"/>
      <c r="O58" s="137"/>
      <c r="P58" s="137">
        <f>'将来負担比率（分子）の構造'!M$50</f>
        <v>2686</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1245</v>
      </c>
      <c r="C61" s="137"/>
      <c r="D61" s="137"/>
      <c r="E61" s="137">
        <f>'将来負担比率（分子）の構造'!J$46</f>
        <v>382</v>
      </c>
      <c r="F61" s="137"/>
      <c r="G61" s="137"/>
      <c r="H61" s="137">
        <f>'将来負担比率（分子）の構造'!K$46</f>
        <v>347</v>
      </c>
      <c r="I61" s="137"/>
      <c r="J61" s="137"/>
      <c r="K61" s="137">
        <f>'将来負担比率（分子）の構造'!L$46</f>
        <v>312</v>
      </c>
      <c r="L61" s="137"/>
      <c r="M61" s="137"/>
      <c r="N61" s="137">
        <f>'将来負担比率（分子）の構造'!M$46</f>
        <v>278</v>
      </c>
      <c r="O61" s="137"/>
      <c r="P61" s="137"/>
    </row>
    <row r="62" spans="1:16" x14ac:dyDescent="0.15">
      <c r="A62" s="137" t="s">
        <v>29</v>
      </c>
      <c r="B62" s="137">
        <f>'将来負担比率（分子）の構造'!I$45</f>
        <v>4942</v>
      </c>
      <c r="C62" s="137"/>
      <c r="D62" s="137"/>
      <c r="E62" s="137">
        <f>'将来負担比率（分子）の構造'!J$45</f>
        <v>4416</v>
      </c>
      <c r="F62" s="137"/>
      <c r="G62" s="137"/>
      <c r="H62" s="137">
        <f>'将来負担比率（分子）の構造'!K$45</f>
        <v>3713</v>
      </c>
      <c r="I62" s="137"/>
      <c r="J62" s="137"/>
      <c r="K62" s="137">
        <f>'将来負担比率（分子）の構造'!L$45</f>
        <v>3647</v>
      </c>
      <c r="L62" s="137"/>
      <c r="M62" s="137"/>
      <c r="N62" s="137">
        <f>'将来負担比率（分子）の構造'!M$45</f>
        <v>3515</v>
      </c>
      <c r="O62" s="137"/>
      <c r="P62" s="137"/>
    </row>
    <row r="63" spans="1:16" x14ac:dyDescent="0.15">
      <c r="A63" s="137" t="s">
        <v>28</v>
      </c>
      <c r="B63" s="137">
        <f>'将来負担比率（分子）の構造'!I$44</f>
        <v>2190</v>
      </c>
      <c r="C63" s="137"/>
      <c r="D63" s="137"/>
      <c r="E63" s="137">
        <f>'将来負担比率（分子）の構造'!J$44</f>
        <v>2184</v>
      </c>
      <c r="F63" s="137"/>
      <c r="G63" s="137"/>
      <c r="H63" s="137">
        <f>'将来負担比率（分子）の構造'!K$44</f>
        <v>2163</v>
      </c>
      <c r="I63" s="137"/>
      <c r="J63" s="137"/>
      <c r="K63" s="137">
        <f>'将来負担比率（分子）の構造'!L$44</f>
        <v>2141</v>
      </c>
      <c r="L63" s="137"/>
      <c r="M63" s="137"/>
      <c r="N63" s="137">
        <f>'将来負担比率（分子）の構造'!M$44</f>
        <v>1916</v>
      </c>
      <c r="O63" s="137"/>
      <c r="P63" s="137"/>
    </row>
    <row r="64" spans="1:16" x14ac:dyDescent="0.15">
      <c r="A64" s="137" t="s">
        <v>27</v>
      </c>
      <c r="B64" s="137">
        <f>'将来負担比率（分子）の構造'!I$43</f>
        <v>12384</v>
      </c>
      <c r="C64" s="137"/>
      <c r="D64" s="137"/>
      <c r="E64" s="137">
        <f>'将来負担比率（分子）の構造'!J$43</f>
        <v>12274</v>
      </c>
      <c r="F64" s="137"/>
      <c r="G64" s="137"/>
      <c r="H64" s="137">
        <f>'将来負担比率（分子）の構造'!K$43</f>
        <v>11875</v>
      </c>
      <c r="I64" s="137"/>
      <c r="J64" s="137"/>
      <c r="K64" s="137">
        <f>'将来負担比率（分子）の構造'!L$43</f>
        <v>11743</v>
      </c>
      <c r="L64" s="137"/>
      <c r="M64" s="137"/>
      <c r="N64" s="137">
        <f>'将来負担比率（分子）の構造'!M$43</f>
        <v>11393</v>
      </c>
      <c r="O64" s="137"/>
      <c r="P64" s="137"/>
    </row>
    <row r="65" spans="1:16" x14ac:dyDescent="0.15">
      <c r="A65" s="137" t="s">
        <v>26</v>
      </c>
      <c r="B65" s="137">
        <f>'将来負担比率（分子）の構造'!I$42</f>
        <v>7264</v>
      </c>
      <c r="C65" s="137"/>
      <c r="D65" s="137"/>
      <c r="E65" s="137">
        <f>'将来負担比率（分子）の構造'!J$42</f>
        <v>6992</v>
      </c>
      <c r="F65" s="137"/>
      <c r="G65" s="137"/>
      <c r="H65" s="137">
        <f>'将来負担比率（分子）の構造'!K$42</f>
        <v>6638</v>
      </c>
      <c r="I65" s="137"/>
      <c r="J65" s="137"/>
      <c r="K65" s="137">
        <f>'将来負担比率（分子）の構造'!L$42</f>
        <v>6203</v>
      </c>
      <c r="L65" s="137"/>
      <c r="M65" s="137"/>
      <c r="N65" s="137">
        <f>'将来負担比率（分子）の構造'!M$42</f>
        <v>5764</v>
      </c>
      <c r="O65" s="137"/>
      <c r="P65" s="137"/>
    </row>
    <row r="66" spans="1:16" x14ac:dyDescent="0.15">
      <c r="A66" s="137" t="s">
        <v>25</v>
      </c>
      <c r="B66" s="137">
        <f>'将来負担比率（分子）の構造'!I$41</f>
        <v>27325</v>
      </c>
      <c r="C66" s="137"/>
      <c r="D66" s="137"/>
      <c r="E66" s="137">
        <f>'将来負担比率（分子）の構造'!J$41</f>
        <v>27085</v>
      </c>
      <c r="F66" s="137"/>
      <c r="G66" s="137"/>
      <c r="H66" s="137">
        <f>'将来負担比率（分子）の構造'!K$41</f>
        <v>27043</v>
      </c>
      <c r="I66" s="137"/>
      <c r="J66" s="137"/>
      <c r="K66" s="137">
        <f>'将来負担比率（分子）の構造'!L$41</f>
        <v>26620</v>
      </c>
      <c r="L66" s="137"/>
      <c r="M66" s="137"/>
      <c r="N66" s="137">
        <f>'将来負担比率（分子）の構造'!M$41</f>
        <v>25881</v>
      </c>
      <c r="O66" s="137"/>
      <c r="P66" s="137"/>
    </row>
    <row r="67" spans="1:16" x14ac:dyDescent="0.15">
      <c r="A67" s="137" t="s">
        <v>63</v>
      </c>
      <c r="B67" s="137" t="e">
        <f>NA()</f>
        <v>#N/A</v>
      </c>
      <c r="C67" s="137">
        <f>IF(ISNUMBER('将来負担比率（分子）の構造'!I$53), IF('将来負担比率（分子）の構造'!I$53 &lt; 0, 0, '将来負担比率（分子）の構造'!I$53), NA())</f>
        <v>20870</v>
      </c>
      <c r="D67" s="137" t="e">
        <f>NA()</f>
        <v>#N/A</v>
      </c>
      <c r="E67" s="137" t="e">
        <f>NA()</f>
        <v>#N/A</v>
      </c>
      <c r="F67" s="137">
        <f>IF(ISNUMBER('将来負担比率（分子）の構造'!J$53), IF('将来負担比率（分子）の構造'!J$53 &lt; 0, 0, '将来負担比率（分子）の構造'!J$53), NA())</f>
        <v>18674</v>
      </c>
      <c r="G67" s="137" t="e">
        <f>NA()</f>
        <v>#N/A</v>
      </c>
      <c r="H67" s="137" t="e">
        <f>NA()</f>
        <v>#N/A</v>
      </c>
      <c r="I67" s="137">
        <f>IF(ISNUMBER('将来負担比率（分子）の構造'!K$53), IF('将来負担比率（分子）の構造'!K$53 &lt; 0, 0, '将来負担比率（分子）の構造'!K$53), NA())</f>
        <v>17465</v>
      </c>
      <c r="J67" s="137" t="e">
        <f>NA()</f>
        <v>#N/A</v>
      </c>
      <c r="K67" s="137" t="e">
        <f>NA()</f>
        <v>#N/A</v>
      </c>
      <c r="L67" s="137">
        <f>IF(ISNUMBER('将来負担比率（分子）の構造'!L$53), IF('将来負担比率（分子）の構造'!L$53 &lt; 0, 0, '将来負担比率（分子）の構造'!L$53), NA())</f>
        <v>16422</v>
      </c>
      <c r="M67" s="137" t="e">
        <f>NA()</f>
        <v>#N/A</v>
      </c>
      <c r="N67" s="137" t="e">
        <f>NA()</f>
        <v>#N/A</v>
      </c>
      <c r="O67" s="137">
        <f>IF(ISNUMBER('将来負担比率（分子）の構造'!M$53), IF('将来負担比率（分子）の構造'!M$53 &lt; 0, 0, '将来負担比率（分子）の構造'!M$53), NA())</f>
        <v>14749</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194</v>
      </c>
      <c r="DI1" s="602"/>
      <c r="DJ1" s="602"/>
      <c r="DK1" s="602"/>
      <c r="DL1" s="602"/>
      <c r="DM1" s="602"/>
      <c r="DN1" s="603"/>
      <c r="DP1" s="601" t="s">
        <v>195</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197</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198</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199</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200</v>
      </c>
      <c r="S4" s="605"/>
      <c r="T4" s="605"/>
      <c r="U4" s="605"/>
      <c r="V4" s="605"/>
      <c r="W4" s="605"/>
      <c r="X4" s="605"/>
      <c r="Y4" s="606"/>
      <c r="Z4" s="604" t="s">
        <v>201</v>
      </c>
      <c r="AA4" s="605"/>
      <c r="AB4" s="605"/>
      <c r="AC4" s="606"/>
      <c r="AD4" s="604" t="s">
        <v>202</v>
      </c>
      <c r="AE4" s="605"/>
      <c r="AF4" s="605"/>
      <c r="AG4" s="605"/>
      <c r="AH4" s="605"/>
      <c r="AI4" s="605"/>
      <c r="AJ4" s="605"/>
      <c r="AK4" s="606"/>
      <c r="AL4" s="604" t="s">
        <v>201</v>
      </c>
      <c r="AM4" s="605"/>
      <c r="AN4" s="605"/>
      <c r="AO4" s="606"/>
      <c r="AP4" s="610" t="s">
        <v>203</v>
      </c>
      <c r="AQ4" s="610"/>
      <c r="AR4" s="610"/>
      <c r="AS4" s="610"/>
      <c r="AT4" s="610"/>
      <c r="AU4" s="610"/>
      <c r="AV4" s="610"/>
      <c r="AW4" s="610"/>
      <c r="AX4" s="610"/>
      <c r="AY4" s="610"/>
      <c r="AZ4" s="610"/>
      <c r="BA4" s="610"/>
      <c r="BB4" s="610"/>
      <c r="BC4" s="610"/>
      <c r="BD4" s="610"/>
      <c r="BE4" s="610"/>
      <c r="BF4" s="610"/>
      <c r="BG4" s="610" t="s">
        <v>204</v>
      </c>
      <c r="BH4" s="610"/>
      <c r="BI4" s="610"/>
      <c r="BJ4" s="610"/>
      <c r="BK4" s="610"/>
      <c r="BL4" s="610"/>
      <c r="BM4" s="610"/>
      <c r="BN4" s="610"/>
      <c r="BO4" s="610" t="s">
        <v>201</v>
      </c>
      <c r="BP4" s="610"/>
      <c r="BQ4" s="610"/>
      <c r="BR4" s="610"/>
      <c r="BS4" s="610" t="s">
        <v>205</v>
      </c>
      <c r="BT4" s="610"/>
      <c r="BU4" s="610"/>
      <c r="BV4" s="610"/>
      <c r="BW4" s="610"/>
      <c r="BX4" s="610"/>
      <c r="BY4" s="610"/>
      <c r="BZ4" s="610"/>
      <c r="CA4" s="610"/>
      <c r="CB4" s="610"/>
      <c r="CD4" s="607" t="s">
        <v>206</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207</v>
      </c>
      <c r="C5" s="612"/>
      <c r="D5" s="612"/>
      <c r="E5" s="612"/>
      <c r="F5" s="612"/>
      <c r="G5" s="612"/>
      <c r="H5" s="612"/>
      <c r="I5" s="612"/>
      <c r="J5" s="612"/>
      <c r="K5" s="612"/>
      <c r="L5" s="612"/>
      <c r="M5" s="612"/>
      <c r="N5" s="612"/>
      <c r="O5" s="612"/>
      <c r="P5" s="612"/>
      <c r="Q5" s="613"/>
      <c r="R5" s="614">
        <v>16955370</v>
      </c>
      <c r="S5" s="615"/>
      <c r="T5" s="615"/>
      <c r="U5" s="615"/>
      <c r="V5" s="615"/>
      <c r="W5" s="615"/>
      <c r="X5" s="615"/>
      <c r="Y5" s="616"/>
      <c r="Z5" s="617">
        <v>54</v>
      </c>
      <c r="AA5" s="617"/>
      <c r="AB5" s="617"/>
      <c r="AC5" s="617"/>
      <c r="AD5" s="618">
        <v>16100205</v>
      </c>
      <c r="AE5" s="618"/>
      <c r="AF5" s="618"/>
      <c r="AG5" s="618"/>
      <c r="AH5" s="618"/>
      <c r="AI5" s="618"/>
      <c r="AJ5" s="618"/>
      <c r="AK5" s="618"/>
      <c r="AL5" s="619">
        <v>85.5</v>
      </c>
      <c r="AM5" s="620"/>
      <c r="AN5" s="620"/>
      <c r="AO5" s="621"/>
      <c r="AP5" s="611" t="s">
        <v>208</v>
      </c>
      <c r="AQ5" s="612"/>
      <c r="AR5" s="612"/>
      <c r="AS5" s="612"/>
      <c r="AT5" s="612"/>
      <c r="AU5" s="612"/>
      <c r="AV5" s="612"/>
      <c r="AW5" s="612"/>
      <c r="AX5" s="612"/>
      <c r="AY5" s="612"/>
      <c r="AZ5" s="612"/>
      <c r="BA5" s="612"/>
      <c r="BB5" s="612"/>
      <c r="BC5" s="612"/>
      <c r="BD5" s="612"/>
      <c r="BE5" s="612"/>
      <c r="BF5" s="613"/>
      <c r="BG5" s="625">
        <v>16099518</v>
      </c>
      <c r="BH5" s="626"/>
      <c r="BI5" s="626"/>
      <c r="BJ5" s="626"/>
      <c r="BK5" s="626"/>
      <c r="BL5" s="626"/>
      <c r="BM5" s="626"/>
      <c r="BN5" s="627"/>
      <c r="BO5" s="628">
        <v>95</v>
      </c>
      <c r="BP5" s="628"/>
      <c r="BQ5" s="628"/>
      <c r="BR5" s="628"/>
      <c r="BS5" s="629">
        <v>246972</v>
      </c>
      <c r="BT5" s="629"/>
      <c r="BU5" s="629"/>
      <c r="BV5" s="629"/>
      <c r="BW5" s="629"/>
      <c r="BX5" s="629"/>
      <c r="BY5" s="629"/>
      <c r="BZ5" s="629"/>
      <c r="CA5" s="629"/>
      <c r="CB5" s="633"/>
      <c r="CD5" s="607" t="s">
        <v>203</v>
      </c>
      <c r="CE5" s="608"/>
      <c r="CF5" s="608"/>
      <c r="CG5" s="608"/>
      <c r="CH5" s="608"/>
      <c r="CI5" s="608"/>
      <c r="CJ5" s="608"/>
      <c r="CK5" s="608"/>
      <c r="CL5" s="608"/>
      <c r="CM5" s="608"/>
      <c r="CN5" s="608"/>
      <c r="CO5" s="608"/>
      <c r="CP5" s="608"/>
      <c r="CQ5" s="609"/>
      <c r="CR5" s="607" t="s">
        <v>209</v>
      </c>
      <c r="CS5" s="608"/>
      <c r="CT5" s="608"/>
      <c r="CU5" s="608"/>
      <c r="CV5" s="608"/>
      <c r="CW5" s="608"/>
      <c r="CX5" s="608"/>
      <c r="CY5" s="609"/>
      <c r="CZ5" s="607" t="s">
        <v>201</v>
      </c>
      <c r="DA5" s="608"/>
      <c r="DB5" s="608"/>
      <c r="DC5" s="609"/>
      <c r="DD5" s="607" t="s">
        <v>210</v>
      </c>
      <c r="DE5" s="608"/>
      <c r="DF5" s="608"/>
      <c r="DG5" s="608"/>
      <c r="DH5" s="608"/>
      <c r="DI5" s="608"/>
      <c r="DJ5" s="608"/>
      <c r="DK5" s="608"/>
      <c r="DL5" s="608"/>
      <c r="DM5" s="608"/>
      <c r="DN5" s="608"/>
      <c r="DO5" s="608"/>
      <c r="DP5" s="609"/>
      <c r="DQ5" s="607" t="s">
        <v>211</v>
      </c>
      <c r="DR5" s="608"/>
      <c r="DS5" s="608"/>
      <c r="DT5" s="608"/>
      <c r="DU5" s="608"/>
      <c r="DV5" s="608"/>
      <c r="DW5" s="608"/>
      <c r="DX5" s="608"/>
      <c r="DY5" s="608"/>
      <c r="DZ5" s="608"/>
      <c r="EA5" s="608"/>
      <c r="EB5" s="608"/>
      <c r="EC5" s="609"/>
    </row>
    <row r="6" spans="2:143" ht="11.25" customHeight="1" x14ac:dyDescent="0.15">
      <c r="B6" s="622" t="s">
        <v>212</v>
      </c>
      <c r="C6" s="623"/>
      <c r="D6" s="623"/>
      <c r="E6" s="623"/>
      <c r="F6" s="623"/>
      <c r="G6" s="623"/>
      <c r="H6" s="623"/>
      <c r="I6" s="623"/>
      <c r="J6" s="623"/>
      <c r="K6" s="623"/>
      <c r="L6" s="623"/>
      <c r="M6" s="623"/>
      <c r="N6" s="623"/>
      <c r="O6" s="623"/>
      <c r="P6" s="623"/>
      <c r="Q6" s="624"/>
      <c r="R6" s="625">
        <v>209830</v>
      </c>
      <c r="S6" s="626"/>
      <c r="T6" s="626"/>
      <c r="U6" s="626"/>
      <c r="V6" s="626"/>
      <c r="W6" s="626"/>
      <c r="X6" s="626"/>
      <c r="Y6" s="627"/>
      <c r="Z6" s="628">
        <v>0.7</v>
      </c>
      <c r="AA6" s="628"/>
      <c r="AB6" s="628"/>
      <c r="AC6" s="628"/>
      <c r="AD6" s="629">
        <v>209830</v>
      </c>
      <c r="AE6" s="629"/>
      <c r="AF6" s="629"/>
      <c r="AG6" s="629"/>
      <c r="AH6" s="629"/>
      <c r="AI6" s="629"/>
      <c r="AJ6" s="629"/>
      <c r="AK6" s="629"/>
      <c r="AL6" s="630">
        <v>1.1000000000000001</v>
      </c>
      <c r="AM6" s="631"/>
      <c r="AN6" s="631"/>
      <c r="AO6" s="632"/>
      <c r="AP6" s="622" t="s">
        <v>213</v>
      </c>
      <c r="AQ6" s="623"/>
      <c r="AR6" s="623"/>
      <c r="AS6" s="623"/>
      <c r="AT6" s="623"/>
      <c r="AU6" s="623"/>
      <c r="AV6" s="623"/>
      <c r="AW6" s="623"/>
      <c r="AX6" s="623"/>
      <c r="AY6" s="623"/>
      <c r="AZ6" s="623"/>
      <c r="BA6" s="623"/>
      <c r="BB6" s="623"/>
      <c r="BC6" s="623"/>
      <c r="BD6" s="623"/>
      <c r="BE6" s="623"/>
      <c r="BF6" s="624"/>
      <c r="BG6" s="625">
        <v>16099518</v>
      </c>
      <c r="BH6" s="626"/>
      <c r="BI6" s="626"/>
      <c r="BJ6" s="626"/>
      <c r="BK6" s="626"/>
      <c r="BL6" s="626"/>
      <c r="BM6" s="626"/>
      <c r="BN6" s="627"/>
      <c r="BO6" s="628">
        <v>95</v>
      </c>
      <c r="BP6" s="628"/>
      <c r="BQ6" s="628"/>
      <c r="BR6" s="628"/>
      <c r="BS6" s="629">
        <v>246972</v>
      </c>
      <c r="BT6" s="629"/>
      <c r="BU6" s="629"/>
      <c r="BV6" s="629"/>
      <c r="BW6" s="629"/>
      <c r="BX6" s="629"/>
      <c r="BY6" s="629"/>
      <c r="BZ6" s="629"/>
      <c r="CA6" s="629"/>
      <c r="CB6" s="633"/>
      <c r="CD6" s="636" t="s">
        <v>214</v>
      </c>
      <c r="CE6" s="637"/>
      <c r="CF6" s="637"/>
      <c r="CG6" s="637"/>
      <c r="CH6" s="637"/>
      <c r="CI6" s="637"/>
      <c r="CJ6" s="637"/>
      <c r="CK6" s="637"/>
      <c r="CL6" s="637"/>
      <c r="CM6" s="637"/>
      <c r="CN6" s="637"/>
      <c r="CO6" s="637"/>
      <c r="CP6" s="637"/>
      <c r="CQ6" s="638"/>
      <c r="CR6" s="625">
        <v>283930</v>
      </c>
      <c r="CS6" s="626"/>
      <c r="CT6" s="626"/>
      <c r="CU6" s="626"/>
      <c r="CV6" s="626"/>
      <c r="CW6" s="626"/>
      <c r="CX6" s="626"/>
      <c r="CY6" s="627"/>
      <c r="CZ6" s="628">
        <v>0.9</v>
      </c>
      <c r="DA6" s="628"/>
      <c r="DB6" s="628"/>
      <c r="DC6" s="628"/>
      <c r="DD6" s="634" t="s">
        <v>215</v>
      </c>
      <c r="DE6" s="626"/>
      <c r="DF6" s="626"/>
      <c r="DG6" s="626"/>
      <c r="DH6" s="626"/>
      <c r="DI6" s="626"/>
      <c r="DJ6" s="626"/>
      <c r="DK6" s="626"/>
      <c r="DL6" s="626"/>
      <c r="DM6" s="626"/>
      <c r="DN6" s="626"/>
      <c r="DO6" s="626"/>
      <c r="DP6" s="627"/>
      <c r="DQ6" s="634">
        <v>283930</v>
      </c>
      <c r="DR6" s="626"/>
      <c r="DS6" s="626"/>
      <c r="DT6" s="626"/>
      <c r="DU6" s="626"/>
      <c r="DV6" s="626"/>
      <c r="DW6" s="626"/>
      <c r="DX6" s="626"/>
      <c r="DY6" s="626"/>
      <c r="DZ6" s="626"/>
      <c r="EA6" s="626"/>
      <c r="EB6" s="626"/>
      <c r="EC6" s="635"/>
    </row>
    <row r="7" spans="2:143" ht="11.25" customHeight="1" x14ac:dyDescent="0.15">
      <c r="B7" s="622" t="s">
        <v>216</v>
      </c>
      <c r="C7" s="623"/>
      <c r="D7" s="623"/>
      <c r="E7" s="623"/>
      <c r="F7" s="623"/>
      <c r="G7" s="623"/>
      <c r="H7" s="623"/>
      <c r="I7" s="623"/>
      <c r="J7" s="623"/>
      <c r="K7" s="623"/>
      <c r="L7" s="623"/>
      <c r="M7" s="623"/>
      <c r="N7" s="623"/>
      <c r="O7" s="623"/>
      <c r="P7" s="623"/>
      <c r="Q7" s="624"/>
      <c r="R7" s="625">
        <v>12897</v>
      </c>
      <c r="S7" s="626"/>
      <c r="T7" s="626"/>
      <c r="U7" s="626"/>
      <c r="V7" s="626"/>
      <c r="W7" s="626"/>
      <c r="X7" s="626"/>
      <c r="Y7" s="627"/>
      <c r="Z7" s="628">
        <v>0</v>
      </c>
      <c r="AA7" s="628"/>
      <c r="AB7" s="628"/>
      <c r="AC7" s="628"/>
      <c r="AD7" s="629">
        <v>12897</v>
      </c>
      <c r="AE7" s="629"/>
      <c r="AF7" s="629"/>
      <c r="AG7" s="629"/>
      <c r="AH7" s="629"/>
      <c r="AI7" s="629"/>
      <c r="AJ7" s="629"/>
      <c r="AK7" s="629"/>
      <c r="AL7" s="630">
        <v>0.1</v>
      </c>
      <c r="AM7" s="631"/>
      <c r="AN7" s="631"/>
      <c r="AO7" s="632"/>
      <c r="AP7" s="622" t="s">
        <v>217</v>
      </c>
      <c r="AQ7" s="623"/>
      <c r="AR7" s="623"/>
      <c r="AS7" s="623"/>
      <c r="AT7" s="623"/>
      <c r="AU7" s="623"/>
      <c r="AV7" s="623"/>
      <c r="AW7" s="623"/>
      <c r="AX7" s="623"/>
      <c r="AY7" s="623"/>
      <c r="AZ7" s="623"/>
      <c r="BA7" s="623"/>
      <c r="BB7" s="623"/>
      <c r="BC7" s="623"/>
      <c r="BD7" s="623"/>
      <c r="BE7" s="623"/>
      <c r="BF7" s="624"/>
      <c r="BG7" s="625">
        <v>8200585</v>
      </c>
      <c r="BH7" s="626"/>
      <c r="BI7" s="626"/>
      <c r="BJ7" s="626"/>
      <c r="BK7" s="626"/>
      <c r="BL7" s="626"/>
      <c r="BM7" s="626"/>
      <c r="BN7" s="627"/>
      <c r="BO7" s="628">
        <v>48.4</v>
      </c>
      <c r="BP7" s="628"/>
      <c r="BQ7" s="628"/>
      <c r="BR7" s="628"/>
      <c r="BS7" s="629">
        <v>246972</v>
      </c>
      <c r="BT7" s="629"/>
      <c r="BU7" s="629"/>
      <c r="BV7" s="629"/>
      <c r="BW7" s="629"/>
      <c r="BX7" s="629"/>
      <c r="BY7" s="629"/>
      <c r="BZ7" s="629"/>
      <c r="CA7" s="629"/>
      <c r="CB7" s="633"/>
      <c r="CD7" s="639" t="s">
        <v>218</v>
      </c>
      <c r="CE7" s="640"/>
      <c r="CF7" s="640"/>
      <c r="CG7" s="640"/>
      <c r="CH7" s="640"/>
      <c r="CI7" s="640"/>
      <c r="CJ7" s="640"/>
      <c r="CK7" s="640"/>
      <c r="CL7" s="640"/>
      <c r="CM7" s="640"/>
      <c r="CN7" s="640"/>
      <c r="CO7" s="640"/>
      <c r="CP7" s="640"/>
      <c r="CQ7" s="641"/>
      <c r="CR7" s="625">
        <v>3401381</v>
      </c>
      <c r="CS7" s="626"/>
      <c r="CT7" s="626"/>
      <c r="CU7" s="626"/>
      <c r="CV7" s="626"/>
      <c r="CW7" s="626"/>
      <c r="CX7" s="626"/>
      <c r="CY7" s="627"/>
      <c r="CZ7" s="628">
        <v>11.2</v>
      </c>
      <c r="DA7" s="628"/>
      <c r="DB7" s="628"/>
      <c r="DC7" s="628"/>
      <c r="DD7" s="634">
        <v>27515</v>
      </c>
      <c r="DE7" s="626"/>
      <c r="DF7" s="626"/>
      <c r="DG7" s="626"/>
      <c r="DH7" s="626"/>
      <c r="DI7" s="626"/>
      <c r="DJ7" s="626"/>
      <c r="DK7" s="626"/>
      <c r="DL7" s="626"/>
      <c r="DM7" s="626"/>
      <c r="DN7" s="626"/>
      <c r="DO7" s="626"/>
      <c r="DP7" s="627"/>
      <c r="DQ7" s="634">
        <v>2840870</v>
      </c>
      <c r="DR7" s="626"/>
      <c r="DS7" s="626"/>
      <c r="DT7" s="626"/>
      <c r="DU7" s="626"/>
      <c r="DV7" s="626"/>
      <c r="DW7" s="626"/>
      <c r="DX7" s="626"/>
      <c r="DY7" s="626"/>
      <c r="DZ7" s="626"/>
      <c r="EA7" s="626"/>
      <c r="EB7" s="626"/>
      <c r="EC7" s="635"/>
    </row>
    <row r="8" spans="2:143" ht="11.25" customHeight="1" x14ac:dyDescent="0.15">
      <c r="B8" s="622" t="s">
        <v>219</v>
      </c>
      <c r="C8" s="623"/>
      <c r="D8" s="623"/>
      <c r="E8" s="623"/>
      <c r="F8" s="623"/>
      <c r="G8" s="623"/>
      <c r="H8" s="623"/>
      <c r="I8" s="623"/>
      <c r="J8" s="623"/>
      <c r="K8" s="623"/>
      <c r="L8" s="623"/>
      <c r="M8" s="623"/>
      <c r="N8" s="623"/>
      <c r="O8" s="623"/>
      <c r="P8" s="623"/>
      <c r="Q8" s="624"/>
      <c r="R8" s="625">
        <v>67169</v>
      </c>
      <c r="S8" s="626"/>
      <c r="T8" s="626"/>
      <c r="U8" s="626"/>
      <c r="V8" s="626"/>
      <c r="W8" s="626"/>
      <c r="X8" s="626"/>
      <c r="Y8" s="627"/>
      <c r="Z8" s="628">
        <v>0.2</v>
      </c>
      <c r="AA8" s="628"/>
      <c r="AB8" s="628"/>
      <c r="AC8" s="628"/>
      <c r="AD8" s="629">
        <v>67169</v>
      </c>
      <c r="AE8" s="629"/>
      <c r="AF8" s="629"/>
      <c r="AG8" s="629"/>
      <c r="AH8" s="629"/>
      <c r="AI8" s="629"/>
      <c r="AJ8" s="629"/>
      <c r="AK8" s="629"/>
      <c r="AL8" s="630">
        <v>0.4</v>
      </c>
      <c r="AM8" s="631"/>
      <c r="AN8" s="631"/>
      <c r="AO8" s="632"/>
      <c r="AP8" s="622" t="s">
        <v>220</v>
      </c>
      <c r="AQ8" s="623"/>
      <c r="AR8" s="623"/>
      <c r="AS8" s="623"/>
      <c r="AT8" s="623"/>
      <c r="AU8" s="623"/>
      <c r="AV8" s="623"/>
      <c r="AW8" s="623"/>
      <c r="AX8" s="623"/>
      <c r="AY8" s="623"/>
      <c r="AZ8" s="623"/>
      <c r="BA8" s="623"/>
      <c r="BB8" s="623"/>
      <c r="BC8" s="623"/>
      <c r="BD8" s="623"/>
      <c r="BE8" s="623"/>
      <c r="BF8" s="624"/>
      <c r="BG8" s="625">
        <v>178168</v>
      </c>
      <c r="BH8" s="626"/>
      <c r="BI8" s="626"/>
      <c r="BJ8" s="626"/>
      <c r="BK8" s="626"/>
      <c r="BL8" s="626"/>
      <c r="BM8" s="626"/>
      <c r="BN8" s="627"/>
      <c r="BO8" s="628">
        <v>1.1000000000000001</v>
      </c>
      <c r="BP8" s="628"/>
      <c r="BQ8" s="628"/>
      <c r="BR8" s="628"/>
      <c r="BS8" s="634" t="s">
        <v>110</v>
      </c>
      <c r="BT8" s="626"/>
      <c r="BU8" s="626"/>
      <c r="BV8" s="626"/>
      <c r="BW8" s="626"/>
      <c r="BX8" s="626"/>
      <c r="BY8" s="626"/>
      <c r="BZ8" s="626"/>
      <c r="CA8" s="626"/>
      <c r="CB8" s="635"/>
      <c r="CD8" s="639" t="s">
        <v>221</v>
      </c>
      <c r="CE8" s="640"/>
      <c r="CF8" s="640"/>
      <c r="CG8" s="640"/>
      <c r="CH8" s="640"/>
      <c r="CI8" s="640"/>
      <c r="CJ8" s="640"/>
      <c r="CK8" s="640"/>
      <c r="CL8" s="640"/>
      <c r="CM8" s="640"/>
      <c r="CN8" s="640"/>
      <c r="CO8" s="640"/>
      <c r="CP8" s="640"/>
      <c r="CQ8" s="641"/>
      <c r="CR8" s="625">
        <v>12592760</v>
      </c>
      <c r="CS8" s="626"/>
      <c r="CT8" s="626"/>
      <c r="CU8" s="626"/>
      <c r="CV8" s="626"/>
      <c r="CW8" s="626"/>
      <c r="CX8" s="626"/>
      <c r="CY8" s="627"/>
      <c r="CZ8" s="628">
        <v>41.3</v>
      </c>
      <c r="DA8" s="628"/>
      <c r="DB8" s="628"/>
      <c r="DC8" s="628"/>
      <c r="DD8" s="634">
        <v>10624</v>
      </c>
      <c r="DE8" s="626"/>
      <c r="DF8" s="626"/>
      <c r="DG8" s="626"/>
      <c r="DH8" s="626"/>
      <c r="DI8" s="626"/>
      <c r="DJ8" s="626"/>
      <c r="DK8" s="626"/>
      <c r="DL8" s="626"/>
      <c r="DM8" s="626"/>
      <c r="DN8" s="626"/>
      <c r="DO8" s="626"/>
      <c r="DP8" s="627"/>
      <c r="DQ8" s="634">
        <v>6347073</v>
      </c>
      <c r="DR8" s="626"/>
      <c r="DS8" s="626"/>
      <c r="DT8" s="626"/>
      <c r="DU8" s="626"/>
      <c r="DV8" s="626"/>
      <c r="DW8" s="626"/>
      <c r="DX8" s="626"/>
      <c r="DY8" s="626"/>
      <c r="DZ8" s="626"/>
      <c r="EA8" s="626"/>
      <c r="EB8" s="626"/>
      <c r="EC8" s="635"/>
    </row>
    <row r="9" spans="2:143" ht="11.25" customHeight="1" x14ac:dyDescent="0.15">
      <c r="B9" s="622" t="s">
        <v>222</v>
      </c>
      <c r="C9" s="623"/>
      <c r="D9" s="623"/>
      <c r="E9" s="623"/>
      <c r="F9" s="623"/>
      <c r="G9" s="623"/>
      <c r="H9" s="623"/>
      <c r="I9" s="623"/>
      <c r="J9" s="623"/>
      <c r="K9" s="623"/>
      <c r="L9" s="623"/>
      <c r="M9" s="623"/>
      <c r="N9" s="623"/>
      <c r="O9" s="623"/>
      <c r="P9" s="623"/>
      <c r="Q9" s="624"/>
      <c r="R9" s="625">
        <v>41553</v>
      </c>
      <c r="S9" s="626"/>
      <c r="T9" s="626"/>
      <c r="U9" s="626"/>
      <c r="V9" s="626"/>
      <c r="W9" s="626"/>
      <c r="X9" s="626"/>
      <c r="Y9" s="627"/>
      <c r="Z9" s="628">
        <v>0.1</v>
      </c>
      <c r="AA9" s="628"/>
      <c r="AB9" s="628"/>
      <c r="AC9" s="628"/>
      <c r="AD9" s="629">
        <v>41553</v>
      </c>
      <c r="AE9" s="629"/>
      <c r="AF9" s="629"/>
      <c r="AG9" s="629"/>
      <c r="AH9" s="629"/>
      <c r="AI9" s="629"/>
      <c r="AJ9" s="629"/>
      <c r="AK9" s="629"/>
      <c r="AL9" s="630">
        <v>0.2</v>
      </c>
      <c r="AM9" s="631"/>
      <c r="AN9" s="631"/>
      <c r="AO9" s="632"/>
      <c r="AP9" s="622" t="s">
        <v>223</v>
      </c>
      <c r="AQ9" s="623"/>
      <c r="AR9" s="623"/>
      <c r="AS9" s="623"/>
      <c r="AT9" s="623"/>
      <c r="AU9" s="623"/>
      <c r="AV9" s="623"/>
      <c r="AW9" s="623"/>
      <c r="AX9" s="623"/>
      <c r="AY9" s="623"/>
      <c r="AZ9" s="623"/>
      <c r="BA9" s="623"/>
      <c r="BB9" s="623"/>
      <c r="BC9" s="623"/>
      <c r="BD9" s="623"/>
      <c r="BE9" s="623"/>
      <c r="BF9" s="624"/>
      <c r="BG9" s="625">
        <v>6267539</v>
      </c>
      <c r="BH9" s="626"/>
      <c r="BI9" s="626"/>
      <c r="BJ9" s="626"/>
      <c r="BK9" s="626"/>
      <c r="BL9" s="626"/>
      <c r="BM9" s="626"/>
      <c r="BN9" s="627"/>
      <c r="BO9" s="628">
        <v>37</v>
      </c>
      <c r="BP9" s="628"/>
      <c r="BQ9" s="628"/>
      <c r="BR9" s="628"/>
      <c r="BS9" s="634" t="s">
        <v>110</v>
      </c>
      <c r="BT9" s="626"/>
      <c r="BU9" s="626"/>
      <c r="BV9" s="626"/>
      <c r="BW9" s="626"/>
      <c r="BX9" s="626"/>
      <c r="BY9" s="626"/>
      <c r="BZ9" s="626"/>
      <c r="CA9" s="626"/>
      <c r="CB9" s="635"/>
      <c r="CD9" s="639" t="s">
        <v>224</v>
      </c>
      <c r="CE9" s="640"/>
      <c r="CF9" s="640"/>
      <c r="CG9" s="640"/>
      <c r="CH9" s="640"/>
      <c r="CI9" s="640"/>
      <c r="CJ9" s="640"/>
      <c r="CK9" s="640"/>
      <c r="CL9" s="640"/>
      <c r="CM9" s="640"/>
      <c r="CN9" s="640"/>
      <c r="CO9" s="640"/>
      <c r="CP9" s="640"/>
      <c r="CQ9" s="641"/>
      <c r="CR9" s="625">
        <v>2438389</v>
      </c>
      <c r="CS9" s="626"/>
      <c r="CT9" s="626"/>
      <c r="CU9" s="626"/>
      <c r="CV9" s="626"/>
      <c r="CW9" s="626"/>
      <c r="CX9" s="626"/>
      <c r="CY9" s="627"/>
      <c r="CZ9" s="628">
        <v>8</v>
      </c>
      <c r="DA9" s="628"/>
      <c r="DB9" s="628"/>
      <c r="DC9" s="628"/>
      <c r="DD9" s="634">
        <v>187382</v>
      </c>
      <c r="DE9" s="626"/>
      <c r="DF9" s="626"/>
      <c r="DG9" s="626"/>
      <c r="DH9" s="626"/>
      <c r="DI9" s="626"/>
      <c r="DJ9" s="626"/>
      <c r="DK9" s="626"/>
      <c r="DL9" s="626"/>
      <c r="DM9" s="626"/>
      <c r="DN9" s="626"/>
      <c r="DO9" s="626"/>
      <c r="DP9" s="627"/>
      <c r="DQ9" s="634">
        <v>2313330</v>
      </c>
      <c r="DR9" s="626"/>
      <c r="DS9" s="626"/>
      <c r="DT9" s="626"/>
      <c r="DU9" s="626"/>
      <c r="DV9" s="626"/>
      <c r="DW9" s="626"/>
      <c r="DX9" s="626"/>
      <c r="DY9" s="626"/>
      <c r="DZ9" s="626"/>
      <c r="EA9" s="626"/>
      <c r="EB9" s="626"/>
      <c r="EC9" s="635"/>
    </row>
    <row r="10" spans="2:143" ht="11.25" customHeight="1" x14ac:dyDescent="0.15">
      <c r="B10" s="622" t="s">
        <v>225</v>
      </c>
      <c r="C10" s="623"/>
      <c r="D10" s="623"/>
      <c r="E10" s="623"/>
      <c r="F10" s="623"/>
      <c r="G10" s="623"/>
      <c r="H10" s="623"/>
      <c r="I10" s="623"/>
      <c r="J10" s="623"/>
      <c r="K10" s="623"/>
      <c r="L10" s="623"/>
      <c r="M10" s="623"/>
      <c r="N10" s="623"/>
      <c r="O10" s="623"/>
      <c r="P10" s="623"/>
      <c r="Q10" s="624"/>
      <c r="R10" s="625">
        <v>1659636</v>
      </c>
      <c r="S10" s="626"/>
      <c r="T10" s="626"/>
      <c r="U10" s="626"/>
      <c r="V10" s="626"/>
      <c r="W10" s="626"/>
      <c r="X10" s="626"/>
      <c r="Y10" s="627"/>
      <c r="Z10" s="628">
        <v>5.3</v>
      </c>
      <c r="AA10" s="628"/>
      <c r="AB10" s="628"/>
      <c r="AC10" s="628"/>
      <c r="AD10" s="629">
        <v>1659636</v>
      </c>
      <c r="AE10" s="629"/>
      <c r="AF10" s="629"/>
      <c r="AG10" s="629"/>
      <c r="AH10" s="629"/>
      <c r="AI10" s="629"/>
      <c r="AJ10" s="629"/>
      <c r="AK10" s="629"/>
      <c r="AL10" s="630">
        <v>8.8000000000000007</v>
      </c>
      <c r="AM10" s="631"/>
      <c r="AN10" s="631"/>
      <c r="AO10" s="632"/>
      <c r="AP10" s="622" t="s">
        <v>226</v>
      </c>
      <c r="AQ10" s="623"/>
      <c r="AR10" s="623"/>
      <c r="AS10" s="623"/>
      <c r="AT10" s="623"/>
      <c r="AU10" s="623"/>
      <c r="AV10" s="623"/>
      <c r="AW10" s="623"/>
      <c r="AX10" s="623"/>
      <c r="AY10" s="623"/>
      <c r="AZ10" s="623"/>
      <c r="BA10" s="623"/>
      <c r="BB10" s="623"/>
      <c r="BC10" s="623"/>
      <c r="BD10" s="623"/>
      <c r="BE10" s="623"/>
      <c r="BF10" s="624"/>
      <c r="BG10" s="625">
        <v>300505</v>
      </c>
      <c r="BH10" s="626"/>
      <c r="BI10" s="626"/>
      <c r="BJ10" s="626"/>
      <c r="BK10" s="626"/>
      <c r="BL10" s="626"/>
      <c r="BM10" s="626"/>
      <c r="BN10" s="627"/>
      <c r="BO10" s="628">
        <v>1.8</v>
      </c>
      <c r="BP10" s="628"/>
      <c r="BQ10" s="628"/>
      <c r="BR10" s="628"/>
      <c r="BS10" s="634" t="s">
        <v>110</v>
      </c>
      <c r="BT10" s="626"/>
      <c r="BU10" s="626"/>
      <c r="BV10" s="626"/>
      <c r="BW10" s="626"/>
      <c r="BX10" s="626"/>
      <c r="BY10" s="626"/>
      <c r="BZ10" s="626"/>
      <c r="CA10" s="626"/>
      <c r="CB10" s="635"/>
      <c r="CD10" s="639" t="s">
        <v>227</v>
      </c>
      <c r="CE10" s="640"/>
      <c r="CF10" s="640"/>
      <c r="CG10" s="640"/>
      <c r="CH10" s="640"/>
      <c r="CI10" s="640"/>
      <c r="CJ10" s="640"/>
      <c r="CK10" s="640"/>
      <c r="CL10" s="640"/>
      <c r="CM10" s="640"/>
      <c r="CN10" s="640"/>
      <c r="CO10" s="640"/>
      <c r="CP10" s="640"/>
      <c r="CQ10" s="641"/>
      <c r="CR10" s="625">
        <v>78466</v>
      </c>
      <c r="CS10" s="626"/>
      <c r="CT10" s="626"/>
      <c r="CU10" s="626"/>
      <c r="CV10" s="626"/>
      <c r="CW10" s="626"/>
      <c r="CX10" s="626"/>
      <c r="CY10" s="627"/>
      <c r="CZ10" s="628">
        <v>0.3</v>
      </c>
      <c r="DA10" s="628"/>
      <c r="DB10" s="628"/>
      <c r="DC10" s="628"/>
      <c r="DD10" s="634" t="s">
        <v>110</v>
      </c>
      <c r="DE10" s="626"/>
      <c r="DF10" s="626"/>
      <c r="DG10" s="626"/>
      <c r="DH10" s="626"/>
      <c r="DI10" s="626"/>
      <c r="DJ10" s="626"/>
      <c r="DK10" s="626"/>
      <c r="DL10" s="626"/>
      <c r="DM10" s="626"/>
      <c r="DN10" s="626"/>
      <c r="DO10" s="626"/>
      <c r="DP10" s="627"/>
      <c r="DQ10" s="634">
        <v>18269</v>
      </c>
      <c r="DR10" s="626"/>
      <c r="DS10" s="626"/>
      <c r="DT10" s="626"/>
      <c r="DU10" s="626"/>
      <c r="DV10" s="626"/>
      <c r="DW10" s="626"/>
      <c r="DX10" s="626"/>
      <c r="DY10" s="626"/>
      <c r="DZ10" s="626"/>
      <c r="EA10" s="626"/>
      <c r="EB10" s="626"/>
      <c r="EC10" s="635"/>
    </row>
    <row r="11" spans="2:143" ht="11.25" customHeight="1" x14ac:dyDescent="0.15">
      <c r="B11" s="622" t="s">
        <v>228</v>
      </c>
      <c r="C11" s="623"/>
      <c r="D11" s="623"/>
      <c r="E11" s="623"/>
      <c r="F11" s="623"/>
      <c r="G11" s="623"/>
      <c r="H11" s="623"/>
      <c r="I11" s="623"/>
      <c r="J11" s="623"/>
      <c r="K11" s="623"/>
      <c r="L11" s="623"/>
      <c r="M11" s="623"/>
      <c r="N11" s="623"/>
      <c r="O11" s="623"/>
      <c r="P11" s="623"/>
      <c r="Q11" s="624"/>
      <c r="R11" s="625">
        <v>12472</v>
      </c>
      <c r="S11" s="626"/>
      <c r="T11" s="626"/>
      <c r="U11" s="626"/>
      <c r="V11" s="626"/>
      <c r="W11" s="626"/>
      <c r="X11" s="626"/>
      <c r="Y11" s="627"/>
      <c r="Z11" s="628">
        <v>0</v>
      </c>
      <c r="AA11" s="628"/>
      <c r="AB11" s="628"/>
      <c r="AC11" s="628"/>
      <c r="AD11" s="629">
        <v>12472</v>
      </c>
      <c r="AE11" s="629"/>
      <c r="AF11" s="629"/>
      <c r="AG11" s="629"/>
      <c r="AH11" s="629"/>
      <c r="AI11" s="629"/>
      <c r="AJ11" s="629"/>
      <c r="AK11" s="629"/>
      <c r="AL11" s="630">
        <v>0.1</v>
      </c>
      <c r="AM11" s="631"/>
      <c r="AN11" s="631"/>
      <c r="AO11" s="632"/>
      <c r="AP11" s="622" t="s">
        <v>229</v>
      </c>
      <c r="AQ11" s="623"/>
      <c r="AR11" s="623"/>
      <c r="AS11" s="623"/>
      <c r="AT11" s="623"/>
      <c r="AU11" s="623"/>
      <c r="AV11" s="623"/>
      <c r="AW11" s="623"/>
      <c r="AX11" s="623"/>
      <c r="AY11" s="623"/>
      <c r="AZ11" s="623"/>
      <c r="BA11" s="623"/>
      <c r="BB11" s="623"/>
      <c r="BC11" s="623"/>
      <c r="BD11" s="623"/>
      <c r="BE11" s="623"/>
      <c r="BF11" s="624"/>
      <c r="BG11" s="625">
        <v>1454373</v>
      </c>
      <c r="BH11" s="626"/>
      <c r="BI11" s="626"/>
      <c r="BJ11" s="626"/>
      <c r="BK11" s="626"/>
      <c r="BL11" s="626"/>
      <c r="BM11" s="626"/>
      <c r="BN11" s="627"/>
      <c r="BO11" s="628">
        <v>8.6</v>
      </c>
      <c r="BP11" s="628"/>
      <c r="BQ11" s="628"/>
      <c r="BR11" s="628"/>
      <c r="BS11" s="634">
        <v>246972</v>
      </c>
      <c r="BT11" s="626"/>
      <c r="BU11" s="626"/>
      <c r="BV11" s="626"/>
      <c r="BW11" s="626"/>
      <c r="BX11" s="626"/>
      <c r="BY11" s="626"/>
      <c r="BZ11" s="626"/>
      <c r="CA11" s="626"/>
      <c r="CB11" s="635"/>
      <c r="CD11" s="639" t="s">
        <v>230</v>
      </c>
      <c r="CE11" s="640"/>
      <c r="CF11" s="640"/>
      <c r="CG11" s="640"/>
      <c r="CH11" s="640"/>
      <c r="CI11" s="640"/>
      <c r="CJ11" s="640"/>
      <c r="CK11" s="640"/>
      <c r="CL11" s="640"/>
      <c r="CM11" s="640"/>
      <c r="CN11" s="640"/>
      <c r="CO11" s="640"/>
      <c r="CP11" s="640"/>
      <c r="CQ11" s="641"/>
      <c r="CR11" s="625">
        <v>512102</v>
      </c>
      <c r="CS11" s="626"/>
      <c r="CT11" s="626"/>
      <c r="CU11" s="626"/>
      <c r="CV11" s="626"/>
      <c r="CW11" s="626"/>
      <c r="CX11" s="626"/>
      <c r="CY11" s="627"/>
      <c r="CZ11" s="628">
        <v>1.7</v>
      </c>
      <c r="DA11" s="628"/>
      <c r="DB11" s="628"/>
      <c r="DC11" s="628"/>
      <c r="DD11" s="634">
        <v>216368</v>
      </c>
      <c r="DE11" s="626"/>
      <c r="DF11" s="626"/>
      <c r="DG11" s="626"/>
      <c r="DH11" s="626"/>
      <c r="DI11" s="626"/>
      <c r="DJ11" s="626"/>
      <c r="DK11" s="626"/>
      <c r="DL11" s="626"/>
      <c r="DM11" s="626"/>
      <c r="DN11" s="626"/>
      <c r="DO11" s="626"/>
      <c r="DP11" s="627"/>
      <c r="DQ11" s="634">
        <v>322801</v>
      </c>
      <c r="DR11" s="626"/>
      <c r="DS11" s="626"/>
      <c r="DT11" s="626"/>
      <c r="DU11" s="626"/>
      <c r="DV11" s="626"/>
      <c r="DW11" s="626"/>
      <c r="DX11" s="626"/>
      <c r="DY11" s="626"/>
      <c r="DZ11" s="626"/>
      <c r="EA11" s="626"/>
      <c r="EB11" s="626"/>
      <c r="EC11" s="635"/>
    </row>
    <row r="12" spans="2:143" ht="11.25" customHeight="1" x14ac:dyDescent="0.15">
      <c r="B12" s="622" t="s">
        <v>231</v>
      </c>
      <c r="C12" s="623"/>
      <c r="D12" s="623"/>
      <c r="E12" s="623"/>
      <c r="F12" s="623"/>
      <c r="G12" s="623"/>
      <c r="H12" s="623"/>
      <c r="I12" s="623"/>
      <c r="J12" s="623"/>
      <c r="K12" s="623"/>
      <c r="L12" s="623"/>
      <c r="M12" s="623"/>
      <c r="N12" s="623"/>
      <c r="O12" s="623"/>
      <c r="P12" s="623"/>
      <c r="Q12" s="624"/>
      <c r="R12" s="625" t="s">
        <v>110</v>
      </c>
      <c r="S12" s="626"/>
      <c r="T12" s="626"/>
      <c r="U12" s="626"/>
      <c r="V12" s="626"/>
      <c r="W12" s="626"/>
      <c r="X12" s="626"/>
      <c r="Y12" s="627"/>
      <c r="Z12" s="628" t="s">
        <v>110</v>
      </c>
      <c r="AA12" s="628"/>
      <c r="AB12" s="628"/>
      <c r="AC12" s="628"/>
      <c r="AD12" s="629" t="s">
        <v>110</v>
      </c>
      <c r="AE12" s="629"/>
      <c r="AF12" s="629"/>
      <c r="AG12" s="629"/>
      <c r="AH12" s="629"/>
      <c r="AI12" s="629"/>
      <c r="AJ12" s="629"/>
      <c r="AK12" s="629"/>
      <c r="AL12" s="630" t="s">
        <v>110</v>
      </c>
      <c r="AM12" s="631"/>
      <c r="AN12" s="631"/>
      <c r="AO12" s="632"/>
      <c r="AP12" s="622" t="s">
        <v>232</v>
      </c>
      <c r="AQ12" s="623"/>
      <c r="AR12" s="623"/>
      <c r="AS12" s="623"/>
      <c r="AT12" s="623"/>
      <c r="AU12" s="623"/>
      <c r="AV12" s="623"/>
      <c r="AW12" s="623"/>
      <c r="AX12" s="623"/>
      <c r="AY12" s="623"/>
      <c r="AZ12" s="623"/>
      <c r="BA12" s="623"/>
      <c r="BB12" s="623"/>
      <c r="BC12" s="623"/>
      <c r="BD12" s="623"/>
      <c r="BE12" s="623"/>
      <c r="BF12" s="624"/>
      <c r="BG12" s="625">
        <v>7071804</v>
      </c>
      <c r="BH12" s="626"/>
      <c r="BI12" s="626"/>
      <c r="BJ12" s="626"/>
      <c r="BK12" s="626"/>
      <c r="BL12" s="626"/>
      <c r="BM12" s="626"/>
      <c r="BN12" s="627"/>
      <c r="BO12" s="628">
        <v>41.7</v>
      </c>
      <c r="BP12" s="628"/>
      <c r="BQ12" s="628"/>
      <c r="BR12" s="628"/>
      <c r="BS12" s="634" t="s">
        <v>110</v>
      </c>
      <c r="BT12" s="626"/>
      <c r="BU12" s="626"/>
      <c r="BV12" s="626"/>
      <c r="BW12" s="626"/>
      <c r="BX12" s="626"/>
      <c r="BY12" s="626"/>
      <c r="BZ12" s="626"/>
      <c r="CA12" s="626"/>
      <c r="CB12" s="635"/>
      <c r="CD12" s="639" t="s">
        <v>233</v>
      </c>
      <c r="CE12" s="640"/>
      <c r="CF12" s="640"/>
      <c r="CG12" s="640"/>
      <c r="CH12" s="640"/>
      <c r="CI12" s="640"/>
      <c r="CJ12" s="640"/>
      <c r="CK12" s="640"/>
      <c r="CL12" s="640"/>
      <c r="CM12" s="640"/>
      <c r="CN12" s="640"/>
      <c r="CO12" s="640"/>
      <c r="CP12" s="640"/>
      <c r="CQ12" s="641"/>
      <c r="CR12" s="625">
        <v>611928</v>
      </c>
      <c r="CS12" s="626"/>
      <c r="CT12" s="626"/>
      <c r="CU12" s="626"/>
      <c r="CV12" s="626"/>
      <c r="CW12" s="626"/>
      <c r="CX12" s="626"/>
      <c r="CY12" s="627"/>
      <c r="CZ12" s="628">
        <v>2</v>
      </c>
      <c r="DA12" s="628"/>
      <c r="DB12" s="628"/>
      <c r="DC12" s="628"/>
      <c r="DD12" s="634">
        <v>41231</v>
      </c>
      <c r="DE12" s="626"/>
      <c r="DF12" s="626"/>
      <c r="DG12" s="626"/>
      <c r="DH12" s="626"/>
      <c r="DI12" s="626"/>
      <c r="DJ12" s="626"/>
      <c r="DK12" s="626"/>
      <c r="DL12" s="626"/>
      <c r="DM12" s="626"/>
      <c r="DN12" s="626"/>
      <c r="DO12" s="626"/>
      <c r="DP12" s="627"/>
      <c r="DQ12" s="634">
        <v>241724</v>
      </c>
      <c r="DR12" s="626"/>
      <c r="DS12" s="626"/>
      <c r="DT12" s="626"/>
      <c r="DU12" s="626"/>
      <c r="DV12" s="626"/>
      <c r="DW12" s="626"/>
      <c r="DX12" s="626"/>
      <c r="DY12" s="626"/>
      <c r="DZ12" s="626"/>
      <c r="EA12" s="626"/>
      <c r="EB12" s="626"/>
      <c r="EC12" s="635"/>
    </row>
    <row r="13" spans="2:143" ht="11.25" customHeight="1" x14ac:dyDescent="0.15">
      <c r="B13" s="622" t="s">
        <v>234</v>
      </c>
      <c r="C13" s="623"/>
      <c r="D13" s="623"/>
      <c r="E13" s="623"/>
      <c r="F13" s="623"/>
      <c r="G13" s="623"/>
      <c r="H13" s="623"/>
      <c r="I13" s="623"/>
      <c r="J13" s="623"/>
      <c r="K13" s="623"/>
      <c r="L13" s="623"/>
      <c r="M13" s="623"/>
      <c r="N13" s="623"/>
      <c r="O13" s="623"/>
      <c r="P13" s="623"/>
      <c r="Q13" s="624"/>
      <c r="R13" s="625">
        <v>91274</v>
      </c>
      <c r="S13" s="626"/>
      <c r="T13" s="626"/>
      <c r="U13" s="626"/>
      <c r="V13" s="626"/>
      <c r="W13" s="626"/>
      <c r="X13" s="626"/>
      <c r="Y13" s="627"/>
      <c r="Z13" s="628">
        <v>0.3</v>
      </c>
      <c r="AA13" s="628"/>
      <c r="AB13" s="628"/>
      <c r="AC13" s="628"/>
      <c r="AD13" s="629">
        <v>91274</v>
      </c>
      <c r="AE13" s="629"/>
      <c r="AF13" s="629"/>
      <c r="AG13" s="629"/>
      <c r="AH13" s="629"/>
      <c r="AI13" s="629"/>
      <c r="AJ13" s="629"/>
      <c r="AK13" s="629"/>
      <c r="AL13" s="630">
        <v>0.5</v>
      </c>
      <c r="AM13" s="631"/>
      <c r="AN13" s="631"/>
      <c r="AO13" s="632"/>
      <c r="AP13" s="622" t="s">
        <v>235</v>
      </c>
      <c r="AQ13" s="623"/>
      <c r="AR13" s="623"/>
      <c r="AS13" s="623"/>
      <c r="AT13" s="623"/>
      <c r="AU13" s="623"/>
      <c r="AV13" s="623"/>
      <c r="AW13" s="623"/>
      <c r="AX13" s="623"/>
      <c r="AY13" s="623"/>
      <c r="AZ13" s="623"/>
      <c r="BA13" s="623"/>
      <c r="BB13" s="623"/>
      <c r="BC13" s="623"/>
      <c r="BD13" s="623"/>
      <c r="BE13" s="623"/>
      <c r="BF13" s="624"/>
      <c r="BG13" s="625">
        <v>7034829</v>
      </c>
      <c r="BH13" s="626"/>
      <c r="BI13" s="626"/>
      <c r="BJ13" s="626"/>
      <c r="BK13" s="626"/>
      <c r="BL13" s="626"/>
      <c r="BM13" s="626"/>
      <c r="BN13" s="627"/>
      <c r="BO13" s="628">
        <v>41.5</v>
      </c>
      <c r="BP13" s="628"/>
      <c r="BQ13" s="628"/>
      <c r="BR13" s="628"/>
      <c r="BS13" s="634" t="s">
        <v>110</v>
      </c>
      <c r="BT13" s="626"/>
      <c r="BU13" s="626"/>
      <c r="BV13" s="626"/>
      <c r="BW13" s="626"/>
      <c r="BX13" s="626"/>
      <c r="BY13" s="626"/>
      <c r="BZ13" s="626"/>
      <c r="CA13" s="626"/>
      <c r="CB13" s="635"/>
      <c r="CD13" s="639" t="s">
        <v>236</v>
      </c>
      <c r="CE13" s="640"/>
      <c r="CF13" s="640"/>
      <c r="CG13" s="640"/>
      <c r="CH13" s="640"/>
      <c r="CI13" s="640"/>
      <c r="CJ13" s="640"/>
      <c r="CK13" s="640"/>
      <c r="CL13" s="640"/>
      <c r="CM13" s="640"/>
      <c r="CN13" s="640"/>
      <c r="CO13" s="640"/>
      <c r="CP13" s="640"/>
      <c r="CQ13" s="641"/>
      <c r="CR13" s="625">
        <v>3932964</v>
      </c>
      <c r="CS13" s="626"/>
      <c r="CT13" s="626"/>
      <c r="CU13" s="626"/>
      <c r="CV13" s="626"/>
      <c r="CW13" s="626"/>
      <c r="CX13" s="626"/>
      <c r="CY13" s="627"/>
      <c r="CZ13" s="628">
        <v>12.9</v>
      </c>
      <c r="DA13" s="628"/>
      <c r="DB13" s="628"/>
      <c r="DC13" s="628"/>
      <c r="DD13" s="634">
        <v>1674131</v>
      </c>
      <c r="DE13" s="626"/>
      <c r="DF13" s="626"/>
      <c r="DG13" s="626"/>
      <c r="DH13" s="626"/>
      <c r="DI13" s="626"/>
      <c r="DJ13" s="626"/>
      <c r="DK13" s="626"/>
      <c r="DL13" s="626"/>
      <c r="DM13" s="626"/>
      <c r="DN13" s="626"/>
      <c r="DO13" s="626"/>
      <c r="DP13" s="627"/>
      <c r="DQ13" s="634">
        <v>2364854</v>
      </c>
      <c r="DR13" s="626"/>
      <c r="DS13" s="626"/>
      <c r="DT13" s="626"/>
      <c r="DU13" s="626"/>
      <c r="DV13" s="626"/>
      <c r="DW13" s="626"/>
      <c r="DX13" s="626"/>
      <c r="DY13" s="626"/>
      <c r="DZ13" s="626"/>
      <c r="EA13" s="626"/>
      <c r="EB13" s="626"/>
      <c r="EC13" s="635"/>
    </row>
    <row r="14" spans="2:143" ht="11.25" customHeight="1" x14ac:dyDescent="0.15">
      <c r="B14" s="622" t="s">
        <v>237</v>
      </c>
      <c r="C14" s="623"/>
      <c r="D14" s="623"/>
      <c r="E14" s="623"/>
      <c r="F14" s="623"/>
      <c r="G14" s="623"/>
      <c r="H14" s="623"/>
      <c r="I14" s="623"/>
      <c r="J14" s="623"/>
      <c r="K14" s="623"/>
      <c r="L14" s="623"/>
      <c r="M14" s="623"/>
      <c r="N14" s="623"/>
      <c r="O14" s="623"/>
      <c r="P14" s="623"/>
      <c r="Q14" s="624"/>
      <c r="R14" s="625" t="s">
        <v>110</v>
      </c>
      <c r="S14" s="626"/>
      <c r="T14" s="626"/>
      <c r="U14" s="626"/>
      <c r="V14" s="626"/>
      <c r="W14" s="626"/>
      <c r="X14" s="626"/>
      <c r="Y14" s="627"/>
      <c r="Z14" s="628" t="s">
        <v>110</v>
      </c>
      <c r="AA14" s="628"/>
      <c r="AB14" s="628"/>
      <c r="AC14" s="628"/>
      <c r="AD14" s="629" t="s">
        <v>110</v>
      </c>
      <c r="AE14" s="629"/>
      <c r="AF14" s="629"/>
      <c r="AG14" s="629"/>
      <c r="AH14" s="629"/>
      <c r="AI14" s="629"/>
      <c r="AJ14" s="629"/>
      <c r="AK14" s="629"/>
      <c r="AL14" s="630" t="s">
        <v>110</v>
      </c>
      <c r="AM14" s="631"/>
      <c r="AN14" s="631"/>
      <c r="AO14" s="632"/>
      <c r="AP14" s="622" t="s">
        <v>238</v>
      </c>
      <c r="AQ14" s="623"/>
      <c r="AR14" s="623"/>
      <c r="AS14" s="623"/>
      <c r="AT14" s="623"/>
      <c r="AU14" s="623"/>
      <c r="AV14" s="623"/>
      <c r="AW14" s="623"/>
      <c r="AX14" s="623"/>
      <c r="AY14" s="623"/>
      <c r="AZ14" s="623"/>
      <c r="BA14" s="623"/>
      <c r="BB14" s="623"/>
      <c r="BC14" s="623"/>
      <c r="BD14" s="623"/>
      <c r="BE14" s="623"/>
      <c r="BF14" s="624"/>
      <c r="BG14" s="625">
        <v>166223</v>
      </c>
      <c r="BH14" s="626"/>
      <c r="BI14" s="626"/>
      <c r="BJ14" s="626"/>
      <c r="BK14" s="626"/>
      <c r="BL14" s="626"/>
      <c r="BM14" s="626"/>
      <c r="BN14" s="627"/>
      <c r="BO14" s="628">
        <v>1</v>
      </c>
      <c r="BP14" s="628"/>
      <c r="BQ14" s="628"/>
      <c r="BR14" s="628"/>
      <c r="BS14" s="634" t="s">
        <v>110</v>
      </c>
      <c r="BT14" s="626"/>
      <c r="BU14" s="626"/>
      <c r="BV14" s="626"/>
      <c r="BW14" s="626"/>
      <c r="BX14" s="626"/>
      <c r="BY14" s="626"/>
      <c r="BZ14" s="626"/>
      <c r="CA14" s="626"/>
      <c r="CB14" s="635"/>
      <c r="CD14" s="639" t="s">
        <v>239</v>
      </c>
      <c r="CE14" s="640"/>
      <c r="CF14" s="640"/>
      <c r="CG14" s="640"/>
      <c r="CH14" s="640"/>
      <c r="CI14" s="640"/>
      <c r="CJ14" s="640"/>
      <c r="CK14" s="640"/>
      <c r="CL14" s="640"/>
      <c r="CM14" s="640"/>
      <c r="CN14" s="640"/>
      <c r="CO14" s="640"/>
      <c r="CP14" s="640"/>
      <c r="CQ14" s="641"/>
      <c r="CR14" s="625">
        <v>1339135</v>
      </c>
      <c r="CS14" s="626"/>
      <c r="CT14" s="626"/>
      <c r="CU14" s="626"/>
      <c r="CV14" s="626"/>
      <c r="CW14" s="626"/>
      <c r="CX14" s="626"/>
      <c r="CY14" s="627"/>
      <c r="CZ14" s="628">
        <v>4.4000000000000004</v>
      </c>
      <c r="DA14" s="628"/>
      <c r="DB14" s="628"/>
      <c r="DC14" s="628"/>
      <c r="DD14" s="634">
        <v>163860</v>
      </c>
      <c r="DE14" s="626"/>
      <c r="DF14" s="626"/>
      <c r="DG14" s="626"/>
      <c r="DH14" s="626"/>
      <c r="DI14" s="626"/>
      <c r="DJ14" s="626"/>
      <c r="DK14" s="626"/>
      <c r="DL14" s="626"/>
      <c r="DM14" s="626"/>
      <c r="DN14" s="626"/>
      <c r="DO14" s="626"/>
      <c r="DP14" s="627"/>
      <c r="DQ14" s="634">
        <v>1161714</v>
      </c>
      <c r="DR14" s="626"/>
      <c r="DS14" s="626"/>
      <c r="DT14" s="626"/>
      <c r="DU14" s="626"/>
      <c r="DV14" s="626"/>
      <c r="DW14" s="626"/>
      <c r="DX14" s="626"/>
      <c r="DY14" s="626"/>
      <c r="DZ14" s="626"/>
      <c r="EA14" s="626"/>
      <c r="EB14" s="626"/>
      <c r="EC14" s="635"/>
    </row>
    <row r="15" spans="2:143" ht="11.25" customHeight="1" x14ac:dyDescent="0.15">
      <c r="B15" s="622" t="s">
        <v>240</v>
      </c>
      <c r="C15" s="623"/>
      <c r="D15" s="623"/>
      <c r="E15" s="623"/>
      <c r="F15" s="623"/>
      <c r="G15" s="623"/>
      <c r="H15" s="623"/>
      <c r="I15" s="623"/>
      <c r="J15" s="623"/>
      <c r="K15" s="623"/>
      <c r="L15" s="623"/>
      <c r="M15" s="623"/>
      <c r="N15" s="623"/>
      <c r="O15" s="623"/>
      <c r="P15" s="623"/>
      <c r="Q15" s="624"/>
      <c r="R15" s="625">
        <v>66172</v>
      </c>
      <c r="S15" s="626"/>
      <c r="T15" s="626"/>
      <c r="U15" s="626"/>
      <c r="V15" s="626"/>
      <c r="W15" s="626"/>
      <c r="X15" s="626"/>
      <c r="Y15" s="627"/>
      <c r="Z15" s="628">
        <v>0.2</v>
      </c>
      <c r="AA15" s="628"/>
      <c r="AB15" s="628"/>
      <c r="AC15" s="628"/>
      <c r="AD15" s="629">
        <v>66172</v>
      </c>
      <c r="AE15" s="629"/>
      <c r="AF15" s="629"/>
      <c r="AG15" s="629"/>
      <c r="AH15" s="629"/>
      <c r="AI15" s="629"/>
      <c r="AJ15" s="629"/>
      <c r="AK15" s="629"/>
      <c r="AL15" s="630">
        <v>0.4</v>
      </c>
      <c r="AM15" s="631"/>
      <c r="AN15" s="631"/>
      <c r="AO15" s="632"/>
      <c r="AP15" s="622" t="s">
        <v>241</v>
      </c>
      <c r="AQ15" s="623"/>
      <c r="AR15" s="623"/>
      <c r="AS15" s="623"/>
      <c r="AT15" s="623"/>
      <c r="AU15" s="623"/>
      <c r="AV15" s="623"/>
      <c r="AW15" s="623"/>
      <c r="AX15" s="623"/>
      <c r="AY15" s="623"/>
      <c r="AZ15" s="623"/>
      <c r="BA15" s="623"/>
      <c r="BB15" s="623"/>
      <c r="BC15" s="623"/>
      <c r="BD15" s="623"/>
      <c r="BE15" s="623"/>
      <c r="BF15" s="624"/>
      <c r="BG15" s="625">
        <v>660906</v>
      </c>
      <c r="BH15" s="626"/>
      <c r="BI15" s="626"/>
      <c r="BJ15" s="626"/>
      <c r="BK15" s="626"/>
      <c r="BL15" s="626"/>
      <c r="BM15" s="626"/>
      <c r="BN15" s="627"/>
      <c r="BO15" s="628">
        <v>3.9</v>
      </c>
      <c r="BP15" s="628"/>
      <c r="BQ15" s="628"/>
      <c r="BR15" s="628"/>
      <c r="BS15" s="634" t="s">
        <v>110</v>
      </c>
      <c r="BT15" s="626"/>
      <c r="BU15" s="626"/>
      <c r="BV15" s="626"/>
      <c r="BW15" s="626"/>
      <c r="BX15" s="626"/>
      <c r="BY15" s="626"/>
      <c r="BZ15" s="626"/>
      <c r="CA15" s="626"/>
      <c r="CB15" s="635"/>
      <c r="CD15" s="639" t="s">
        <v>242</v>
      </c>
      <c r="CE15" s="640"/>
      <c r="CF15" s="640"/>
      <c r="CG15" s="640"/>
      <c r="CH15" s="640"/>
      <c r="CI15" s="640"/>
      <c r="CJ15" s="640"/>
      <c r="CK15" s="640"/>
      <c r="CL15" s="640"/>
      <c r="CM15" s="640"/>
      <c r="CN15" s="640"/>
      <c r="CO15" s="640"/>
      <c r="CP15" s="640"/>
      <c r="CQ15" s="641"/>
      <c r="CR15" s="625">
        <v>2585397</v>
      </c>
      <c r="CS15" s="626"/>
      <c r="CT15" s="626"/>
      <c r="CU15" s="626"/>
      <c r="CV15" s="626"/>
      <c r="CW15" s="626"/>
      <c r="CX15" s="626"/>
      <c r="CY15" s="627"/>
      <c r="CZ15" s="628">
        <v>8.5</v>
      </c>
      <c r="DA15" s="628"/>
      <c r="DB15" s="628"/>
      <c r="DC15" s="628"/>
      <c r="DD15" s="634">
        <v>442559</v>
      </c>
      <c r="DE15" s="626"/>
      <c r="DF15" s="626"/>
      <c r="DG15" s="626"/>
      <c r="DH15" s="626"/>
      <c r="DI15" s="626"/>
      <c r="DJ15" s="626"/>
      <c r="DK15" s="626"/>
      <c r="DL15" s="626"/>
      <c r="DM15" s="626"/>
      <c r="DN15" s="626"/>
      <c r="DO15" s="626"/>
      <c r="DP15" s="627"/>
      <c r="DQ15" s="634">
        <v>2252342</v>
      </c>
      <c r="DR15" s="626"/>
      <c r="DS15" s="626"/>
      <c r="DT15" s="626"/>
      <c r="DU15" s="626"/>
      <c r="DV15" s="626"/>
      <c r="DW15" s="626"/>
      <c r="DX15" s="626"/>
      <c r="DY15" s="626"/>
      <c r="DZ15" s="626"/>
      <c r="EA15" s="626"/>
      <c r="EB15" s="626"/>
      <c r="EC15" s="635"/>
    </row>
    <row r="16" spans="2:143" ht="11.25" customHeight="1" x14ac:dyDescent="0.15">
      <c r="B16" s="622" t="s">
        <v>243</v>
      </c>
      <c r="C16" s="623"/>
      <c r="D16" s="623"/>
      <c r="E16" s="623"/>
      <c r="F16" s="623"/>
      <c r="G16" s="623"/>
      <c r="H16" s="623"/>
      <c r="I16" s="623"/>
      <c r="J16" s="623"/>
      <c r="K16" s="623"/>
      <c r="L16" s="623"/>
      <c r="M16" s="623"/>
      <c r="N16" s="623"/>
      <c r="O16" s="623"/>
      <c r="P16" s="623"/>
      <c r="Q16" s="624"/>
      <c r="R16" s="625">
        <v>553270</v>
      </c>
      <c r="S16" s="626"/>
      <c r="T16" s="626"/>
      <c r="U16" s="626"/>
      <c r="V16" s="626"/>
      <c r="W16" s="626"/>
      <c r="X16" s="626"/>
      <c r="Y16" s="627"/>
      <c r="Z16" s="628">
        <v>1.8</v>
      </c>
      <c r="AA16" s="628"/>
      <c r="AB16" s="628"/>
      <c r="AC16" s="628"/>
      <c r="AD16" s="629">
        <v>467771</v>
      </c>
      <c r="AE16" s="629"/>
      <c r="AF16" s="629"/>
      <c r="AG16" s="629"/>
      <c r="AH16" s="629"/>
      <c r="AI16" s="629"/>
      <c r="AJ16" s="629"/>
      <c r="AK16" s="629"/>
      <c r="AL16" s="630">
        <v>2.5</v>
      </c>
      <c r="AM16" s="631"/>
      <c r="AN16" s="631"/>
      <c r="AO16" s="632"/>
      <c r="AP16" s="622" t="s">
        <v>244</v>
      </c>
      <c r="AQ16" s="623"/>
      <c r="AR16" s="623"/>
      <c r="AS16" s="623"/>
      <c r="AT16" s="623"/>
      <c r="AU16" s="623"/>
      <c r="AV16" s="623"/>
      <c r="AW16" s="623"/>
      <c r="AX16" s="623"/>
      <c r="AY16" s="623"/>
      <c r="AZ16" s="623"/>
      <c r="BA16" s="623"/>
      <c r="BB16" s="623"/>
      <c r="BC16" s="623"/>
      <c r="BD16" s="623"/>
      <c r="BE16" s="623"/>
      <c r="BF16" s="624"/>
      <c r="BG16" s="625" t="s">
        <v>110</v>
      </c>
      <c r="BH16" s="626"/>
      <c r="BI16" s="626"/>
      <c r="BJ16" s="626"/>
      <c r="BK16" s="626"/>
      <c r="BL16" s="626"/>
      <c r="BM16" s="626"/>
      <c r="BN16" s="627"/>
      <c r="BO16" s="628" t="s">
        <v>110</v>
      </c>
      <c r="BP16" s="628"/>
      <c r="BQ16" s="628"/>
      <c r="BR16" s="628"/>
      <c r="BS16" s="634" t="s">
        <v>110</v>
      </c>
      <c r="BT16" s="626"/>
      <c r="BU16" s="626"/>
      <c r="BV16" s="626"/>
      <c r="BW16" s="626"/>
      <c r="BX16" s="626"/>
      <c r="BY16" s="626"/>
      <c r="BZ16" s="626"/>
      <c r="CA16" s="626"/>
      <c r="CB16" s="635"/>
      <c r="CD16" s="639" t="s">
        <v>245</v>
      </c>
      <c r="CE16" s="640"/>
      <c r="CF16" s="640"/>
      <c r="CG16" s="640"/>
      <c r="CH16" s="640"/>
      <c r="CI16" s="640"/>
      <c r="CJ16" s="640"/>
      <c r="CK16" s="640"/>
      <c r="CL16" s="640"/>
      <c r="CM16" s="640"/>
      <c r="CN16" s="640"/>
      <c r="CO16" s="640"/>
      <c r="CP16" s="640"/>
      <c r="CQ16" s="641"/>
      <c r="CR16" s="625">
        <v>1898</v>
      </c>
      <c r="CS16" s="626"/>
      <c r="CT16" s="626"/>
      <c r="CU16" s="626"/>
      <c r="CV16" s="626"/>
      <c r="CW16" s="626"/>
      <c r="CX16" s="626"/>
      <c r="CY16" s="627"/>
      <c r="CZ16" s="628">
        <v>0</v>
      </c>
      <c r="DA16" s="628"/>
      <c r="DB16" s="628"/>
      <c r="DC16" s="628"/>
      <c r="DD16" s="634" t="s">
        <v>110</v>
      </c>
      <c r="DE16" s="626"/>
      <c r="DF16" s="626"/>
      <c r="DG16" s="626"/>
      <c r="DH16" s="626"/>
      <c r="DI16" s="626"/>
      <c r="DJ16" s="626"/>
      <c r="DK16" s="626"/>
      <c r="DL16" s="626"/>
      <c r="DM16" s="626"/>
      <c r="DN16" s="626"/>
      <c r="DO16" s="626"/>
      <c r="DP16" s="627"/>
      <c r="DQ16" s="634">
        <v>1898</v>
      </c>
      <c r="DR16" s="626"/>
      <c r="DS16" s="626"/>
      <c r="DT16" s="626"/>
      <c r="DU16" s="626"/>
      <c r="DV16" s="626"/>
      <c r="DW16" s="626"/>
      <c r="DX16" s="626"/>
      <c r="DY16" s="626"/>
      <c r="DZ16" s="626"/>
      <c r="EA16" s="626"/>
      <c r="EB16" s="626"/>
      <c r="EC16" s="635"/>
    </row>
    <row r="17" spans="2:133" ht="11.25" customHeight="1" x14ac:dyDescent="0.15">
      <c r="B17" s="622" t="s">
        <v>246</v>
      </c>
      <c r="C17" s="623"/>
      <c r="D17" s="623"/>
      <c r="E17" s="623"/>
      <c r="F17" s="623"/>
      <c r="G17" s="623"/>
      <c r="H17" s="623"/>
      <c r="I17" s="623"/>
      <c r="J17" s="623"/>
      <c r="K17" s="623"/>
      <c r="L17" s="623"/>
      <c r="M17" s="623"/>
      <c r="N17" s="623"/>
      <c r="O17" s="623"/>
      <c r="P17" s="623"/>
      <c r="Q17" s="624"/>
      <c r="R17" s="625">
        <v>467771</v>
      </c>
      <c r="S17" s="626"/>
      <c r="T17" s="626"/>
      <c r="U17" s="626"/>
      <c r="V17" s="626"/>
      <c r="W17" s="626"/>
      <c r="X17" s="626"/>
      <c r="Y17" s="627"/>
      <c r="Z17" s="628">
        <v>1.5</v>
      </c>
      <c r="AA17" s="628"/>
      <c r="AB17" s="628"/>
      <c r="AC17" s="628"/>
      <c r="AD17" s="629">
        <v>467771</v>
      </c>
      <c r="AE17" s="629"/>
      <c r="AF17" s="629"/>
      <c r="AG17" s="629"/>
      <c r="AH17" s="629"/>
      <c r="AI17" s="629"/>
      <c r="AJ17" s="629"/>
      <c r="AK17" s="629"/>
      <c r="AL17" s="630">
        <v>2.5</v>
      </c>
      <c r="AM17" s="631"/>
      <c r="AN17" s="631"/>
      <c r="AO17" s="632"/>
      <c r="AP17" s="622" t="s">
        <v>247</v>
      </c>
      <c r="AQ17" s="623"/>
      <c r="AR17" s="623"/>
      <c r="AS17" s="623"/>
      <c r="AT17" s="623"/>
      <c r="AU17" s="623"/>
      <c r="AV17" s="623"/>
      <c r="AW17" s="623"/>
      <c r="AX17" s="623"/>
      <c r="AY17" s="623"/>
      <c r="AZ17" s="623"/>
      <c r="BA17" s="623"/>
      <c r="BB17" s="623"/>
      <c r="BC17" s="623"/>
      <c r="BD17" s="623"/>
      <c r="BE17" s="623"/>
      <c r="BF17" s="624"/>
      <c r="BG17" s="625" t="s">
        <v>110</v>
      </c>
      <c r="BH17" s="626"/>
      <c r="BI17" s="626"/>
      <c r="BJ17" s="626"/>
      <c r="BK17" s="626"/>
      <c r="BL17" s="626"/>
      <c r="BM17" s="626"/>
      <c r="BN17" s="627"/>
      <c r="BO17" s="628" t="s">
        <v>110</v>
      </c>
      <c r="BP17" s="628"/>
      <c r="BQ17" s="628"/>
      <c r="BR17" s="628"/>
      <c r="BS17" s="634" t="s">
        <v>110</v>
      </c>
      <c r="BT17" s="626"/>
      <c r="BU17" s="626"/>
      <c r="BV17" s="626"/>
      <c r="BW17" s="626"/>
      <c r="BX17" s="626"/>
      <c r="BY17" s="626"/>
      <c r="BZ17" s="626"/>
      <c r="CA17" s="626"/>
      <c r="CB17" s="635"/>
      <c r="CD17" s="639" t="s">
        <v>248</v>
      </c>
      <c r="CE17" s="640"/>
      <c r="CF17" s="640"/>
      <c r="CG17" s="640"/>
      <c r="CH17" s="640"/>
      <c r="CI17" s="640"/>
      <c r="CJ17" s="640"/>
      <c r="CK17" s="640"/>
      <c r="CL17" s="640"/>
      <c r="CM17" s="640"/>
      <c r="CN17" s="640"/>
      <c r="CO17" s="640"/>
      <c r="CP17" s="640"/>
      <c r="CQ17" s="641"/>
      <c r="CR17" s="625">
        <v>2720931</v>
      </c>
      <c r="CS17" s="626"/>
      <c r="CT17" s="626"/>
      <c r="CU17" s="626"/>
      <c r="CV17" s="626"/>
      <c r="CW17" s="626"/>
      <c r="CX17" s="626"/>
      <c r="CY17" s="627"/>
      <c r="CZ17" s="628">
        <v>8.9</v>
      </c>
      <c r="DA17" s="628"/>
      <c r="DB17" s="628"/>
      <c r="DC17" s="628"/>
      <c r="DD17" s="634" t="s">
        <v>110</v>
      </c>
      <c r="DE17" s="626"/>
      <c r="DF17" s="626"/>
      <c r="DG17" s="626"/>
      <c r="DH17" s="626"/>
      <c r="DI17" s="626"/>
      <c r="DJ17" s="626"/>
      <c r="DK17" s="626"/>
      <c r="DL17" s="626"/>
      <c r="DM17" s="626"/>
      <c r="DN17" s="626"/>
      <c r="DO17" s="626"/>
      <c r="DP17" s="627"/>
      <c r="DQ17" s="634">
        <v>2712609</v>
      </c>
      <c r="DR17" s="626"/>
      <c r="DS17" s="626"/>
      <c r="DT17" s="626"/>
      <c r="DU17" s="626"/>
      <c r="DV17" s="626"/>
      <c r="DW17" s="626"/>
      <c r="DX17" s="626"/>
      <c r="DY17" s="626"/>
      <c r="DZ17" s="626"/>
      <c r="EA17" s="626"/>
      <c r="EB17" s="626"/>
      <c r="EC17" s="635"/>
    </row>
    <row r="18" spans="2:133" ht="11.25" customHeight="1" x14ac:dyDescent="0.15">
      <c r="B18" s="622" t="s">
        <v>249</v>
      </c>
      <c r="C18" s="623"/>
      <c r="D18" s="623"/>
      <c r="E18" s="623"/>
      <c r="F18" s="623"/>
      <c r="G18" s="623"/>
      <c r="H18" s="623"/>
      <c r="I18" s="623"/>
      <c r="J18" s="623"/>
      <c r="K18" s="623"/>
      <c r="L18" s="623"/>
      <c r="M18" s="623"/>
      <c r="N18" s="623"/>
      <c r="O18" s="623"/>
      <c r="P18" s="623"/>
      <c r="Q18" s="624"/>
      <c r="R18" s="625">
        <v>85499</v>
      </c>
      <c r="S18" s="626"/>
      <c r="T18" s="626"/>
      <c r="U18" s="626"/>
      <c r="V18" s="626"/>
      <c r="W18" s="626"/>
      <c r="X18" s="626"/>
      <c r="Y18" s="627"/>
      <c r="Z18" s="628">
        <v>0.3</v>
      </c>
      <c r="AA18" s="628"/>
      <c r="AB18" s="628"/>
      <c r="AC18" s="628"/>
      <c r="AD18" s="629" t="s">
        <v>110</v>
      </c>
      <c r="AE18" s="629"/>
      <c r="AF18" s="629"/>
      <c r="AG18" s="629"/>
      <c r="AH18" s="629"/>
      <c r="AI18" s="629"/>
      <c r="AJ18" s="629"/>
      <c r="AK18" s="629"/>
      <c r="AL18" s="630" t="s">
        <v>110</v>
      </c>
      <c r="AM18" s="631"/>
      <c r="AN18" s="631"/>
      <c r="AO18" s="632"/>
      <c r="AP18" s="622" t="s">
        <v>250</v>
      </c>
      <c r="AQ18" s="623"/>
      <c r="AR18" s="623"/>
      <c r="AS18" s="623"/>
      <c r="AT18" s="623"/>
      <c r="AU18" s="623"/>
      <c r="AV18" s="623"/>
      <c r="AW18" s="623"/>
      <c r="AX18" s="623"/>
      <c r="AY18" s="623"/>
      <c r="AZ18" s="623"/>
      <c r="BA18" s="623"/>
      <c r="BB18" s="623"/>
      <c r="BC18" s="623"/>
      <c r="BD18" s="623"/>
      <c r="BE18" s="623"/>
      <c r="BF18" s="624"/>
      <c r="BG18" s="625" t="s">
        <v>110</v>
      </c>
      <c r="BH18" s="626"/>
      <c r="BI18" s="626"/>
      <c r="BJ18" s="626"/>
      <c r="BK18" s="626"/>
      <c r="BL18" s="626"/>
      <c r="BM18" s="626"/>
      <c r="BN18" s="627"/>
      <c r="BO18" s="628" t="s">
        <v>110</v>
      </c>
      <c r="BP18" s="628"/>
      <c r="BQ18" s="628"/>
      <c r="BR18" s="628"/>
      <c r="BS18" s="634" t="s">
        <v>110</v>
      </c>
      <c r="BT18" s="626"/>
      <c r="BU18" s="626"/>
      <c r="BV18" s="626"/>
      <c r="BW18" s="626"/>
      <c r="BX18" s="626"/>
      <c r="BY18" s="626"/>
      <c r="BZ18" s="626"/>
      <c r="CA18" s="626"/>
      <c r="CB18" s="635"/>
      <c r="CD18" s="639" t="s">
        <v>251</v>
      </c>
      <c r="CE18" s="640"/>
      <c r="CF18" s="640"/>
      <c r="CG18" s="640"/>
      <c r="CH18" s="640"/>
      <c r="CI18" s="640"/>
      <c r="CJ18" s="640"/>
      <c r="CK18" s="640"/>
      <c r="CL18" s="640"/>
      <c r="CM18" s="640"/>
      <c r="CN18" s="640"/>
      <c r="CO18" s="640"/>
      <c r="CP18" s="640"/>
      <c r="CQ18" s="641"/>
      <c r="CR18" s="625" t="s">
        <v>110</v>
      </c>
      <c r="CS18" s="626"/>
      <c r="CT18" s="626"/>
      <c r="CU18" s="626"/>
      <c r="CV18" s="626"/>
      <c r="CW18" s="626"/>
      <c r="CX18" s="626"/>
      <c r="CY18" s="627"/>
      <c r="CZ18" s="628" t="s">
        <v>110</v>
      </c>
      <c r="DA18" s="628"/>
      <c r="DB18" s="628"/>
      <c r="DC18" s="628"/>
      <c r="DD18" s="634" t="s">
        <v>110</v>
      </c>
      <c r="DE18" s="626"/>
      <c r="DF18" s="626"/>
      <c r="DG18" s="626"/>
      <c r="DH18" s="626"/>
      <c r="DI18" s="626"/>
      <c r="DJ18" s="626"/>
      <c r="DK18" s="626"/>
      <c r="DL18" s="626"/>
      <c r="DM18" s="626"/>
      <c r="DN18" s="626"/>
      <c r="DO18" s="626"/>
      <c r="DP18" s="627"/>
      <c r="DQ18" s="634" t="s">
        <v>110</v>
      </c>
      <c r="DR18" s="626"/>
      <c r="DS18" s="626"/>
      <c r="DT18" s="626"/>
      <c r="DU18" s="626"/>
      <c r="DV18" s="626"/>
      <c r="DW18" s="626"/>
      <c r="DX18" s="626"/>
      <c r="DY18" s="626"/>
      <c r="DZ18" s="626"/>
      <c r="EA18" s="626"/>
      <c r="EB18" s="626"/>
      <c r="EC18" s="635"/>
    </row>
    <row r="19" spans="2:133" ht="11.25" customHeight="1" x14ac:dyDescent="0.15">
      <c r="B19" s="622" t="s">
        <v>252</v>
      </c>
      <c r="C19" s="623"/>
      <c r="D19" s="623"/>
      <c r="E19" s="623"/>
      <c r="F19" s="623"/>
      <c r="G19" s="623"/>
      <c r="H19" s="623"/>
      <c r="I19" s="623"/>
      <c r="J19" s="623"/>
      <c r="K19" s="623"/>
      <c r="L19" s="623"/>
      <c r="M19" s="623"/>
      <c r="N19" s="623"/>
      <c r="O19" s="623"/>
      <c r="P19" s="623"/>
      <c r="Q19" s="624"/>
      <c r="R19" s="625" t="s">
        <v>110</v>
      </c>
      <c r="S19" s="626"/>
      <c r="T19" s="626"/>
      <c r="U19" s="626"/>
      <c r="V19" s="626"/>
      <c r="W19" s="626"/>
      <c r="X19" s="626"/>
      <c r="Y19" s="627"/>
      <c r="Z19" s="628" t="s">
        <v>110</v>
      </c>
      <c r="AA19" s="628"/>
      <c r="AB19" s="628"/>
      <c r="AC19" s="628"/>
      <c r="AD19" s="629" t="s">
        <v>110</v>
      </c>
      <c r="AE19" s="629"/>
      <c r="AF19" s="629"/>
      <c r="AG19" s="629"/>
      <c r="AH19" s="629"/>
      <c r="AI19" s="629"/>
      <c r="AJ19" s="629"/>
      <c r="AK19" s="629"/>
      <c r="AL19" s="630" t="s">
        <v>110</v>
      </c>
      <c r="AM19" s="631"/>
      <c r="AN19" s="631"/>
      <c r="AO19" s="632"/>
      <c r="AP19" s="622" t="s">
        <v>253</v>
      </c>
      <c r="AQ19" s="623"/>
      <c r="AR19" s="623"/>
      <c r="AS19" s="623"/>
      <c r="AT19" s="623"/>
      <c r="AU19" s="623"/>
      <c r="AV19" s="623"/>
      <c r="AW19" s="623"/>
      <c r="AX19" s="623"/>
      <c r="AY19" s="623"/>
      <c r="AZ19" s="623"/>
      <c r="BA19" s="623"/>
      <c r="BB19" s="623"/>
      <c r="BC19" s="623"/>
      <c r="BD19" s="623"/>
      <c r="BE19" s="623"/>
      <c r="BF19" s="624"/>
      <c r="BG19" s="625">
        <v>855852</v>
      </c>
      <c r="BH19" s="626"/>
      <c r="BI19" s="626"/>
      <c r="BJ19" s="626"/>
      <c r="BK19" s="626"/>
      <c r="BL19" s="626"/>
      <c r="BM19" s="626"/>
      <c r="BN19" s="627"/>
      <c r="BO19" s="628">
        <v>5</v>
      </c>
      <c r="BP19" s="628"/>
      <c r="BQ19" s="628"/>
      <c r="BR19" s="628"/>
      <c r="BS19" s="634" t="s">
        <v>110</v>
      </c>
      <c r="BT19" s="626"/>
      <c r="BU19" s="626"/>
      <c r="BV19" s="626"/>
      <c r="BW19" s="626"/>
      <c r="BX19" s="626"/>
      <c r="BY19" s="626"/>
      <c r="BZ19" s="626"/>
      <c r="CA19" s="626"/>
      <c r="CB19" s="635"/>
      <c r="CD19" s="639" t="s">
        <v>254</v>
      </c>
      <c r="CE19" s="640"/>
      <c r="CF19" s="640"/>
      <c r="CG19" s="640"/>
      <c r="CH19" s="640"/>
      <c r="CI19" s="640"/>
      <c r="CJ19" s="640"/>
      <c r="CK19" s="640"/>
      <c r="CL19" s="640"/>
      <c r="CM19" s="640"/>
      <c r="CN19" s="640"/>
      <c r="CO19" s="640"/>
      <c r="CP19" s="640"/>
      <c r="CQ19" s="641"/>
      <c r="CR19" s="625" t="s">
        <v>110</v>
      </c>
      <c r="CS19" s="626"/>
      <c r="CT19" s="626"/>
      <c r="CU19" s="626"/>
      <c r="CV19" s="626"/>
      <c r="CW19" s="626"/>
      <c r="CX19" s="626"/>
      <c r="CY19" s="627"/>
      <c r="CZ19" s="628" t="s">
        <v>110</v>
      </c>
      <c r="DA19" s="628"/>
      <c r="DB19" s="628"/>
      <c r="DC19" s="628"/>
      <c r="DD19" s="634" t="s">
        <v>110</v>
      </c>
      <c r="DE19" s="626"/>
      <c r="DF19" s="626"/>
      <c r="DG19" s="626"/>
      <c r="DH19" s="626"/>
      <c r="DI19" s="626"/>
      <c r="DJ19" s="626"/>
      <c r="DK19" s="626"/>
      <c r="DL19" s="626"/>
      <c r="DM19" s="626"/>
      <c r="DN19" s="626"/>
      <c r="DO19" s="626"/>
      <c r="DP19" s="627"/>
      <c r="DQ19" s="634" t="s">
        <v>110</v>
      </c>
      <c r="DR19" s="626"/>
      <c r="DS19" s="626"/>
      <c r="DT19" s="626"/>
      <c r="DU19" s="626"/>
      <c r="DV19" s="626"/>
      <c r="DW19" s="626"/>
      <c r="DX19" s="626"/>
      <c r="DY19" s="626"/>
      <c r="DZ19" s="626"/>
      <c r="EA19" s="626"/>
      <c r="EB19" s="626"/>
      <c r="EC19" s="635"/>
    </row>
    <row r="20" spans="2:133" ht="11.25" customHeight="1" x14ac:dyDescent="0.15">
      <c r="B20" s="622" t="s">
        <v>255</v>
      </c>
      <c r="C20" s="623"/>
      <c r="D20" s="623"/>
      <c r="E20" s="623"/>
      <c r="F20" s="623"/>
      <c r="G20" s="623"/>
      <c r="H20" s="623"/>
      <c r="I20" s="623"/>
      <c r="J20" s="623"/>
      <c r="K20" s="623"/>
      <c r="L20" s="623"/>
      <c r="M20" s="623"/>
      <c r="N20" s="623"/>
      <c r="O20" s="623"/>
      <c r="P20" s="623"/>
      <c r="Q20" s="624"/>
      <c r="R20" s="625">
        <v>19669643</v>
      </c>
      <c r="S20" s="626"/>
      <c r="T20" s="626"/>
      <c r="U20" s="626"/>
      <c r="V20" s="626"/>
      <c r="W20" s="626"/>
      <c r="X20" s="626"/>
      <c r="Y20" s="627"/>
      <c r="Z20" s="628">
        <v>62.6</v>
      </c>
      <c r="AA20" s="628"/>
      <c r="AB20" s="628"/>
      <c r="AC20" s="628"/>
      <c r="AD20" s="629">
        <v>18728979</v>
      </c>
      <c r="AE20" s="629"/>
      <c r="AF20" s="629"/>
      <c r="AG20" s="629"/>
      <c r="AH20" s="629"/>
      <c r="AI20" s="629"/>
      <c r="AJ20" s="629"/>
      <c r="AK20" s="629"/>
      <c r="AL20" s="630">
        <v>99.5</v>
      </c>
      <c r="AM20" s="631"/>
      <c r="AN20" s="631"/>
      <c r="AO20" s="632"/>
      <c r="AP20" s="622" t="s">
        <v>256</v>
      </c>
      <c r="AQ20" s="623"/>
      <c r="AR20" s="623"/>
      <c r="AS20" s="623"/>
      <c r="AT20" s="623"/>
      <c r="AU20" s="623"/>
      <c r="AV20" s="623"/>
      <c r="AW20" s="623"/>
      <c r="AX20" s="623"/>
      <c r="AY20" s="623"/>
      <c r="AZ20" s="623"/>
      <c r="BA20" s="623"/>
      <c r="BB20" s="623"/>
      <c r="BC20" s="623"/>
      <c r="BD20" s="623"/>
      <c r="BE20" s="623"/>
      <c r="BF20" s="624"/>
      <c r="BG20" s="625">
        <v>855852</v>
      </c>
      <c r="BH20" s="626"/>
      <c r="BI20" s="626"/>
      <c r="BJ20" s="626"/>
      <c r="BK20" s="626"/>
      <c r="BL20" s="626"/>
      <c r="BM20" s="626"/>
      <c r="BN20" s="627"/>
      <c r="BO20" s="628">
        <v>5</v>
      </c>
      <c r="BP20" s="628"/>
      <c r="BQ20" s="628"/>
      <c r="BR20" s="628"/>
      <c r="BS20" s="634" t="s">
        <v>110</v>
      </c>
      <c r="BT20" s="626"/>
      <c r="BU20" s="626"/>
      <c r="BV20" s="626"/>
      <c r="BW20" s="626"/>
      <c r="BX20" s="626"/>
      <c r="BY20" s="626"/>
      <c r="BZ20" s="626"/>
      <c r="CA20" s="626"/>
      <c r="CB20" s="635"/>
      <c r="CD20" s="639" t="s">
        <v>257</v>
      </c>
      <c r="CE20" s="640"/>
      <c r="CF20" s="640"/>
      <c r="CG20" s="640"/>
      <c r="CH20" s="640"/>
      <c r="CI20" s="640"/>
      <c r="CJ20" s="640"/>
      <c r="CK20" s="640"/>
      <c r="CL20" s="640"/>
      <c r="CM20" s="640"/>
      <c r="CN20" s="640"/>
      <c r="CO20" s="640"/>
      <c r="CP20" s="640"/>
      <c r="CQ20" s="641"/>
      <c r="CR20" s="625">
        <v>30499281</v>
      </c>
      <c r="CS20" s="626"/>
      <c r="CT20" s="626"/>
      <c r="CU20" s="626"/>
      <c r="CV20" s="626"/>
      <c r="CW20" s="626"/>
      <c r="CX20" s="626"/>
      <c r="CY20" s="627"/>
      <c r="CZ20" s="628">
        <v>100</v>
      </c>
      <c r="DA20" s="628"/>
      <c r="DB20" s="628"/>
      <c r="DC20" s="628"/>
      <c r="DD20" s="634">
        <v>2763670</v>
      </c>
      <c r="DE20" s="626"/>
      <c r="DF20" s="626"/>
      <c r="DG20" s="626"/>
      <c r="DH20" s="626"/>
      <c r="DI20" s="626"/>
      <c r="DJ20" s="626"/>
      <c r="DK20" s="626"/>
      <c r="DL20" s="626"/>
      <c r="DM20" s="626"/>
      <c r="DN20" s="626"/>
      <c r="DO20" s="626"/>
      <c r="DP20" s="627"/>
      <c r="DQ20" s="634">
        <v>20861414</v>
      </c>
      <c r="DR20" s="626"/>
      <c r="DS20" s="626"/>
      <c r="DT20" s="626"/>
      <c r="DU20" s="626"/>
      <c r="DV20" s="626"/>
      <c r="DW20" s="626"/>
      <c r="DX20" s="626"/>
      <c r="DY20" s="626"/>
      <c r="DZ20" s="626"/>
      <c r="EA20" s="626"/>
      <c r="EB20" s="626"/>
      <c r="EC20" s="635"/>
    </row>
    <row r="21" spans="2:133" ht="11.25" customHeight="1" x14ac:dyDescent="0.15">
      <c r="B21" s="622" t="s">
        <v>258</v>
      </c>
      <c r="C21" s="623"/>
      <c r="D21" s="623"/>
      <c r="E21" s="623"/>
      <c r="F21" s="623"/>
      <c r="G21" s="623"/>
      <c r="H21" s="623"/>
      <c r="I21" s="623"/>
      <c r="J21" s="623"/>
      <c r="K21" s="623"/>
      <c r="L21" s="623"/>
      <c r="M21" s="623"/>
      <c r="N21" s="623"/>
      <c r="O21" s="623"/>
      <c r="P21" s="623"/>
      <c r="Q21" s="624"/>
      <c r="R21" s="625">
        <v>14855</v>
      </c>
      <c r="S21" s="626"/>
      <c r="T21" s="626"/>
      <c r="U21" s="626"/>
      <c r="V21" s="626"/>
      <c r="W21" s="626"/>
      <c r="X21" s="626"/>
      <c r="Y21" s="627"/>
      <c r="Z21" s="628">
        <v>0</v>
      </c>
      <c r="AA21" s="628"/>
      <c r="AB21" s="628"/>
      <c r="AC21" s="628"/>
      <c r="AD21" s="629">
        <v>14855</v>
      </c>
      <c r="AE21" s="629"/>
      <c r="AF21" s="629"/>
      <c r="AG21" s="629"/>
      <c r="AH21" s="629"/>
      <c r="AI21" s="629"/>
      <c r="AJ21" s="629"/>
      <c r="AK21" s="629"/>
      <c r="AL21" s="630">
        <v>0.1</v>
      </c>
      <c r="AM21" s="631"/>
      <c r="AN21" s="631"/>
      <c r="AO21" s="632"/>
      <c r="AP21" s="642" t="s">
        <v>259</v>
      </c>
      <c r="AQ21" s="643"/>
      <c r="AR21" s="643"/>
      <c r="AS21" s="643"/>
      <c r="AT21" s="643"/>
      <c r="AU21" s="643"/>
      <c r="AV21" s="643"/>
      <c r="AW21" s="643"/>
      <c r="AX21" s="643"/>
      <c r="AY21" s="643"/>
      <c r="AZ21" s="643"/>
      <c r="BA21" s="643"/>
      <c r="BB21" s="643"/>
      <c r="BC21" s="643"/>
      <c r="BD21" s="643"/>
      <c r="BE21" s="643"/>
      <c r="BF21" s="644"/>
      <c r="BG21" s="625">
        <v>687</v>
      </c>
      <c r="BH21" s="626"/>
      <c r="BI21" s="626"/>
      <c r="BJ21" s="626"/>
      <c r="BK21" s="626"/>
      <c r="BL21" s="626"/>
      <c r="BM21" s="626"/>
      <c r="BN21" s="627"/>
      <c r="BO21" s="628">
        <v>0</v>
      </c>
      <c r="BP21" s="628"/>
      <c r="BQ21" s="628"/>
      <c r="BR21" s="628"/>
      <c r="BS21" s="634" t="s">
        <v>110</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260</v>
      </c>
      <c r="C22" s="623"/>
      <c r="D22" s="623"/>
      <c r="E22" s="623"/>
      <c r="F22" s="623"/>
      <c r="G22" s="623"/>
      <c r="H22" s="623"/>
      <c r="I22" s="623"/>
      <c r="J22" s="623"/>
      <c r="K22" s="623"/>
      <c r="L22" s="623"/>
      <c r="M22" s="623"/>
      <c r="N22" s="623"/>
      <c r="O22" s="623"/>
      <c r="P22" s="623"/>
      <c r="Q22" s="624"/>
      <c r="R22" s="625">
        <v>326417</v>
      </c>
      <c r="S22" s="626"/>
      <c r="T22" s="626"/>
      <c r="U22" s="626"/>
      <c r="V22" s="626"/>
      <c r="W22" s="626"/>
      <c r="X22" s="626"/>
      <c r="Y22" s="627"/>
      <c r="Z22" s="628">
        <v>1</v>
      </c>
      <c r="AA22" s="628"/>
      <c r="AB22" s="628"/>
      <c r="AC22" s="628"/>
      <c r="AD22" s="629" t="s">
        <v>110</v>
      </c>
      <c r="AE22" s="629"/>
      <c r="AF22" s="629"/>
      <c r="AG22" s="629"/>
      <c r="AH22" s="629"/>
      <c r="AI22" s="629"/>
      <c r="AJ22" s="629"/>
      <c r="AK22" s="629"/>
      <c r="AL22" s="630" t="s">
        <v>110</v>
      </c>
      <c r="AM22" s="631"/>
      <c r="AN22" s="631"/>
      <c r="AO22" s="632"/>
      <c r="AP22" s="642" t="s">
        <v>261</v>
      </c>
      <c r="AQ22" s="643"/>
      <c r="AR22" s="643"/>
      <c r="AS22" s="643"/>
      <c r="AT22" s="643"/>
      <c r="AU22" s="643"/>
      <c r="AV22" s="643"/>
      <c r="AW22" s="643"/>
      <c r="AX22" s="643"/>
      <c r="AY22" s="643"/>
      <c r="AZ22" s="643"/>
      <c r="BA22" s="643"/>
      <c r="BB22" s="643"/>
      <c r="BC22" s="643"/>
      <c r="BD22" s="643"/>
      <c r="BE22" s="643"/>
      <c r="BF22" s="644"/>
      <c r="BG22" s="625" t="s">
        <v>110</v>
      </c>
      <c r="BH22" s="626"/>
      <c r="BI22" s="626"/>
      <c r="BJ22" s="626"/>
      <c r="BK22" s="626"/>
      <c r="BL22" s="626"/>
      <c r="BM22" s="626"/>
      <c r="BN22" s="627"/>
      <c r="BO22" s="628" t="s">
        <v>110</v>
      </c>
      <c r="BP22" s="628"/>
      <c r="BQ22" s="628"/>
      <c r="BR22" s="628"/>
      <c r="BS22" s="634" t="s">
        <v>110</v>
      </c>
      <c r="BT22" s="626"/>
      <c r="BU22" s="626"/>
      <c r="BV22" s="626"/>
      <c r="BW22" s="626"/>
      <c r="BX22" s="626"/>
      <c r="BY22" s="626"/>
      <c r="BZ22" s="626"/>
      <c r="CA22" s="626"/>
      <c r="CB22" s="635"/>
      <c r="CD22" s="607" t="s">
        <v>262</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263</v>
      </c>
      <c r="C23" s="623"/>
      <c r="D23" s="623"/>
      <c r="E23" s="623"/>
      <c r="F23" s="623"/>
      <c r="G23" s="623"/>
      <c r="H23" s="623"/>
      <c r="I23" s="623"/>
      <c r="J23" s="623"/>
      <c r="K23" s="623"/>
      <c r="L23" s="623"/>
      <c r="M23" s="623"/>
      <c r="N23" s="623"/>
      <c r="O23" s="623"/>
      <c r="P23" s="623"/>
      <c r="Q23" s="624"/>
      <c r="R23" s="625">
        <v>318762</v>
      </c>
      <c r="S23" s="626"/>
      <c r="T23" s="626"/>
      <c r="U23" s="626"/>
      <c r="V23" s="626"/>
      <c r="W23" s="626"/>
      <c r="X23" s="626"/>
      <c r="Y23" s="627"/>
      <c r="Z23" s="628">
        <v>1</v>
      </c>
      <c r="AA23" s="628"/>
      <c r="AB23" s="628"/>
      <c r="AC23" s="628"/>
      <c r="AD23" s="629">
        <v>78019</v>
      </c>
      <c r="AE23" s="629"/>
      <c r="AF23" s="629"/>
      <c r="AG23" s="629"/>
      <c r="AH23" s="629"/>
      <c r="AI23" s="629"/>
      <c r="AJ23" s="629"/>
      <c r="AK23" s="629"/>
      <c r="AL23" s="630">
        <v>0.4</v>
      </c>
      <c r="AM23" s="631"/>
      <c r="AN23" s="631"/>
      <c r="AO23" s="632"/>
      <c r="AP23" s="642" t="s">
        <v>264</v>
      </c>
      <c r="AQ23" s="643"/>
      <c r="AR23" s="643"/>
      <c r="AS23" s="643"/>
      <c r="AT23" s="643"/>
      <c r="AU23" s="643"/>
      <c r="AV23" s="643"/>
      <c r="AW23" s="643"/>
      <c r="AX23" s="643"/>
      <c r="AY23" s="643"/>
      <c r="AZ23" s="643"/>
      <c r="BA23" s="643"/>
      <c r="BB23" s="643"/>
      <c r="BC23" s="643"/>
      <c r="BD23" s="643"/>
      <c r="BE23" s="643"/>
      <c r="BF23" s="644"/>
      <c r="BG23" s="625">
        <v>855165</v>
      </c>
      <c r="BH23" s="626"/>
      <c r="BI23" s="626"/>
      <c r="BJ23" s="626"/>
      <c r="BK23" s="626"/>
      <c r="BL23" s="626"/>
      <c r="BM23" s="626"/>
      <c r="BN23" s="627"/>
      <c r="BO23" s="628">
        <v>5</v>
      </c>
      <c r="BP23" s="628"/>
      <c r="BQ23" s="628"/>
      <c r="BR23" s="628"/>
      <c r="BS23" s="634" t="s">
        <v>110</v>
      </c>
      <c r="BT23" s="626"/>
      <c r="BU23" s="626"/>
      <c r="BV23" s="626"/>
      <c r="BW23" s="626"/>
      <c r="BX23" s="626"/>
      <c r="BY23" s="626"/>
      <c r="BZ23" s="626"/>
      <c r="CA23" s="626"/>
      <c r="CB23" s="635"/>
      <c r="CD23" s="607" t="s">
        <v>203</v>
      </c>
      <c r="CE23" s="608"/>
      <c r="CF23" s="608"/>
      <c r="CG23" s="608"/>
      <c r="CH23" s="608"/>
      <c r="CI23" s="608"/>
      <c r="CJ23" s="608"/>
      <c r="CK23" s="608"/>
      <c r="CL23" s="608"/>
      <c r="CM23" s="608"/>
      <c r="CN23" s="608"/>
      <c r="CO23" s="608"/>
      <c r="CP23" s="608"/>
      <c r="CQ23" s="609"/>
      <c r="CR23" s="607" t="s">
        <v>265</v>
      </c>
      <c r="CS23" s="608"/>
      <c r="CT23" s="608"/>
      <c r="CU23" s="608"/>
      <c r="CV23" s="608"/>
      <c r="CW23" s="608"/>
      <c r="CX23" s="608"/>
      <c r="CY23" s="609"/>
      <c r="CZ23" s="607" t="s">
        <v>266</v>
      </c>
      <c r="DA23" s="608"/>
      <c r="DB23" s="608"/>
      <c r="DC23" s="609"/>
      <c r="DD23" s="607" t="s">
        <v>267</v>
      </c>
      <c r="DE23" s="608"/>
      <c r="DF23" s="608"/>
      <c r="DG23" s="608"/>
      <c r="DH23" s="608"/>
      <c r="DI23" s="608"/>
      <c r="DJ23" s="608"/>
      <c r="DK23" s="609"/>
      <c r="DL23" s="648" t="s">
        <v>268</v>
      </c>
      <c r="DM23" s="649"/>
      <c r="DN23" s="649"/>
      <c r="DO23" s="649"/>
      <c r="DP23" s="649"/>
      <c r="DQ23" s="649"/>
      <c r="DR23" s="649"/>
      <c r="DS23" s="649"/>
      <c r="DT23" s="649"/>
      <c r="DU23" s="649"/>
      <c r="DV23" s="650"/>
      <c r="DW23" s="607" t="s">
        <v>269</v>
      </c>
      <c r="DX23" s="608"/>
      <c r="DY23" s="608"/>
      <c r="DZ23" s="608"/>
      <c r="EA23" s="608"/>
      <c r="EB23" s="608"/>
      <c r="EC23" s="609"/>
    </row>
    <row r="24" spans="2:133" ht="11.25" customHeight="1" x14ac:dyDescent="0.15">
      <c r="B24" s="622" t="s">
        <v>270</v>
      </c>
      <c r="C24" s="623"/>
      <c r="D24" s="623"/>
      <c r="E24" s="623"/>
      <c r="F24" s="623"/>
      <c r="G24" s="623"/>
      <c r="H24" s="623"/>
      <c r="I24" s="623"/>
      <c r="J24" s="623"/>
      <c r="K24" s="623"/>
      <c r="L24" s="623"/>
      <c r="M24" s="623"/>
      <c r="N24" s="623"/>
      <c r="O24" s="623"/>
      <c r="P24" s="623"/>
      <c r="Q24" s="624"/>
      <c r="R24" s="625">
        <v>79456</v>
      </c>
      <c r="S24" s="626"/>
      <c r="T24" s="626"/>
      <c r="U24" s="626"/>
      <c r="V24" s="626"/>
      <c r="W24" s="626"/>
      <c r="X24" s="626"/>
      <c r="Y24" s="627"/>
      <c r="Z24" s="628">
        <v>0.3</v>
      </c>
      <c r="AA24" s="628"/>
      <c r="AB24" s="628"/>
      <c r="AC24" s="628"/>
      <c r="AD24" s="629" t="s">
        <v>110</v>
      </c>
      <c r="AE24" s="629"/>
      <c r="AF24" s="629"/>
      <c r="AG24" s="629"/>
      <c r="AH24" s="629"/>
      <c r="AI24" s="629"/>
      <c r="AJ24" s="629"/>
      <c r="AK24" s="629"/>
      <c r="AL24" s="630" t="s">
        <v>110</v>
      </c>
      <c r="AM24" s="631"/>
      <c r="AN24" s="631"/>
      <c r="AO24" s="632"/>
      <c r="AP24" s="642" t="s">
        <v>271</v>
      </c>
      <c r="AQ24" s="643"/>
      <c r="AR24" s="643"/>
      <c r="AS24" s="643"/>
      <c r="AT24" s="643"/>
      <c r="AU24" s="643"/>
      <c r="AV24" s="643"/>
      <c r="AW24" s="643"/>
      <c r="AX24" s="643"/>
      <c r="AY24" s="643"/>
      <c r="AZ24" s="643"/>
      <c r="BA24" s="643"/>
      <c r="BB24" s="643"/>
      <c r="BC24" s="643"/>
      <c r="BD24" s="643"/>
      <c r="BE24" s="643"/>
      <c r="BF24" s="644"/>
      <c r="BG24" s="625" t="s">
        <v>110</v>
      </c>
      <c r="BH24" s="626"/>
      <c r="BI24" s="626"/>
      <c r="BJ24" s="626"/>
      <c r="BK24" s="626"/>
      <c r="BL24" s="626"/>
      <c r="BM24" s="626"/>
      <c r="BN24" s="627"/>
      <c r="BO24" s="628" t="s">
        <v>110</v>
      </c>
      <c r="BP24" s="628"/>
      <c r="BQ24" s="628"/>
      <c r="BR24" s="628"/>
      <c r="BS24" s="634" t="s">
        <v>110</v>
      </c>
      <c r="BT24" s="626"/>
      <c r="BU24" s="626"/>
      <c r="BV24" s="626"/>
      <c r="BW24" s="626"/>
      <c r="BX24" s="626"/>
      <c r="BY24" s="626"/>
      <c r="BZ24" s="626"/>
      <c r="CA24" s="626"/>
      <c r="CB24" s="635"/>
      <c r="CD24" s="636" t="s">
        <v>272</v>
      </c>
      <c r="CE24" s="637"/>
      <c r="CF24" s="637"/>
      <c r="CG24" s="637"/>
      <c r="CH24" s="637"/>
      <c r="CI24" s="637"/>
      <c r="CJ24" s="637"/>
      <c r="CK24" s="637"/>
      <c r="CL24" s="637"/>
      <c r="CM24" s="637"/>
      <c r="CN24" s="637"/>
      <c r="CO24" s="637"/>
      <c r="CP24" s="637"/>
      <c r="CQ24" s="638"/>
      <c r="CR24" s="614">
        <v>16790299</v>
      </c>
      <c r="CS24" s="615"/>
      <c r="CT24" s="615"/>
      <c r="CU24" s="615"/>
      <c r="CV24" s="615"/>
      <c r="CW24" s="615"/>
      <c r="CX24" s="615"/>
      <c r="CY24" s="616"/>
      <c r="CZ24" s="652">
        <v>55.1</v>
      </c>
      <c r="DA24" s="653"/>
      <c r="DB24" s="653"/>
      <c r="DC24" s="654"/>
      <c r="DD24" s="651">
        <v>10913813</v>
      </c>
      <c r="DE24" s="615"/>
      <c r="DF24" s="615"/>
      <c r="DG24" s="615"/>
      <c r="DH24" s="615"/>
      <c r="DI24" s="615"/>
      <c r="DJ24" s="615"/>
      <c r="DK24" s="616"/>
      <c r="DL24" s="651">
        <v>10912989</v>
      </c>
      <c r="DM24" s="615"/>
      <c r="DN24" s="615"/>
      <c r="DO24" s="615"/>
      <c r="DP24" s="615"/>
      <c r="DQ24" s="615"/>
      <c r="DR24" s="615"/>
      <c r="DS24" s="615"/>
      <c r="DT24" s="615"/>
      <c r="DU24" s="615"/>
      <c r="DV24" s="616"/>
      <c r="DW24" s="619">
        <v>55.9</v>
      </c>
      <c r="DX24" s="620"/>
      <c r="DY24" s="620"/>
      <c r="DZ24" s="620"/>
      <c r="EA24" s="620"/>
      <c r="EB24" s="620"/>
      <c r="EC24" s="621"/>
    </row>
    <row r="25" spans="2:133" ht="11.25" customHeight="1" x14ac:dyDescent="0.15">
      <c r="B25" s="622" t="s">
        <v>273</v>
      </c>
      <c r="C25" s="623"/>
      <c r="D25" s="623"/>
      <c r="E25" s="623"/>
      <c r="F25" s="623"/>
      <c r="G25" s="623"/>
      <c r="H25" s="623"/>
      <c r="I25" s="623"/>
      <c r="J25" s="623"/>
      <c r="K25" s="623"/>
      <c r="L25" s="623"/>
      <c r="M25" s="623"/>
      <c r="N25" s="623"/>
      <c r="O25" s="623"/>
      <c r="P25" s="623"/>
      <c r="Q25" s="624"/>
      <c r="R25" s="625">
        <v>5183218</v>
      </c>
      <c r="S25" s="626"/>
      <c r="T25" s="626"/>
      <c r="U25" s="626"/>
      <c r="V25" s="626"/>
      <c r="W25" s="626"/>
      <c r="X25" s="626"/>
      <c r="Y25" s="627"/>
      <c r="Z25" s="628">
        <v>16.5</v>
      </c>
      <c r="AA25" s="628"/>
      <c r="AB25" s="628"/>
      <c r="AC25" s="628"/>
      <c r="AD25" s="629" t="s">
        <v>110</v>
      </c>
      <c r="AE25" s="629"/>
      <c r="AF25" s="629"/>
      <c r="AG25" s="629"/>
      <c r="AH25" s="629"/>
      <c r="AI25" s="629"/>
      <c r="AJ25" s="629"/>
      <c r="AK25" s="629"/>
      <c r="AL25" s="630" t="s">
        <v>110</v>
      </c>
      <c r="AM25" s="631"/>
      <c r="AN25" s="631"/>
      <c r="AO25" s="632"/>
      <c r="AP25" s="642" t="s">
        <v>274</v>
      </c>
      <c r="AQ25" s="643"/>
      <c r="AR25" s="643"/>
      <c r="AS25" s="643"/>
      <c r="AT25" s="643"/>
      <c r="AU25" s="643"/>
      <c r="AV25" s="643"/>
      <c r="AW25" s="643"/>
      <c r="AX25" s="643"/>
      <c r="AY25" s="643"/>
      <c r="AZ25" s="643"/>
      <c r="BA25" s="643"/>
      <c r="BB25" s="643"/>
      <c r="BC25" s="643"/>
      <c r="BD25" s="643"/>
      <c r="BE25" s="643"/>
      <c r="BF25" s="644"/>
      <c r="BG25" s="625" t="s">
        <v>110</v>
      </c>
      <c r="BH25" s="626"/>
      <c r="BI25" s="626"/>
      <c r="BJ25" s="626"/>
      <c r="BK25" s="626"/>
      <c r="BL25" s="626"/>
      <c r="BM25" s="626"/>
      <c r="BN25" s="627"/>
      <c r="BO25" s="628" t="s">
        <v>110</v>
      </c>
      <c r="BP25" s="628"/>
      <c r="BQ25" s="628"/>
      <c r="BR25" s="628"/>
      <c r="BS25" s="634" t="s">
        <v>110</v>
      </c>
      <c r="BT25" s="626"/>
      <c r="BU25" s="626"/>
      <c r="BV25" s="626"/>
      <c r="BW25" s="626"/>
      <c r="BX25" s="626"/>
      <c r="BY25" s="626"/>
      <c r="BZ25" s="626"/>
      <c r="CA25" s="626"/>
      <c r="CB25" s="635"/>
      <c r="CD25" s="639" t="s">
        <v>275</v>
      </c>
      <c r="CE25" s="640"/>
      <c r="CF25" s="640"/>
      <c r="CG25" s="640"/>
      <c r="CH25" s="640"/>
      <c r="CI25" s="640"/>
      <c r="CJ25" s="640"/>
      <c r="CK25" s="640"/>
      <c r="CL25" s="640"/>
      <c r="CM25" s="640"/>
      <c r="CN25" s="640"/>
      <c r="CO25" s="640"/>
      <c r="CP25" s="640"/>
      <c r="CQ25" s="641"/>
      <c r="CR25" s="625">
        <v>6163961</v>
      </c>
      <c r="CS25" s="657"/>
      <c r="CT25" s="657"/>
      <c r="CU25" s="657"/>
      <c r="CV25" s="657"/>
      <c r="CW25" s="657"/>
      <c r="CX25" s="657"/>
      <c r="CY25" s="658"/>
      <c r="CZ25" s="659">
        <v>20.2</v>
      </c>
      <c r="DA25" s="660"/>
      <c r="DB25" s="660"/>
      <c r="DC25" s="661"/>
      <c r="DD25" s="634">
        <v>5867694</v>
      </c>
      <c r="DE25" s="657"/>
      <c r="DF25" s="657"/>
      <c r="DG25" s="657"/>
      <c r="DH25" s="657"/>
      <c r="DI25" s="657"/>
      <c r="DJ25" s="657"/>
      <c r="DK25" s="658"/>
      <c r="DL25" s="634">
        <v>5866870</v>
      </c>
      <c r="DM25" s="657"/>
      <c r="DN25" s="657"/>
      <c r="DO25" s="657"/>
      <c r="DP25" s="657"/>
      <c r="DQ25" s="657"/>
      <c r="DR25" s="657"/>
      <c r="DS25" s="657"/>
      <c r="DT25" s="657"/>
      <c r="DU25" s="657"/>
      <c r="DV25" s="658"/>
      <c r="DW25" s="630">
        <v>30.1</v>
      </c>
      <c r="DX25" s="655"/>
      <c r="DY25" s="655"/>
      <c r="DZ25" s="655"/>
      <c r="EA25" s="655"/>
      <c r="EB25" s="655"/>
      <c r="EC25" s="656"/>
    </row>
    <row r="26" spans="2:133" ht="11.25" customHeight="1" x14ac:dyDescent="0.15">
      <c r="B26" s="662" t="s">
        <v>276</v>
      </c>
      <c r="C26" s="663"/>
      <c r="D26" s="663"/>
      <c r="E26" s="663"/>
      <c r="F26" s="663"/>
      <c r="G26" s="663"/>
      <c r="H26" s="663"/>
      <c r="I26" s="663"/>
      <c r="J26" s="663"/>
      <c r="K26" s="663"/>
      <c r="L26" s="663"/>
      <c r="M26" s="663"/>
      <c r="N26" s="663"/>
      <c r="O26" s="663"/>
      <c r="P26" s="663"/>
      <c r="Q26" s="664"/>
      <c r="R26" s="625" t="s">
        <v>110</v>
      </c>
      <c r="S26" s="626"/>
      <c r="T26" s="626"/>
      <c r="U26" s="626"/>
      <c r="V26" s="626"/>
      <c r="W26" s="626"/>
      <c r="X26" s="626"/>
      <c r="Y26" s="627"/>
      <c r="Z26" s="628" t="s">
        <v>110</v>
      </c>
      <c r="AA26" s="628"/>
      <c r="AB26" s="628"/>
      <c r="AC26" s="628"/>
      <c r="AD26" s="629" t="s">
        <v>110</v>
      </c>
      <c r="AE26" s="629"/>
      <c r="AF26" s="629"/>
      <c r="AG26" s="629"/>
      <c r="AH26" s="629"/>
      <c r="AI26" s="629"/>
      <c r="AJ26" s="629"/>
      <c r="AK26" s="629"/>
      <c r="AL26" s="630" t="s">
        <v>110</v>
      </c>
      <c r="AM26" s="631"/>
      <c r="AN26" s="631"/>
      <c r="AO26" s="632"/>
      <c r="AP26" s="642" t="s">
        <v>277</v>
      </c>
      <c r="AQ26" s="665"/>
      <c r="AR26" s="665"/>
      <c r="AS26" s="665"/>
      <c r="AT26" s="665"/>
      <c r="AU26" s="665"/>
      <c r="AV26" s="665"/>
      <c r="AW26" s="665"/>
      <c r="AX26" s="665"/>
      <c r="AY26" s="665"/>
      <c r="AZ26" s="665"/>
      <c r="BA26" s="665"/>
      <c r="BB26" s="665"/>
      <c r="BC26" s="665"/>
      <c r="BD26" s="665"/>
      <c r="BE26" s="665"/>
      <c r="BF26" s="644"/>
      <c r="BG26" s="625" t="s">
        <v>110</v>
      </c>
      <c r="BH26" s="626"/>
      <c r="BI26" s="626"/>
      <c r="BJ26" s="626"/>
      <c r="BK26" s="626"/>
      <c r="BL26" s="626"/>
      <c r="BM26" s="626"/>
      <c r="BN26" s="627"/>
      <c r="BO26" s="628" t="s">
        <v>110</v>
      </c>
      <c r="BP26" s="628"/>
      <c r="BQ26" s="628"/>
      <c r="BR26" s="628"/>
      <c r="BS26" s="634" t="s">
        <v>110</v>
      </c>
      <c r="BT26" s="626"/>
      <c r="BU26" s="626"/>
      <c r="BV26" s="626"/>
      <c r="BW26" s="626"/>
      <c r="BX26" s="626"/>
      <c r="BY26" s="626"/>
      <c r="BZ26" s="626"/>
      <c r="CA26" s="626"/>
      <c r="CB26" s="635"/>
      <c r="CD26" s="639" t="s">
        <v>278</v>
      </c>
      <c r="CE26" s="640"/>
      <c r="CF26" s="640"/>
      <c r="CG26" s="640"/>
      <c r="CH26" s="640"/>
      <c r="CI26" s="640"/>
      <c r="CJ26" s="640"/>
      <c r="CK26" s="640"/>
      <c r="CL26" s="640"/>
      <c r="CM26" s="640"/>
      <c r="CN26" s="640"/>
      <c r="CO26" s="640"/>
      <c r="CP26" s="640"/>
      <c r="CQ26" s="641"/>
      <c r="CR26" s="625">
        <v>4339692</v>
      </c>
      <c r="CS26" s="626"/>
      <c r="CT26" s="626"/>
      <c r="CU26" s="626"/>
      <c r="CV26" s="626"/>
      <c r="CW26" s="626"/>
      <c r="CX26" s="626"/>
      <c r="CY26" s="627"/>
      <c r="CZ26" s="659">
        <v>14.2</v>
      </c>
      <c r="DA26" s="660"/>
      <c r="DB26" s="660"/>
      <c r="DC26" s="661"/>
      <c r="DD26" s="634">
        <v>4080963</v>
      </c>
      <c r="DE26" s="626"/>
      <c r="DF26" s="626"/>
      <c r="DG26" s="626"/>
      <c r="DH26" s="626"/>
      <c r="DI26" s="626"/>
      <c r="DJ26" s="626"/>
      <c r="DK26" s="627"/>
      <c r="DL26" s="634" t="s">
        <v>215</v>
      </c>
      <c r="DM26" s="626"/>
      <c r="DN26" s="626"/>
      <c r="DO26" s="626"/>
      <c r="DP26" s="626"/>
      <c r="DQ26" s="626"/>
      <c r="DR26" s="626"/>
      <c r="DS26" s="626"/>
      <c r="DT26" s="626"/>
      <c r="DU26" s="626"/>
      <c r="DV26" s="627"/>
      <c r="DW26" s="630" t="s">
        <v>215</v>
      </c>
      <c r="DX26" s="655"/>
      <c r="DY26" s="655"/>
      <c r="DZ26" s="655"/>
      <c r="EA26" s="655"/>
      <c r="EB26" s="655"/>
      <c r="EC26" s="656"/>
    </row>
    <row r="27" spans="2:133" ht="11.25" customHeight="1" x14ac:dyDescent="0.15">
      <c r="B27" s="622" t="s">
        <v>279</v>
      </c>
      <c r="C27" s="623"/>
      <c r="D27" s="623"/>
      <c r="E27" s="623"/>
      <c r="F27" s="623"/>
      <c r="G27" s="623"/>
      <c r="H27" s="623"/>
      <c r="I27" s="623"/>
      <c r="J27" s="623"/>
      <c r="K27" s="623"/>
      <c r="L27" s="623"/>
      <c r="M27" s="623"/>
      <c r="N27" s="623"/>
      <c r="O27" s="623"/>
      <c r="P27" s="623"/>
      <c r="Q27" s="624"/>
      <c r="R27" s="625">
        <v>2002878</v>
      </c>
      <c r="S27" s="626"/>
      <c r="T27" s="626"/>
      <c r="U27" s="626"/>
      <c r="V27" s="626"/>
      <c r="W27" s="626"/>
      <c r="X27" s="626"/>
      <c r="Y27" s="627"/>
      <c r="Z27" s="628">
        <v>6.4</v>
      </c>
      <c r="AA27" s="628"/>
      <c r="AB27" s="628"/>
      <c r="AC27" s="628"/>
      <c r="AD27" s="629" t="s">
        <v>110</v>
      </c>
      <c r="AE27" s="629"/>
      <c r="AF27" s="629"/>
      <c r="AG27" s="629"/>
      <c r="AH27" s="629"/>
      <c r="AI27" s="629"/>
      <c r="AJ27" s="629"/>
      <c r="AK27" s="629"/>
      <c r="AL27" s="630" t="s">
        <v>110</v>
      </c>
      <c r="AM27" s="631"/>
      <c r="AN27" s="631"/>
      <c r="AO27" s="632"/>
      <c r="AP27" s="622" t="s">
        <v>280</v>
      </c>
      <c r="AQ27" s="623"/>
      <c r="AR27" s="623"/>
      <c r="AS27" s="623"/>
      <c r="AT27" s="623"/>
      <c r="AU27" s="623"/>
      <c r="AV27" s="623"/>
      <c r="AW27" s="623"/>
      <c r="AX27" s="623"/>
      <c r="AY27" s="623"/>
      <c r="AZ27" s="623"/>
      <c r="BA27" s="623"/>
      <c r="BB27" s="623"/>
      <c r="BC27" s="623"/>
      <c r="BD27" s="623"/>
      <c r="BE27" s="623"/>
      <c r="BF27" s="624"/>
      <c r="BG27" s="625">
        <v>16955370</v>
      </c>
      <c r="BH27" s="626"/>
      <c r="BI27" s="626"/>
      <c r="BJ27" s="626"/>
      <c r="BK27" s="626"/>
      <c r="BL27" s="626"/>
      <c r="BM27" s="626"/>
      <c r="BN27" s="627"/>
      <c r="BO27" s="628">
        <v>100</v>
      </c>
      <c r="BP27" s="628"/>
      <c r="BQ27" s="628"/>
      <c r="BR27" s="628"/>
      <c r="BS27" s="634">
        <v>246972</v>
      </c>
      <c r="BT27" s="626"/>
      <c r="BU27" s="626"/>
      <c r="BV27" s="626"/>
      <c r="BW27" s="626"/>
      <c r="BX27" s="626"/>
      <c r="BY27" s="626"/>
      <c r="BZ27" s="626"/>
      <c r="CA27" s="626"/>
      <c r="CB27" s="635"/>
      <c r="CD27" s="639" t="s">
        <v>281</v>
      </c>
      <c r="CE27" s="640"/>
      <c r="CF27" s="640"/>
      <c r="CG27" s="640"/>
      <c r="CH27" s="640"/>
      <c r="CI27" s="640"/>
      <c r="CJ27" s="640"/>
      <c r="CK27" s="640"/>
      <c r="CL27" s="640"/>
      <c r="CM27" s="640"/>
      <c r="CN27" s="640"/>
      <c r="CO27" s="640"/>
      <c r="CP27" s="640"/>
      <c r="CQ27" s="641"/>
      <c r="CR27" s="625">
        <v>7905407</v>
      </c>
      <c r="CS27" s="657"/>
      <c r="CT27" s="657"/>
      <c r="CU27" s="657"/>
      <c r="CV27" s="657"/>
      <c r="CW27" s="657"/>
      <c r="CX27" s="657"/>
      <c r="CY27" s="658"/>
      <c r="CZ27" s="659">
        <v>25.9</v>
      </c>
      <c r="DA27" s="660"/>
      <c r="DB27" s="660"/>
      <c r="DC27" s="661"/>
      <c r="DD27" s="634">
        <v>2333510</v>
      </c>
      <c r="DE27" s="657"/>
      <c r="DF27" s="657"/>
      <c r="DG27" s="657"/>
      <c r="DH27" s="657"/>
      <c r="DI27" s="657"/>
      <c r="DJ27" s="657"/>
      <c r="DK27" s="658"/>
      <c r="DL27" s="634">
        <v>2333510</v>
      </c>
      <c r="DM27" s="657"/>
      <c r="DN27" s="657"/>
      <c r="DO27" s="657"/>
      <c r="DP27" s="657"/>
      <c r="DQ27" s="657"/>
      <c r="DR27" s="657"/>
      <c r="DS27" s="657"/>
      <c r="DT27" s="657"/>
      <c r="DU27" s="657"/>
      <c r="DV27" s="658"/>
      <c r="DW27" s="630">
        <v>12</v>
      </c>
      <c r="DX27" s="655"/>
      <c r="DY27" s="655"/>
      <c r="DZ27" s="655"/>
      <c r="EA27" s="655"/>
      <c r="EB27" s="655"/>
      <c r="EC27" s="656"/>
    </row>
    <row r="28" spans="2:133" ht="11.25" customHeight="1" x14ac:dyDescent="0.15">
      <c r="B28" s="622" t="s">
        <v>282</v>
      </c>
      <c r="C28" s="623"/>
      <c r="D28" s="623"/>
      <c r="E28" s="623"/>
      <c r="F28" s="623"/>
      <c r="G28" s="623"/>
      <c r="H28" s="623"/>
      <c r="I28" s="623"/>
      <c r="J28" s="623"/>
      <c r="K28" s="623"/>
      <c r="L28" s="623"/>
      <c r="M28" s="623"/>
      <c r="N28" s="623"/>
      <c r="O28" s="623"/>
      <c r="P28" s="623"/>
      <c r="Q28" s="624"/>
      <c r="R28" s="625">
        <v>17476</v>
      </c>
      <c r="S28" s="626"/>
      <c r="T28" s="626"/>
      <c r="U28" s="626"/>
      <c r="V28" s="626"/>
      <c r="W28" s="626"/>
      <c r="X28" s="626"/>
      <c r="Y28" s="627"/>
      <c r="Z28" s="628">
        <v>0.1</v>
      </c>
      <c r="AA28" s="628"/>
      <c r="AB28" s="628"/>
      <c r="AC28" s="628"/>
      <c r="AD28" s="629">
        <v>3344</v>
      </c>
      <c r="AE28" s="629"/>
      <c r="AF28" s="629"/>
      <c r="AG28" s="629"/>
      <c r="AH28" s="629"/>
      <c r="AI28" s="629"/>
      <c r="AJ28" s="629"/>
      <c r="AK28" s="629"/>
      <c r="AL28" s="630">
        <v>0</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283</v>
      </c>
      <c r="CE28" s="640"/>
      <c r="CF28" s="640"/>
      <c r="CG28" s="640"/>
      <c r="CH28" s="640"/>
      <c r="CI28" s="640"/>
      <c r="CJ28" s="640"/>
      <c r="CK28" s="640"/>
      <c r="CL28" s="640"/>
      <c r="CM28" s="640"/>
      <c r="CN28" s="640"/>
      <c r="CO28" s="640"/>
      <c r="CP28" s="640"/>
      <c r="CQ28" s="641"/>
      <c r="CR28" s="625">
        <v>2720931</v>
      </c>
      <c r="CS28" s="626"/>
      <c r="CT28" s="626"/>
      <c r="CU28" s="626"/>
      <c r="CV28" s="626"/>
      <c r="CW28" s="626"/>
      <c r="CX28" s="626"/>
      <c r="CY28" s="627"/>
      <c r="CZ28" s="659">
        <v>8.9</v>
      </c>
      <c r="DA28" s="660"/>
      <c r="DB28" s="660"/>
      <c r="DC28" s="661"/>
      <c r="DD28" s="634">
        <v>2712609</v>
      </c>
      <c r="DE28" s="626"/>
      <c r="DF28" s="626"/>
      <c r="DG28" s="626"/>
      <c r="DH28" s="626"/>
      <c r="DI28" s="626"/>
      <c r="DJ28" s="626"/>
      <c r="DK28" s="627"/>
      <c r="DL28" s="634">
        <v>2712609</v>
      </c>
      <c r="DM28" s="626"/>
      <c r="DN28" s="626"/>
      <c r="DO28" s="626"/>
      <c r="DP28" s="626"/>
      <c r="DQ28" s="626"/>
      <c r="DR28" s="626"/>
      <c r="DS28" s="626"/>
      <c r="DT28" s="626"/>
      <c r="DU28" s="626"/>
      <c r="DV28" s="627"/>
      <c r="DW28" s="630">
        <v>13.9</v>
      </c>
      <c r="DX28" s="655"/>
      <c r="DY28" s="655"/>
      <c r="DZ28" s="655"/>
      <c r="EA28" s="655"/>
      <c r="EB28" s="655"/>
      <c r="EC28" s="656"/>
    </row>
    <row r="29" spans="2:133" ht="11.25" customHeight="1" x14ac:dyDescent="0.15">
      <c r="B29" s="622" t="s">
        <v>284</v>
      </c>
      <c r="C29" s="623"/>
      <c r="D29" s="623"/>
      <c r="E29" s="623"/>
      <c r="F29" s="623"/>
      <c r="G29" s="623"/>
      <c r="H29" s="623"/>
      <c r="I29" s="623"/>
      <c r="J29" s="623"/>
      <c r="K29" s="623"/>
      <c r="L29" s="623"/>
      <c r="M29" s="623"/>
      <c r="N29" s="623"/>
      <c r="O29" s="623"/>
      <c r="P29" s="623"/>
      <c r="Q29" s="624"/>
      <c r="R29" s="625">
        <v>133077</v>
      </c>
      <c r="S29" s="626"/>
      <c r="T29" s="626"/>
      <c r="U29" s="626"/>
      <c r="V29" s="626"/>
      <c r="W29" s="626"/>
      <c r="X29" s="626"/>
      <c r="Y29" s="627"/>
      <c r="Z29" s="628">
        <v>0.4</v>
      </c>
      <c r="AA29" s="628"/>
      <c r="AB29" s="628"/>
      <c r="AC29" s="628"/>
      <c r="AD29" s="629" t="s">
        <v>110</v>
      </c>
      <c r="AE29" s="629"/>
      <c r="AF29" s="629"/>
      <c r="AG29" s="629"/>
      <c r="AH29" s="629"/>
      <c r="AI29" s="629"/>
      <c r="AJ29" s="629"/>
      <c r="AK29" s="629"/>
      <c r="AL29" s="630" t="s">
        <v>110</v>
      </c>
      <c r="AM29" s="631"/>
      <c r="AN29" s="631"/>
      <c r="AO29" s="632"/>
      <c r="AP29" s="604" t="s">
        <v>203</v>
      </c>
      <c r="AQ29" s="605"/>
      <c r="AR29" s="605"/>
      <c r="AS29" s="605"/>
      <c r="AT29" s="605"/>
      <c r="AU29" s="605"/>
      <c r="AV29" s="605"/>
      <c r="AW29" s="605"/>
      <c r="AX29" s="605"/>
      <c r="AY29" s="605"/>
      <c r="AZ29" s="605"/>
      <c r="BA29" s="605"/>
      <c r="BB29" s="605"/>
      <c r="BC29" s="605"/>
      <c r="BD29" s="605"/>
      <c r="BE29" s="605"/>
      <c r="BF29" s="606"/>
      <c r="BG29" s="604" t="s">
        <v>285</v>
      </c>
      <c r="BH29" s="666"/>
      <c r="BI29" s="666"/>
      <c r="BJ29" s="666"/>
      <c r="BK29" s="666"/>
      <c r="BL29" s="666"/>
      <c r="BM29" s="666"/>
      <c r="BN29" s="666"/>
      <c r="BO29" s="666"/>
      <c r="BP29" s="666"/>
      <c r="BQ29" s="667"/>
      <c r="BR29" s="604" t="s">
        <v>286</v>
      </c>
      <c r="BS29" s="666"/>
      <c r="BT29" s="666"/>
      <c r="BU29" s="666"/>
      <c r="BV29" s="666"/>
      <c r="BW29" s="666"/>
      <c r="BX29" s="666"/>
      <c r="BY29" s="666"/>
      <c r="BZ29" s="666"/>
      <c r="CA29" s="666"/>
      <c r="CB29" s="667"/>
      <c r="CD29" s="686" t="s">
        <v>287</v>
      </c>
      <c r="CE29" s="687"/>
      <c r="CF29" s="639" t="s">
        <v>58</v>
      </c>
      <c r="CG29" s="640"/>
      <c r="CH29" s="640"/>
      <c r="CI29" s="640"/>
      <c r="CJ29" s="640"/>
      <c r="CK29" s="640"/>
      <c r="CL29" s="640"/>
      <c r="CM29" s="640"/>
      <c r="CN29" s="640"/>
      <c r="CO29" s="640"/>
      <c r="CP29" s="640"/>
      <c r="CQ29" s="641"/>
      <c r="CR29" s="625">
        <v>2720699</v>
      </c>
      <c r="CS29" s="657"/>
      <c r="CT29" s="657"/>
      <c r="CU29" s="657"/>
      <c r="CV29" s="657"/>
      <c r="CW29" s="657"/>
      <c r="CX29" s="657"/>
      <c r="CY29" s="658"/>
      <c r="CZ29" s="659">
        <v>8.9</v>
      </c>
      <c r="DA29" s="660"/>
      <c r="DB29" s="660"/>
      <c r="DC29" s="661"/>
      <c r="DD29" s="634">
        <v>2712377</v>
      </c>
      <c r="DE29" s="657"/>
      <c r="DF29" s="657"/>
      <c r="DG29" s="657"/>
      <c r="DH29" s="657"/>
      <c r="DI29" s="657"/>
      <c r="DJ29" s="657"/>
      <c r="DK29" s="658"/>
      <c r="DL29" s="634">
        <v>2712377</v>
      </c>
      <c r="DM29" s="657"/>
      <c r="DN29" s="657"/>
      <c r="DO29" s="657"/>
      <c r="DP29" s="657"/>
      <c r="DQ29" s="657"/>
      <c r="DR29" s="657"/>
      <c r="DS29" s="657"/>
      <c r="DT29" s="657"/>
      <c r="DU29" s="657"/>
      <c r="DV29" s="658"/>
      <c r="DW29" s="630">
        <v>13.9</v>
      </c>
      <c r="DX29" s="655"/>
      <c r="DY29" s="655"/>
      <c r="DZ29" s="655"/>
      <c r="EA29" s="655"/>
      <c r="EB29" s="655"/>
      <c r="EC29" s="656"/>
    </row>
    <row r="30" spans="2:133" ht="11.25" customHeight="1" x14ac:dyDescent="0.15">
      <c r="B30" s="622" t="s">
        <v>288</v>
      </c>
      <c r="C30" s="623"/>
      <c r="D30" s="623"/>
      <c r="E30" s="623"/>
      <c r="F30" s="623"/>
      <c r="G30" s="623"/>
      <c r="H30" s="623"/>
      <c r="I30" s="623"/>
      <c r="J30" s="623"/>
      <c r="K30" s="623"/>
      <c r="L30" s="623"/>
      <c r="M30" s="623"/>
      <c r="N30" s="623"/>
      <c r="O30" s="623"/>
      <c r="P30" s="623"/>
      <c r="Q30" s="624"/>
      <c r="R30" s="625">
        <v>101004</v>
      </c>
      <c r="S30" s="626"/>
      <c r="T30" s="626"/>
      <c r="U30" s="626"/>
      <c r="V30" s="626"/>
      <c r="W30" s="626"/>
      <c r="X30" s="626"/>
      <c r="Y30" s="627"/>
      <c r="Z30" s="628">
        <v>0.3</v>
      </c>
      <c r="AA30" s="628"/>
      <c r="AB30" s="628"/>
      <c r="AC30" s="628"/>
      <c r="AD30" s="629" t="s">
        <v>110</v>
      </c>
      <c r="AE30" s="629"/>
      <c r="AF30" s="629"/>
      <c r="AG30" s="629"/>
      <c r="AH30" s="629"/>
      <c r="AI30" s="629"/>
      <c r="AJ30" s="629"/>
      <c r="AK30" s="629"/>
      <c r="AL30" s="630" t="s">
        <v>110</v>
      </c>
      <c r="AM30" s="631"/>
      <c r="AN30" s="631"/>
      <c r="AO30" s="632"/>
      <c r="AP30" s="671" t="s">
        <v>289</v>
      </c>
      <c r="AQ30" s="672"/>
      <c r="AR30" s="672"/>
      <c r="AS30" s="672"/>
      <c r="AT30" s="677" t="s">
        <v>290</v>
      </c>
      <c r="AU30" s="184"/>
      <c r="AV30" s="184"/>
      <c r="AW30" s="184"/>
      <c r="AX30" s="611" t="s">
        <v>169</v>
      </c>
      <c r="AY30" s="612"/>
      <c r="AZ30" s="612"/>
      <c r="BA30" s="612"/>
      <c r="BB30" s="612"/>
      <c r="BC30" s="612"/>
      <c r="BD30" s="612"/>
      <c r="BE30" s="612"/>
      <c r="BF30" s="613"/>
      <c r="BG30" s="683">
        <v>99</v>
      </c>
      <c r="BH30" s="684"/>
      <c r="BI30" s="684"/>
      <c r="BJ30" s="684"/>
      <c r="BK30" s="684"/>
      <c r="BL30" s="684"/>
      <c r="BM30" s="620">
        <v>95.1</v>
      </c>
      <c r="BN30" s="684"/>
      <c r="BO30" s="684"/>
      <c r="BP30" s="684"/>
      <c r="BQ30" s="685"/>
      <c r="BR30" s="683">
        <v>98.7</v>
      </c>
      <c r="BS30" s="684"/>
      <c r="BT30" s="684"/>
      <c r="BU30" s="684"/>
      <c r="BV30" s="684"/>
      <c r="BW30" s="684"/>
      <c r="BX30" s="620">
        <v>93.8</v>
      </c>
      <c r="BY30" s="684"/>
      <c r="BZ30" s="684"/>
      <c r="CA30" s="684"/>
      <c r="CB30" s="685"/>
      <c r="CD30" s="688"/>
      <c r="CE30" s="689"/>
      <c r="CF30" s="639" t="s">
        <v>291</v>
      </c>
      <c r="CG30" s="640"/>
      <c r="CH30" s="640"/>
      <c r="CI30" s="640"/>
      <c r="CJ30" s="640"/>
      <c r="CK30" s="640"/>
      <c r="CL30" s="640"/>
      <c r="CM30" s="640"/>
      <c r="CN30" s="640"/>
      <c r="CO30" s="640"/>
      <c r="CP30" s="640"/>
      <c r="CQ30" s="641"/>
      <c r="CR30" s="625">
        <v>2469555</v>
      </c>
      <c r="CS30" s="626"/>
      <c r="CT30" s="626"/>
      <c r="CU30" s="626"/>
      <c r="CV30" s="626"/>
      <c r="CW30" s="626"/>
      <c r="CX30" s="626"/>
      <c r="CY30" s="627"/>
      <c r="CZ30" s="659">
        <v>8.1</v>
      </c>
      <c r="DA30" s="660"/>
      <c r="DB30" s="660"/>
      <c r="DC30" s="661"/>
      <c r="DD30" s="634">
        <v>2462466</v>
      </c>
      <c r="DE30" s="626"/>
      <c r="DF30" s="626"/>
      <c r="DG30" s="626"/>
      <c r="DH30" s="626"/>
      <c r="DI30" s="626"/>
      <c r="DJ30" s="626"/>
      <c r="DK30" s="627"/>
      <c r="DL30" s="634">
        <v>2462466</v>
      </c>
      <c r="DM30" s="626"/>
      <c r="DN30" s="626"/>
      <c r="DO30" s="626"/>
      <c r="DP30" s="626"/>
      <c r="DQ30" s="626"/>
      <c r="DR30" s="626"/>
      <c r="DS30" s="626"/>
      <c r="DT30" s="626"/>
      <c r="DU30" s="626"/>
      <c r="DV30" s="627"/>
      <c r="DW30" s="630">
        <v>12.6</v>
      </c>
      <c r="DX30" s="655"/>
      <c r="DY30" s="655"/>
      <c r="DZ30" s="655"/>
      <c r="EA30" s="655"/>
      <c r="EB30" s="655"/>
      <c r="EC30" s="656"/>
    </row>
    <row r="31" spans="2:133" ht="11.25" customHeight="1" x14ac:dyDescent="0.15">
      <c r="B31" s="622" t="s">
        <v>292</v>
      </c>
      <c r="C31" s="623"/>
      <c r="D31" s="623"/>
      <c r="E31" s="623"/>
      <c r="F31" s="623"/>
      <c r="G31" s="623"/>
      <c r="H31" s="623"/>
      <c r="I31" s="623"/>
      <c r="J31" s="623"/>
      <c r="K31" s="623"/>
      <c r="L31" s="623"/>
      <c r="M31" s="623"/>
      <c r="N31" s="623"/>
      <c r="O31" s="623"/>
      <c r="P31" s="623"/>
      <c r="Q31" s="624"/>
      <c r="R31" s="625">
        <v>1064942</v>
      </c>
      <c r="S31" s="626"/>
      <c r="T31" s="626"/>
      <c r="U31" s="626"/>
      <c r="V31" s="626"/>
      <c r="W31" s="626"/>
      <c r="X31" s="626"/>
      <c r="Y31" s="627"/>
      <c r="Z31" s="628">
        <v>3.4</v>
      </c>
      <c r="AA31" s="628"/>
      <c r="AB31" s="628"/>
      <c r="AC31" s="628"/>
      <c r="AD31" s="629" t="s">
        <v>110</v>
      </c>
      <c r="AE31" s="629"/>
      <c r="AF31" s="629"/>
      <c r="AG31" s="629"/>
      <c r="AH31" s="629"/>
      <c r="AI31" s="629"/>
      <c r="AJ31" s="629"/>
      <c r="AK31" s="629"/>
      <c r="AL31" s="630" t="s">
        <v>110</v>
      </c>
      <c r="AM31" s="631"/>
      <c r="AN31" s="631"/>
      <c r="AO31" s="632"/>
      <c r="AP31" s="673"/>
      <c r="AQ31" s="674"/>
      <c r="AR31" s="674"/>
      <c r="AS31" s="674"/>
      <c r="AT31" s="678"/>
      <c r="AU31" s="183" t="s">
        <v>293</v>
      </c>
      <c r="AV31" s="183"/>
      <c r="AW31" s="183"/>
      <c r="AX31" s="622" t="s">
        <v>294</v>
      </c>
      <c r="AY31" s="623"/>
      <c r="AZ31" s="623"/>
      <c r="BA31" s="623"/>
      <c r="BB31" s="623"/>
      <c r="BC31" s="623"/>
      <c r="BD31" s="623"/>
      <c r="BE31" s="623"/>
      <c r="BF31" s="624"/>
      <c r="BG31" s="680">
        <v>98.9</v>
      </c>
      <c r="BH31" s="657"/>
      <c r="BI31" s="657"/>
      <c r="BJ31" s="657"/>
      <c r="BK31" s="657"/>
      <c r="BL31" s="657"/>
      <c r="BM31" s="631">
        <v>94.6</v>
      </c>
      <c r="BN31" s="681"/>
      <c r="BO31" s="681"/>
      <c r="BP31" s="681"/>
      <c r="BQ31" s="682"/>
      <c r="BR31" s="680">
        <v>98.5</v>
      </c>
      <c r="BS31" s="657"/>
      <c r="BT31" s="657"/>
      <c r="BU31" s="657"/>
      <c r="BV31" s="657"/>
      <c r="BW31" s="657"/>
      <c r="BX31" s="631">
        <v>93.3</v>
      </c>
      <c r="BY31" s="681"/>
      <c r="BZ31" s="681"/>
      <c r="CA31" s="681"/>
      <c r="CB31" s="682"/>
      <c r="CD31" s="688"/>
      <c r="CE31" s="689"/>
      <c r="CF31" s="639" t="s">
        <v>295</v>
      </c>
      <c r="CG31" s="640"/>
      <c r="CH31" s="640"/>
      <c r="CI31" s="640"/>
      <c r="CJ31" s="640"/>
      <c r="CK31" s="640"/>
      <c r="CL31" s="640"/>
      <c r="CM31" s="640"/>
      <c r="CN31" s="640"/>
      <c r="CO31" s="640"/>
      <c r="CP31" s="640"/>
      <c r="CQ31" s="641"/>
      <c r="CR31" s="625">
        <v>251144</v>
      </c>
      <c r="CS31" s="657"/>
      <c r="CT31" s="657"/>
      <c r="CU31" s="657"/>
      <c r="CV31" s="657"/>
      <c r="CW31" s="657"/>
      <c r="CX31" s="657"/>
      <c r="CY31" s="658"/>
      <c r="CZ31" s="659">
        <v>0.8</v>
      </c>
      <c r="DA31" s="660"/>
      <c r="DB31" s="660"/>
      <c r="DC31" s="661"/>
      <c r="DD31" s="634">
        <v>249911</v>
      </c>
      <c r="DE31" s="657"/>
      <c r="DF31" s="657"/>
      <c r="DG31" s="657"/>
      <c r="DH31" s="657"/>
      <c r="DI31" s="657"/>
      <c r="DJ31" s="657"/>
      <c r="DK31" s="658"/>
      <c r="DL31" s="634">
        <v>249911</v>
      </c>
      <c r="DM31" s="657"/>
      <c r="DN31" s="657"/>
      <c r="DO31" s="657"/>
      <c r="DP31" s="657"/>
      <c r="DQ31" s="657"/>
      <c r="DR31" s="657"/>
      <c r="DS31" s="657"/>
      <c r="DT31" s="657"/>
      <c r="DU31" s="657"/>
      <c r="DV31" s="658"/>
      <c r="DW31" s="630">
        <v>1.3</v>
      </c>
      <c r="DX31" s="655"/>
      <c r="DY31" s="655"/>
      <c r="DZ31" s="655"/>
      <c r="EA31" s="655"/>
      <c r="EB31" s="655"/>
      <c r="EC31" s="656"/>
    </row>
    <row r="32" spans="2:133" ht="11.25" customHeight="1" x14ac:dyDescent="0.15">
      <c r="B32" s="622" t="s">
        <v>296</v>
      </c>
      <c r="C32" s="623"/>
      <c r="D32" s="623"/>
      <c r="E32" s="623"/>
      <c r="F32" s="623"/>
      <c r="G32" s="623"/>
      <c r="H32" s="623"/>
      <c r="I32" s="623"/>
      <c r="J32" s="623"/>
      <c r="K32" s="623"/>
      <c r="L32" s="623"/>
      <c r="M32" s="623"/>
      <c r="N32" s="623"/>
      <c r="O32" s="623"/>
      <c r="P32" s="623"/>
      <c r="Q32" s="624"/>
      <c r="R32" s="625">
        <v>772084</v>
      </c>
      <c r="S32" s="626"/>
      <c r="T32" s="626"/>
      <c r="U32" s="626"/>
      <c r="V32" s="626"/>
      <c r="W32" s="626"/>
      <c r="X32" s="626"/>
      <c r="Y32" s="627"/>
      <c r="Z32" s="628">
        <v>2.5</v>
      </c>
      <c r="AA32" s="628"/>
      <c r="AB32" s="628"/>
      <c r="AC32" s="628"/>
      <c r="AD32" s="629">
        <v>999</v>
      </c>
      <c r="AE32" s="629"/>
      <c r="AF32" s="629"/>
      <c r="AG32" s="629"/>
      <c r="AH32" s="629"/>
      <c r="AI32" s="629"/>
      <c r="AJ32" s="629"/>
      <c r="AK32" s="629"/>
      <c r="AL32" s="630">
        <v>0</v>
      </c>
      <c r="AM32" s="631"/>
      <c r="AN32" s="631"/>
      <c r="AO32" s="632"/>
      <c r="AP32" s="675"/>
      <c r="AQ32" s="676"/>
      <c r="AR32" s="676"/>
      <c r="AS32" s="676"/>
      <c r="AT32" s="679"/>
      <c r="AU32" s="185"/>
      <c r="AV32" s="185"/>
      <c r="AW32" s="185"/>
      <c r="AX32" s="668" t="s">
        <v>297</v>
      </c>
      <c r="AY32" s="669"/>
      <c r="AZ32" s="669"/>
      <c r="BA32" s="669"/>
      <c r="BB32" s="669"/>
      <c r="BC32" s="669"/>
      <c r="BD32" s="669"/>
      <c r="BE32" s="669"/>
      <c r="BF32" s="670"/>
      <c r="BG32" s="692">
        <v>99.1</v>
      </c>
      <c r="BH32" s="693"/>
      <c r="BI32" s="693"/>
      <c r="BJ32" s="693"/>
      <c r="BK32" s="693"/>
      <c r="BL32" s="693"/>
      <c r="BM32" s="694">
        <v>95.4</v>
      </c>
      <c r="BN32" s="693"/>
      <c r="BO32" s="693"/>
      <c r="BP32" s="693"/>
      <c r="BQ32" s="695"/>
      <c r="BR32" s="692">
        <v>98.7</v>
      </c>
      <c r="BS32" s="693"/>
      <c r="BT32" s="693"/>
      <c r="BU32" s="693"/>
      <c r="BV32" s="693"/>
      <c r="BW32" s="693"/>
      <c r="BX32" s="694">
        <v>93.9</v>
      </c>
      <c r="BY32" s="693"/>
      <c r="BZ32" s="693"/>
      <c r="CA32" s="693"/>
      <c r="CB32" s="695"/>
      <c r="CD32" s="690"/>
      <c r="CE32" s="691"/>
      <c r="CF32" s="639" t="s">
        <v>298</v>
      </c>
      <c r="CG32" s="640"/>
      <c r="CH32" s="640"/>
      <c r="CI32" s="640"/>
      <c r="CJ32" s="640"/>
      <c r="CK32" s="640"/>
      <c r="CL32" s="640"/>
      <c r="CM32" s="640"/>
      <c r="CN32" s="640"/>
      <c r="CO32" s="640"/>
      <c r="CP32" s="640"/>
      <c r="CQ32" s="641"/>
      <c r="CR32" s="625">
        <v>232</v>
      </c>
      <c r="CS32" s="626"/>
      <c r="CT32" s="626"/>
      <c r="CU32" s="626"/>
      <c r="CV32" s="626"/>
      <c r="CW32" s="626"/>
      <c r="CX32" s="626"/>
      <c r="CY32" s="627"/>
      <c r="CZ32" s="659">
        <v>0</v>
      </c>
      <c r="DA32" s="660"/>
      <c r="DB32" s="660"/>
      <c r="DC32" s="661"/>
      <c r="DD32" s="634">
        <v>232</v>
      </c>
      <c r="DE32" s="626"/>
      <c r="DF32" s="626"/>
      <c r="DG32" s="626"/>
      <c r="DH32" s="626"/>
      <c r="DI32" s="626"/>
      <c r="DJ32" s="626"/>
      <c r="DK32" s="627"/>
      <c r="DL32" s="634">
        <v>232</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299</v>
      </c>
      <c r="C33" s="623"/>
      <c r="D33" s="623"/>
      <c r="E33" s="623"/>
      <c r="F33" s="623"/>
      <c r="G33" s="623"/>
      <c r="H33" s="623"/>
      <c r="I33" s="623"/>
      <c r="J33" s="623"/>
      <c r="K33" s="623"/>
      <c r="L33" s="623"/>
      <c r="M33" s="623"/>
      <c r="N33" s="623"/>
      <c r="O33" s="623"/>
      <c r="P33" s="623"/>
      <c r="Q33" s="624"/>
      <c r="R33" s="625">
        <v>1730400</v>
      </c>
      <c r="S33" s="626"/>
      <c r="T33" s="626"/>
      <c r="U33" s="626"/>
      <c r="V33" s="626"/>
      <c r="W33" s="626"/>
      <c r="X33" s="626"/>
      <c r="Y33" s="627"/>
      <c r="Z33" s="628">
        <v>5.5</v>
      </c>
      <c r="AA33" s="628"/>
      <c r="AB33" s="628"/>
      <c r="AC33" s="628"/>
      <c r="AD33" s="629" t="s">
        <v>110</v>
      </c>
      <c r="AE33" s="629"/>
      <c r="AF33" s="629"/>
      <c r="AG33" s="629"/>
      <c r="AH33" s="629"/>
      <c r="AI33" s="629"/>
      <c r="AJ33" s="629"/>
      <c r="AK33" s="629"/>
      <c r="AL33" s="630" t="s">
        <v>110</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300</v>
      </c>
      <c r="CE33" s="640"/>
      <c r="CF33" s="640"/>
      <c r="CG33" s="640"/>
      <c r="CH33" s="640"/>
      <c r="CI33" s="640"/>
      <c r="CJ33" s="640"/>
      <c r="CK33" s="640"/>
      <c r="CL33" s="640"/>
      <c r="CM33" s="640"/>
      <c r="CN33" s="640"/>
      <c r="CO33" s="640"/>
      <c r="CP33" s="640"/>
      <c r="CQ33" s="641"/>
      <c r="CR33" s="625">
        <v>10943414</v>
      </c>
      <c r="CS33" s="657"/>
      <c r="CT33" s="657"/>
      <c r="CU33" s="657"/>
      <c r="CV33" s="657"/>
      <c r="CW33" s="657"/>
      <c r="CX33" s="657"/>
      <c r="CY33" s="658"/>
      <c r="CZ33" s="659">
        <v>35.9</v>
      </c>
      <c r="DA33" s="660"/>
      <c r="DB33" s="660"/>
      <c r="DC33" s="661"/>
      <c r="DD33" s="634">
        <v>9175360</v>
      </c>
      <c r="DE33" s="657"/>
      <c r="DF33" s="657"/>
      <c r="DG33" s="657"/>
      <c r="DH33" s="657"/>
      <c r="DI33" s="657"/>
      <c r="DJ33" s="657"/>
      <c r="DK33" s="658"/>
      <c r="DL33" s="634">
        <v>7575715</v>
      </c>
      <c r="DM33" s="657"/>
      <c r="DN33" s="657"/>
      <c r="DO33" s="657"/>
      <c r="DP33" s="657"/>
      <c r="DQ33" s="657"/>
      <c r="DR33" s="657"/>
      <c r="DS33" s="657"/>
      <c r="DT33" s="657"/>
      <c r="DU33" s="657"/>
      <c r="DV33" s="658"/>
      <c r="DW33" s="630">
        <v>38.799999999999997</v>
      </c>
      <c r="DX33" s="655"/>
      <c r="DY33" s="655"/>
      <c r="DZ33" s="655"/>
      <c r="EA33" s="655"/>
      <c r="EB33" s="655"/>
      <c r="EC33" s="656"/>
    </row>
    <row r="34" spans="2:133" ht="11.25" customHeight="1" x14ac:dyDescent="0.15">
      <c r="B34" s="622" t="s">
        <v>301</v>
      </c>
      <c r="C34" s="623"/>
      <c r="D34" s="623"/>
      <c r="E34" s="623"/>
      <c r="F34" s="623"/>
      <c r="G34" s="623"/>
      <c r="H34" s="623"/>
      <c r="I34" s="623"/>
      <c r="J34" s="623"/>
      <c r="K34" s="623"/>
      <c r="L34" s="623"/>
      <c r="M34" s="623"/>
      <c r="N34" s="623"/>
      <c r="O34" s="623"/>
      <c r="P34" s="623"/>
      <c r="Q34" s="624"/>
      <c r="R34" s="625" t="s">
        <v>110</v>
      </c>
      <c r="S34" s="626"/>
      <c r="T34" s="626"/>
      <c r="U34" s="626"/>
      <c r="V34" s="626"/>
      <c r="W34" s="626"/>
      <c r="X34" s="626"/>
      <c r="Y34" s="627"/>
      <c r="Z34" s="628" t="s">
        <v>110</v>
      </c>
      <c r="AA34" s="628"/>
      <c r="AB34" s="628"/>
      <c r="AC34" s="628"/>
      <c r="AD34" s="629" t="s">
        <v>110</v>
      </c>
      <c r="AE34" s="629"/>
      <c r="AF34" s="629"/>
      <c r="AG34" s="629"/>
      <c r="AH34" s="629"/>
      <c r="AI34" s="629"/>
      <c r="AJ34" s="629"/>
      <c r="AK34" s="629"/>
      <c r="AL34" s="630" t="s">
        <v>110</v>
      </c>
      <c r="AM34" s="631"/>
      <c r="AN34" s="631"/>
      <c r="AO34" s="632"/>
      <c r="AP34" s="188"/>
      <c r="AQ34" s="604" t="s">
        <v>302</v>
      </c>
      <c r="AR34" s="605"/>
      <c r="AS34" s="605"/>
      <c r="AT34" s="605"/>
      <c r="AU34" s="605"/>
      <c r="AV34" s="605"/>
      <c r="AW34" s="605"/>
      <c r="AX34" s="605"/>
      <c r="AY34" s="605"/>
      <c r="AZ34" s="605"/>
      <c r="BA34" s="605"/>
      <c r="BB34" s="605"/>
      <c r="BC34" s="605"/>
      <c r="BD34" s="605"/>
      <c r="BE34" s="605"/>
      <c r="BF34" s="606"/>
      <c r="BG34" s="604" t="s">
        <v>303</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304</v>
      </c>
      <c r="CE34" s="640"/>
      <c r="CF34" s="640"/>
      <c r="CG34" s="640"/>
      <c r="CH34" s="640"/>
      <c r="CI34" s="640"/>
      <c r="CJ34" s="640"/>
      <c r="CK34" s="640"/>
      <c r="CL34" s="640"/>
      <c r="CM34" s="640"/>
      <c r="CN34" s="640"/>
      <c r="CO34" s="640"/>
      <c r="CP34" s="640"/>
      <c r="CQ34" s="641"/>
      <c r="CR34" s="625">
        <v>4159721</v>
      </c>
      <c r="CS34" s="626"/>
      <c r="CT34" s="626"/>
      <c r="CU34" s="626"/>
      <c r="CV34" s="626"/>
      <c r="CW34" s="626"/>
      <c r="CX34" s="626"/>
      <c r="CY34" s="627"/>
      <c r="CZ34" s="659">
        <v>13.6</v>
      </c>
      <c r="DA34" s="660"/>
      <c r="DB34" s="660"/>
      <c r="DC34" s="661"/>
      <c r="DD34" s="634">
        <v>3524762</v>
      </c>
      <c r="DE34" s="626"/>
      <c r="DF34" s="626"/>
      <c r="DG34" s="626"/>
      <c r="DH34" s="626"/>
      <c r="DI34" s="626"/>
      <c r="DJ34" s="626"/>
      <c r="DK34" s="627"/>
      <c r="DL34" s="634">
        <v>3318452</v>
      </c>
      <c r="DM34" s="626"/>
      <c r="DN34" s="626"/>
      <c r="DO34" s="626"/>
      <c r="DP34" s="626"/>
      <c r="DQ34" s="626"/>
      <c r="DR34" s="626"/>
      <c r="DS34" s="626"/>
      <c r="DT34" s="626"/>
      <c r="DU34" s="626"/>
      <c r="DV34" s="627"/>
      <c r="DW34" s="630">
        <v>17</v>
      </c>
      <c r="DX34" s="655"/>
      <c r="DY34" s="655"/>
      <c r="DZ34" s="655"/>
      <c r="EA34" s="655"/>
      <c r="EB34" s="655"/>
      <c r="EC34" s="656"/>
    </row>
    <row r="35" spans="2:133" ht="11.25" customHeight="1" x14ac:dyDescent="0.15">
      <c r="B35" s="622" t="s">
        <v>305</v>
      </c>
      <c r="C35" s="623"/>
      <c r="D35" s="623"/>
      <c r="E35" s="623"/>
      <c r="F35" s="623"/>
      <c r="G35" s="623"/>
      <c r="H35" s="623"/>
      <c r="I35" s="623"/>
      <c r="J35" s="623"/>
      <c r="K35" s="623"/>
      <c r="L35" s="623"/>
      <c r="M35" s="623"/>
      <c r="N35" s="623"/>
      <c r="O35" s="623"/>
      <c r="P35" s="623"/>
      <c r="Q35" s="624"/>
      <c r="R35" s="625">
        <v>693400</v>
      </c>
      <c r="S35" s="626"/>
      <c r="T35" s="626"/>
      <c r="U35" s="626"/>
      <c r="V35" s="626"/>
      <c r="W35" s="626"/>
      <c r="X35" s="626"/>
      <c r="Y35" s="627"/>
      <c r="Z35" s="628">
        <v>2.2000000000000002</v>
      </c>
      <c r="AA35" s="628"/>
      <c r="AB35" s="628"/>
      <c r="AC35" s="628"/>
      <c r="AD35" s="629" t="s">
        <v>110</v>
      </c>
      <c r="AE35" s="629"/>
      <c r="AF35" s="629"/>
      <c r="AG35" s="629"/>
      <c r="AH35" s="629"/>
      <c r="AI35" s="629"/>
      <c r="AJ35" s="629"/>
      <c r="AK35" s="629"/>
      <c r="AL35" s="630" t="s">
        <v>110</v>
      </c>
      <c r="AM35" s="631"/>
      <c r="AN35" s="631"/>
      <c r="AO35" s="632"/>
      <c r="AP35" s="188"/>
      <c r="AQ35" s="636" t="s">
        <v>306</v>
      </c>
      <c r="AR35" s="637"/>
      <c r="AS35" s="637"/>
      <c r="AT35" s="637"/>
      <c r="AU35" s="637"/>
      <c r="AV35" s="637"/>
      <c r="AW35" s="637"/>
      <c r="AX35" s="637"/>
      <c r="AY35" s="638"/>
      <c r="AZ35" s="614">
        <v>4137351</v>
      </c>
      <c r="BA35" s="615"/>
      <c r="BB35" s="615"/>
      <c r="BC35" s="615"/>
      <c r="BD35" s="615"/>
      <c r="BE35" s="615"/>
      <c r="BF35" s="696"/>
      <c r="BG35" s="636" t="s">
        <v>307</v>
      </c>
      <c r="BH35" s="637"/>
      <c r="BI35" s="637"/>
      <c r="BJ35" s="637"/>
      <c r="BK35" s="637"/>
      <c r="BL35" s="637"/>
      <c r="BM35" s="637"/>
      <c r="BN35" s="637"/>
      <c r="BO35" s="637"/>
      <c r="BP35" s="637"/>
      <c r="BQ35" s="637"/>
      <c r="BR35" s="637"/>
      <c r="BS35" s="637"/>
      <c r="BT35" s="637"/>
      <c r="BU35" s="638"/>
      <c r="BV35" s="614">
        <v>761928</v>
      </c>
      <c r="BW35" s="615"/>
      <c r="BX35" s="615"/>
      <c r="BY35" s="615"/>
      <c r="BZ35" s="615"/>
      <c r="CA35" s="615"/>
      <c r="CB35" s="696"/>
      <c r="CD35" s="639" t="s">
        <v>308</v>
      </c>
      <c r="CE35" s="640"/>
      <c r="CF35" s="640"/>
      <c r="CG35" s="640"/>
      <c r="CH35" s="640"/>
      <c r="CI35" s="640"/>
      <c r="CJ35" s="640"/>
      <c r="CK35" s="640"/>
      <c r="CL35" s="640"/>
      <c r="CM35" s="640"/>
      <c r="CN35" s="640"/>
      <c r="CO35" s="640"/>
      <c r="CP35" s="640"/>
      <c r="CQ35" s="641"/>
      <c r="CR35" s="625">
        <v>211635</v>
      </c>
      <c r="CS35" s="657"/>
      <c r="CT35" s="657"/>
      <c r="CU35" s="657"/>
      <c r="CV35" s="657"/>
      <c r="CW35" s="657"/>
      <c r="CX35" s="657"/>
      <c r="CY35" s="658"/>
      <c r="CZ35" s="659">
        <v>0.7</v>
      </c>
      <c r="DA35" s="660"/>
      <c r="DB35" s="660"/>
      <c r="DC35" s="661"/>
      <c r="DD35" s="634">
        <v>193524</v>
      </c>
      <c r="DE35" s="657"/>
      <c r="DF35" s="657"/>
      <c r="DG35" s="657"/>
      <c r="DH35" s="657"/>
      <c r="DI35" s="657"/>
      <c r="DJ35" s="657"/>
      <c r="DK35" s="658"/>
      <c r="DL35" s="634">
        <v>193524</v>
      </c>
      <c r="DM35" s="657"/>
      <c r="DN35" s="657"/>
      <c r="DO35" s="657"/>
      <c r="DP35" s="657"/>
      <c r="DQ35" s="657"/>
      <c r="DR35" s="657"/>
      <c r="DS35" s="657"/>
      <c r="DT35" s="657"/>
      <c r="DU35" s="657"/>
      <c r="DV35" s="658"/>
      <c r="DW35" s="630">
        <v>1</v>
      </c>
      <c r="DX35" s="655"/>
      <c r="DY35" s="655"/>
      <c r="DZ35" s="655"/>
      <c r="EA35" s="655"/>
      <c r="EB35" s="655"/>
      <c r="EC35" s="656"/>
    </row>
    <row r="36" spans="2:133" ht="11.25" customHeight="1" x14ac:dyDescent="0.15">
      <c r="B36" s="668" t="s">
        <v>309</v>
      </c>
      <c r="C36" s="669"/>
      <c r="D36" s="669"/>
      <c r="E36" s="669"/>
      <c r="F36" s="669"/>
      <c r="G36" s="669"/>
      <c r="H36" s="669"/>
      <c r="I36" s="669"/>
      <c r="J36" s="669"/>
      <c r="K36" s="669"/>
      <c r="L36" s="669"/>
      <c r="M36" s="669"/>
      <c r="N36" s="669"/>
      <c r="O36" s="669"/>
      <c r="P36" s="669"/>
      <c r="Q36" s="670"/>
      <c r="R36" s="697">
        <v>31414212</v>
      </c>
      <c r="S36" s="698"/>
      <c r="T36" s="698"/>
      <c r="U36" s="698"/>
      <c r="V36" s="698"/>
      <c r="W36" s="698"/>
      <c r="X36" s="698"/>
      <c r="Y36" s="699"/>
      <c r="Z36" s="700">
        <v>100</v>
      </c>
      <c r="AA36" s="700"/>
      <c r="AB36" s="700"/>
      <c r="AC36" s="700"/>
      <c r="AD36" s="701">
        <v>18826196</v>
      </c>
      <c r="AE36" s="701"/>
      <c r="AF36" s="701"/>
      <c r="AG36" s="701"/>
      <c r="AH36" s="701"/>
      <c r="AI36" s="701"/>
      <c r="AJ36" s="701"/>
      <c r="AK36" s="701"/>
      <c r="AL36" s="702">
        <v>100</v>
      </c>
      <c r="AM36" s="694"/>
      <c r="AN36" s="694"/>
      <c r="AO36" s="703"/>
      <c r="AQ36" s="704" t="s">
        <v>310</v>
      </c>
      <c r="AR36" s="705"/>
      <c r="AS36" s="705"/>
      <c r="AT36" s="705"/>
      <c r="AU36" s="705"/>
      <c r="AV36" s="705"/>
      <c r="AW36" s="705"/>
      <c r="AX36" s="705"/>
      <c r="AY36" s="706"/>
      <c r="AZ36" s="625">
        <v>1146477</v>
      </c>
      <c r="BA36" s="626"/>
      <c r="BB36" s="626"/>
      <c r="BC36" s="626"/>
      <c r="BD36" s="657"/>
      <c r="BE36" s="657"/>
      <c r="BF36" s="682"/>
      <c r="BG36" s="639" t="s">
        <v>311</v>
      </c>
      <c r="BH36" s="640"/>
      <c r="BI36" s="640"/>
      <c r="BJ36" s="640"/>
      <c r="BK36" s="640"/>
      <c r="BL36" s="640"/>
      <c r="BM36" s="640"/>
      <c r="BN36" s="640"/>
      <c r="BO36" s="640"/>
      <c r="BP36" s="640"/>
      <c r="BQ36" s="640"/>
      <c r="BR36" s="640"/>
      <c r="BS36" s="640"/>
      <c r="BT36" s="640"/>
      <c r="BU36" s="641"/>
      <c r="BV36" s="625">
        <v>635517</v>
      </c>
      <c r="BW36" s="626"/>
      <c r="BX36" s="626"/>
      <c r="BY36" s="626"/>
      <c r="BZ36" s="626"/>
      <c r="CA36" s="626"/>
      <c r="CB36" s="635"/>
      <c r="CD36" s="639" t="s">
        <v>312</v>
      </c>
      <c r="CE36" s="640"/>
      <c r="CF36" s="640"/>
      <c r="CG36" s="640"/>
      <c r="CH36" s="640"/>
      <c r="CI36" s="640"/>
      <c r="CJ36" s="640"/>
      <c r="CK36" s="640"/>
      <c r="CL36" s="640"/>
      <c r="CM36" s="640"/>
      <c r="CN36" s="640"/>
      <c r="CO36" s="640"/>
      <c r="CP36" s="640"/>
      <c r="CQ36" s="641"/>
      <c r="CR36" s="625">
        <v>1897912</v>
      </c>
      <c r="CS36" s="626"/>
      <c r="CT36" s="626"/>
      <c r="CU36" s="626"/>
      <c r="CV36" s="626"/>
      <c r="CW36" s="626"/>
      <c r="CX36" s="626"/>
      <c r="CY36" s="627"/>
      <c r="CZ36" s="659">
        <v>6.2</v>
      </c>
      <c r="DA36" s="660"/>
      <c r="DB36" s="660"/>
      <c r="DC36" s="661"/>
      <c r="DD36" s="634">
        <v>1694130</v>
      </c>
      <c r="DE36" s="626"/>
      <c r="DF36" s="626"/>
      <c r="DG36" s="626"/>
      <c r="DH36" s="626"/>
      <c r="DI36" s="626"/>
      <c r="DJ36" s="626"/>
      <c r="DK36" s="627"/>
      <c r="DL36" s="634">
        <v>1342249</v>
      </c>
      <c r="DM36" s="626"/>
      <c r="DN36" s="626"/>
      <c r="DO36" s="626"/>
      <c r="DP36" s="626"/>
      <c r="DQ36" s="626"/>
      <c r="DR36" s="626"/>
      <c r="DS36" s="626"/>
      <c r="DT36" s="626"/>
      <c r="DU36" s="626"/>
      <c r="DV36" s="627"/>
      <c r="DW36" s="630">
        <v>6.9</v>
      </c>
      <c r="DX36" s="655"/>
      <c r="DY36" s="655"/>
      <c r="DZ36" s="655"/>
      <c r="EA36" s="655"/>
      <c r="EB36" s="655"/>
      <c r="EC36" s="656"/>
    </row>
    <row r="37" spans="2:133" ht="11.25" customHeight="1" x14ac:dyDescent="0.15">
      <c r="AQ37" s="704" t="s">
        <v>313</v>
      </c>
      <c r="AR37" s="705"/>
      <c r="AS37" s="705"/>
      <c r="AT37" s="705"/>
      <c r="AU37" s="705"/>
      <c r="AV37" s="705"/>
      <c r="AW37" s="705"/>
      <c r="AX37" s="705"/>
      <c r="AY37" s="706"/>
      <c r="AZ37" s="625" t="s">
        <v>314</v>
      </c>
      <c r="BA37" s="626"/>
      <c r="BB37" s="626"/>
      <c r="BC37" s="626"/>
      <c r="BD37" s="657"/>
      <c r="BE37" s="657"/>
      <c r="BF37" s="682"/>
      <c r="BG37" s="639" t="s">
        <v>315</v>
      </c>
      <c r="BH37" s="640"/>
      <c r="BI37" s="640"/>
      <c r="BJ37" s="640"/>
      <c r="BK37" s="640"/>
      <c r="BL37" s="640"/>
      <c r="BM37" s="640"/>
      <c r="BN37" s="640"/>
      <c r="BO37" s="640"/>
      <c r="BP37" s="640"/>
      <c r="BQ37" s="640"/>
      <c r="BR37" s="640"/>
      <c r="BS37" s="640"/>
      <c r="BT37" s="640"/>
      <c r="BU37" s="641"/>
      <c r="BV37" s="625">
        <v>14397</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582224</v>
      </c>
      <c r="CS37" s="657"/>
      <c r="CT37" s="657"/>
      <c r="CU37" s="657"/>
      <c r="CV37" s="657"/>
      <c r="CW37" s="657"/>
      <c r="CX37" s="657"/>
      <c r="CY37" s="658"/>
      <c r="CZ37" s="659">
        <v>1.9</v>
      </c>
      <c r="DA37" s="660"/>
      <c r="DB37" s="660"/>
      <c r="DC37" s="661"/>
      <c r="DD37" s="634">
        <v>582224</v>
      </c>
      <c r="DE37" s="657"/>
      <c r="DF37" s="657"/>
      <c r="DG37" s="657"/>
      <c r="DH37" s="657"/>
      <c r="DI37" s="657"/>
      <c r="DJ37" s="657"/>
      <c r="DK37" s="658"/>
      <c r="DL37" s="634">
        <v>579061</v>
      </c>
      <c r="DM37" s="657"/>
      <c r="DN37" s="657"/>
      <c r="DO37" s="657"/>
      <c r="DP37" s="657"/>
      <c r="DQ37" s="657"/>
      <c r="DR37" s="657"/>
      <c r="DS37" s="657"/>
      <c r="DT37" s="657"/>
      <c r="DU37" s="657"/>
      <c r="DV37" s="658"/>
      <c r="DW37" s="630">
        <v>3</v>
      </c>
      <c r="DX37" s="655"/>
      <c r="DY37" s="655"/>
      <c r="DZ37" s="655"/>
      <c r="EA37" s="655"/>
      <c r="EB37" s="655"/>
      <c r="EC37" s="656"/>
    </row>
    <row r="38" spans="2:133" ht="11.25" customHeight="1" x14ac:dyDescent="0.15">
      <c r="AQ38" s="704" t="s">
        <v>317</v>
      </c>
      <c r="AR38" s="705"/>
      <c r="AS38" s="705"/>
      <c r="AT38" s="705"/>
      <c r="AU38" s="705"/>
      <c r="AV38" s="705"/>
      <c r="AW38" s="705"/>
      <c r="AX38" s="705"/>
      <c r="AY38" s="706"/>
      <c r="AZ38" s="625" t="s">
        <v>318</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23501</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4137351</v>
      </c>
      <c r="CS38" s="626"/>
      <c r="CT38" s="626"/>
      <c r="CU38" s="626"/>
      <c r="CV38" s="626"/>
      <c r="CW38" s="626"/>
      <c r="CX38" s="626"/>
      <c r="CY38" s="627"/>
      <c r="CZ38" s="659">
        <v>13.6</v>
      </c>
      <c r="DA38" s="660"/>
      <c r="DB38" s="660"/>
      <c r="DC38" s="661"/>
      <c r="DD38" s="634">
        <v>3719043</v>
      </c>
      <c r="DE38" s="626"/>
      <c r="DF38" s="626"/>
      <c r="DG38" s="626"/>
      <c r="DH38" s="626"/>
      <c r="DI38" s="626"/>
      <c r="DJ38" s="626"/>
      <c r="DK38" s="627"/>
      <c r="DL38" s="634">
        <v>2721490</v>
      </c>
      <c r="DM38" s="626"/>
      <c r="DN38" s="626"/>
      <c r="DO38" s="626"/>
      <c r="DP38" s="626"/>
      <c r="DQ38" s="626"/>
      <c r="DR38" s="626"/>
      <c r="DS38" s="626"/>
      <c r="DT38" s="626"/>
      <c r="DU38" s="626"/>
      <c r="DV38" s="627"/>
      <c r="DW38" s="630">
        <v>13.9</v>
      </c>
      <c r="DX38" s="655"/>
      <c r="DY38" s="655"/>
      <c r="DZ38" s="655"/>
      <c r="EA38" s="655"/>
      <c r="EB38" s="655"/>
      <c r="EC38" s="656"/>
    </row>
    <row r="39" spans="2:133" ht="11.25" customHeight="1" x14ac:dyDescent="0.15">
      <c r="AQ39" s="704" t="s">
        <v>321</v>
      </c>
      <c r="AR39" s="705"/>
      <c r="AS39" s="705"/>
      <c r="AT39" s="705"/>
      <c r="AU39" s="705"/>
      <c r="AV39" s="705"/>
      <c r="AW39" s="705"/>
      <c r="AX39" s="705"/>
      <c r="AY39" s="706"/>
      <c r="AZ39" s="625" t="s">
        <v>318</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104</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177095</v>
      </c>
      <c r="CS39" s="657"/>
      <c r="CT39" s="657"/>
      <c r="CU39" s="657"/>
      <c r="CV39" s="657"/>
      <c r="CW39" s="657"/>
      <c r="CX39" s="657"/>
      <c r="CY39" s="658"/>
      <c r="CZ39" s="659">
        <v>0.6</v>
      </c>
      <c r="DA39" s="660"/>
      <c r="DB39" s="660"/>
      <c r="DC39" s="661"/>
      <c r="DD39" s="634">
        <v>43901</v>
      </c>
      <c r="DE39" s="657"/>
      <c r="DF39" s="657"/>
      <c r="DG39" s="657"/>
      <c r="DH39" s="657"/>
      <c r="DI39" s="657"/>
      <c r="DJ39" s="657"/>
      <c r="DK39" s="658"/>
      <c r="DL39" s="634" t="s">
        <v>318</v>
      </c>
      <c r="DM39" s="657"/>
      <c r="DN39" s="657"/>
      <c r="DO39" s="657"/>
      <c r="DP39" s="657"/>
      <c r="DQ39" s="657"/>
      <c r="DR39" s="657"/>
      <c r="DS39" s="657"/>
      <c r="DT39" s="657"/>
      <c r="DU39" s="657"/>
      <c r="DV39" s="658"/>
      <c r="DW39" s="630" t="s">
        <v>318</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1156614</v>
      </c>
      <c r="BA40" s="626"/>
      <c r="BB40" s="626"/>
      <c r="BC40" s="626"/>
      <c r="BD40" s="657"/>
      <c r="BE40" s="657"/>
      <c r="BF40" s="682"/>
      <c r="BG40" s="710"/>
      <c r="BH40" s="711"/>
      <c r="BI40" s="711"/>
      <c r="BJ40" s="711"/>
      <c r="BK40" s="711"/>
      <c r="BL40" s="189"/>
      <c r="BM40" s="640" t="s">
        <v>326</v>
      </c>
      <c r="BN40" s="640"/>
      <c r="BO40" s="640"/>
      <c r="BP40" s="640"/>
      <c r="BQ40" s="640"/>
      <c r="BR40" s="640"/>
      <c r="BS40" s="640"/>
      <c r="BT40" s="640"/>
      <c r="BU40" s="641"/>
      <c r="BV40" s="625">
        <v>88</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v>359700</v>
      </c>
      <c r="CS40" s="626"/>
      <c r="CT40" s="626"/>
      <c r="CU40" s="626"/>
      <c r="CV40" s="626"/>
      <c r="CW40" s="626"/>
      <c r="CX40" s="626"/>
      <c r="CY40" s="627"/>
      <c r="CZ40" s="659">
        <v>1.2</v>
      </c>
      <c r="DA40" s="660"/>
      <c r="DB40" s="660"/>
      <c r="DC40" s="661"/>
      <c r="DD40" s="634" t="s">
        <v>318</v>
      </c>
      <c r="DE40" s="626"/>
      <c r="DF40" s="626"/>
      <c r="DG40" s="626"/>
      <c r="DH40" s="626"/>
      <c r="DI40" s="626"/>
      <c r="DJ40" s="626"/>
      <c r="DK40" s="627"/>
      <c r="DL40" s="634" t="s">
        <v>318</v>
      </c>
      <c r="DM40" s="626"/>
      <c r="DN40" s="626"/>
      <c r="DO40" s="626"/>
      <c r="DP40" s="626"/>
      <c r="DQ40" s="626"/>
      <c r="DR40" s="626"/>
      <c r="DS40" s="626"/>
      <c r="DT40" s="626"/>
      <c r="DU40" s="626"/>
      <c r="DV40" s="627"/>
      <c r="DW40" s="630" t="s">
        <v>318</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328</v>
      </c>
      <c r="AR41" s="646"/>
      <c r="AS41" s="646"/>
      <c r="AT41" s="646"/>
      <c r="AU41" s="646"/>
      <c r="AV41" s="646"/>
      <c r="AW41" s="646"/>
      <c r="AX41" s="646"/>
      <c r="AY41" s="647"/>
      <c r="AZ41" s="697">
        <v>1834260</v>
      </c>
      <c r="BA41" s="698"/>
      <c r="BB41" s="698"/>
      <c r="BC41" s="698"/>
      <c r="BD41" s="693"/>
      <c r="BE41" s="693"/>
      <c r="BF41" s="695"/>
      <c r="BG41" s="712"/>
      <c r="BH41" s="713"/>
      <c r="BI41" s="713"/>
      <c r="BJ41" s="713"/>
      <c r="BK41" s="713"/>
      <c r="BL41" s="191"/>
      <c r="BM41" s="646" t="s">
        <v>329</v>
      </c>
      <c r="BN41" s="646"/>
      <c r="BO41" s="646"/>
      <c r="BP41" s="646"/>
      <c r="BQ41" s="646"/>
      <c r="BR41" s="646"/>
      <c r="BS41" s="646"/>
      <c r="BT41" s="646"/>
      <c r="BU41" s="647"/>
      <c r="BV41" s="697">
        <v>305</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314</v>
      </c>
      <c r="CS41" s="657"/>
      <c r="CT41" s="657"/>
      <c r="CU41" s="657"/>
      <c r="CV41" s="657"/>
      <c r="CW41" s="657"/>
      <c r="CX41" s="657"/>
      <c r="CY41" s="658"/>
      <c r="CZ41" s="659" t="s">
        <v>314</v>
      </c>
      <c r="DA41" s="660"/>
      <c r="DB41" s="660"/>
      <c r="DC41" s="661"/>
      <c r="DD41" s="634" t="s">
        <v>314</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332</v>
      </c>
      <c r="CE42" s="623"/>
      <c r="CF42" s="623"/>
      <c r="CG42" s="623"/>
      <c r="CH42" s="623"/>
      <c r="CI42" s="623"/>
      <c r="CJ42" s="623"/>
      <c r="CK42" s="623"/>
      <c r="CL42" s="623"/>
      <c r="CM42" s="623"/>
      <c r="CN42" s="623"/>
      <c r="CO42" s="623"/>
      <c r="CP42" s="623"/>
      <c r="CQ42" s="624"/>
      <c r="CR42" s="625">
        <v>2765568</v>
      </c>
      <c r="CS42" s="626"/>
      <c r="CT42" s="626"/>
      <c r="CU42" s="626"/>
      <c r="CV42" s="626"/>
      <c r="CW42" s="626"/>
      <c r="CX42" s="626"/>
      <c r="CY42" s="627"/>
      <c r="CZ42" s="659">
        <v>9.1</v>
      </c>
      <c r="DA42" s="708"/>
      <c r="DB42" s="708"/>
      <c r="DC42" s="709"/>
      <c r="DD42" s="634">
        <v>772241</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334</v>
      </c>
      <c r="CE43" s="623"/>
      <c r="CF43" s="623"/>
      <c r="CG43" s="623"/>
      <c r="CH43" s="623"/>
      <c r="CI43" s="623"/>
      <c r="CJ43" s="623"/>
      <c r="CK43" s="623"/>
      <c r="CL43" s="623"/>
      <c r="CM43" s="623"/>
      <c r="CN43" s="623"/>
      <c r="CO43" s="623"/>
      <c r="CP43" s="623"/>
      <c r="CQ43" s="624"/>
      <c r="CR43" s="625">
        <v>68448</v>
      </c>
      <c r="CS43" s="657"/>
      <c r="CT43" s="657"/>
      <c r="CU43" s="657"/>
      <c r="CV43" s="657"/>
      <c r="CW43" s="657"/>
      <c r="CX43" s="657"/>
      <c r="CY43" s="658"/>
      <c r="CZ43" s="659">
        <v>0.2</v>
      </c>
      <c r="DA43" s="660"/>
      <c r="DB43" s="660"/>
      <c r="DC43" s="661"/>
      <c r="DD43" s="634">
        <v>68424</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335</v>
      </c>
      <c r="CD44" s="731" t="s">
        <v>287</v>
      </c>
      <c r="CE44" s="732"/>
      <c r="CF44" s="622" t="s">
        <v>336</v>
      </c>
      <c r="CG44" s="623"/>
      <c r="CH44" s="623"/>
      <c r="CI44" s="623"/>
      <c r="CJ44" s="623"/>
      <c r="CK44" s="623"/>
      <c r="CL44" s="623"/>
      <c r="CM44" s="623"/>
      <c r="CN44" s="623"/>
      <c r="CO44" s="623"/>
      <c r="CP44" s="623"/>
      <c r="CQ44" s="624"/>
      <c r="CR44" s="625">
        <v>2763670</v>
      </c>
      <c r="CS44" s="626"/>
      <c r="CT44" s="626"/>
      <c r="CU44" s="626"/>
      <c r="CV44" s="626"/>
      <c r="CW44" s="626"/>
      <c r="CX44" s="626"/>
      <c r="CY44" s="627"/>
      <c r="CZ44" s="659">
        <v>9.1</v>
      </c>
      <c r="DA44" s="708"/>
      <c r="DB44" s="708"/>
      <c r="DC44" s="709"/>
      <c r="DD44" s="634">
        <v>770343</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337</v>
      </c>
      <c r="CG45" s="623"/>
      <c r="CH45" s="623"/>
      <c r="CI45" s="623"/>
      <c r="CJ45" s="623"/>
      <c r="CK45" s="623"/>
      <c r="CL45" s="623"/>
      <c r="CM45" s="623"/>
      <c r="CN45" s="623"/>
      <c r="CO45" s="623"/>
      <c r="CP45" s="623"/>
      <c r="CQ45" s="624"/>
      <c r="CR45" s="625">
        <v>1388228</v>
      </c>
      <c r="CS45" s="657"/>
      <c r="CT45" s="657"/>
      <c r="CU45" s="657"/>
      <c r="CV45" s="657"/>
      <c r="CW45" s="657"/>
      <c r="CX45" s="657"/>
      <c r="CY45" s="658"/>
      <c r="CZ45" s="659">
        <v>4.5999999999999996</v>
      </c>
      <c r="DA45" s="660"/>
      <c r="DB45" s="660"/>
      <c r="DC45" s="661"/>
      <c r="DD45" s="634">
        <v>95413</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338</v>
      </c>
      <c r="CG46" s="623"/>
      <c r="CH46" s="623"/>
      <c r="CI46" s="623"/>
      <c r="CJ46" s="623"/>
      <c r="CK46" s="623"/>
      <c r="CL46" s="623"/>
      <c r="CM46" s="623"/>
      <c r="CN46" s="623"/>
      <c r="CO46" s="623"/>
      <c r="CP46" s="623"/>
      <c r="CQ46" s="624"/>
      <c r="CR46" s="625">
        <v>1347855</v>
      </c>
      <c r="CS46" s="626"/>
      <c r="CT46" s="626"/>
      <c r="CU46" s="626"/>
      <c r="CV46" s="626"/>
      <c r="CW46" s="626"/>
      <c r="CX46" s="626"/>
      <c r="CY46" s="627"/>
      <c r="CZ46" s="659">
        <v>4.4000000000000004</v>
      </c>
      <c r="DA46" s="708"/>
      <c r="DB46" s="708"/>
      <c r="DC46" s="709"/>
      <c r="DD46" s="634">
        <v>658593</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339</v>
      </c>
      <c r="CG47" s="623"/>
      <c r="CH47" s="623"/>
      <c r="CI47" s="623"/>
      <c r="CJ47" s="623"/>
      <c r="CK47" s="623"/>
      <c r="CL47" s="623"/>
      <c r="CM47" s="623"/>
      <c r="CN47" s="623"/>
      <c r="CO47" s="623"/>
      <c r="CP47" s="623"/>
      <c r="CQ47" s="624"/>
      <c r="CR47" s="625">
        <v>1898</v>
      </c>
      <c r="CS47" s="657"/>
      <c r="CT47" s="657"/>
      <c r="CU47" s="657"/>
      <c r="CV47" s="657"/>
      <c r="CW47" s="657"/>
      <c r="CX47" s="657"/>
      <c r="CY47" s="658"/>
      <c r="CZ47" s="659">
        <v>0</v>
      </c>
      <c r="DA47" s="660"/>
      <c r="DB47" s="660"/>
      <c r="DC47" s="661"/>
      <c r="DD47" s="634">
        <v>1898</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340</v>
      </c>
      <c r="CG48" s="623"/>
      <c r="CH48" s="623"/>
      <c r="CI48" s="623"/>
      <c r="CJ48" s="623"/>
      <c r="CK48" s="623"/>
      <c r="CL48" s="623"/>
      <c r="CM48" s="623"/>
      <c r="CN48" s="623"/>
      <c r="CO48" s="623"/>
      <c r="CP48" s="623"/>
      <c r="CQ48" s="624"/>
      <c r="CR48" s="625" t="s">
        <v>110</v>
      </c>
      <c r="CS48" s="626"/>
      <c r="CT48" s="626"/>
      <c r="CU48" s="626"/>
      <c r="CV48" s="626"/>
      <c r="CW48" s="626"/>
      <c r="CX48" s="626"/>
      <c r="CY48" s="627"/>
      <c r="CZ48" s="659" t="s">
        <v>110</v>
      </c>
      <c r="DA48" s="708"/>
      <c r="DB48" s="708"/>
      <c r="DC48" s="709"/>
      <c r="DD48" s="634" t="s">
        <v>110</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341</v>
      </c>
      <c r="CE49" s="669"/>
      <c r="CF49" s="669"/>
      <c r="CG49" s="669"/>
      <c r="CH49" s="669"/>
      <c r="CI49" s="669"/>
      <c r="CJ49" s="669"/>
      <c r="CK49" s="669"/>
      <c r="CL49" s="669"/>
      <c r="CM49" s="669"/>
      <c r="CN49" s="669"/>
      <c r="CO49" s="669"/>
      <c r="CP49" s="669"/>
      <c r="CQ49" s="670"/>
      <c r="CR49" s="697">
        <v>30499281</v>
      </c>
      <c r="CS49" s="693"/>
      <c r="CT49" s="693"/>
      <c r="CU49" s="693"/>
      <c r="CV49" s="693"/>
      <c r="CW49" s="693"/>
      <c r="CX49" s="693"/>
      <c r="CY49" s="720"/>
      <c r="CZ49" s="721">
        <v>100</v>
      </c>
      <c r="DA49" s="722"/>
      <c r="DB49" s="722"/>
      <c r="DC49" s="723"/>
      <c r="DD49" s="724">
        <v>20861414</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99" bottom="0.39370078740157499" header="0.196850393700787" footer="0.196850393700787"/>
  <pageSetup paperSize="9" scale="67" orientation="landscape" cellComments="atEnd"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343</v>
      </c>
      <c r="DK2" s="767"/>
      <c r="DL2" s="767"/>
      <c r="DM2" s="767"/>
      <c r="DN2" s="767"/>
      <c r="DO2" s="768"/>
      <c r="DP2" s="202"/>
      <c r="DQ2" s="766" t="s">
        <v>344</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345</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347</v>
      </c>
      <c r="B5" s="761"/>
      <c r="C5" s="761"/>
      <c r="D5" s="761"/>
      <c r="E5" s="761"/>
      <c r="F5" s="761"/>
      <c r="G5" s="761"/>
      <c r="H5" s="761"/>
      <c r="I5" s="761"/>
      <c r="J5" s="761"/>
      <c r="K5" s="761"/>
      <c r="L5" s="761"/>
      <c r="M5" s="761"/>
      <c r="N5" s="761"/>
      <c r="O5" s="761"/>
      <c r="P5" s="762"/>
      <c r="Q5" s="737" t="s">
        <v>348</v>
      </c>
      <c r="R5" s="738"/>
      <c r="S5" s="738"/>
      <c r="T5" s="738"/>
      <c r="U5" s="739"/>
      <c r="V5" s="737" t="s">
        <v>349</v>
      </c>
      <c r="W5" s="738"/>
      <c r="X5" s="738"/>
      <c r="Y5" s="738"/>
      <c r="Z5" s="739"/>
      <c r="AA5" s="737" t="s">
        <v>350</v>
      </c>
      <c r="AB5" s="738"/>
      <c r="AC5" s="738"/>
      <c r="AD5" s="738"/>
      <c r="AE5" s="738"/>
      <c r="AF5" s="770" t="s">
        <v>351</v>
      </c>
      <c r="AG5" s="738"/>
      <c r="AH5" s="738"/>
      <c r="AI5" s="738"/>
      <c r="AJ5" s="749"/>
      <c r="AK5" s="738" t="s">
        <v>352</v>
      </c>
      <c r="AL5" s="738"/>
      <c r="AM5" s="738"/>
      <c r="AN5" s="738"/>
      <c r="AO5" s="739"/>
      <c r="AP5" s="737" t="s">
        <v>353</v>
      </c>
      <c r="AQ5" s="738"/>
      <c r="AR5" s="738"/>
      <c r="AS5" s="738"/>
      <c r="AT5" s="739"/>
      <c r="AU5" s="737" t="s">
        <v>354</v>
      </c>
      <c r="AV5" s="738"/>
      <c r="AW5" s="738"/>
      <c r="AX5" s="738"/>
      <c r="AY5" s="749"/>
      <c r="AZ5" s="209"/>
      <c r="BA5" s="209"/>
      <c r="BB5" s="209"/>
      <c r="BC5" s="209"/>
      <c r="BD5" s="209"/>
      <c r="BE5" s="210"/>
      <c r="BF5" s="210"/>
      <c r="BG5" s="210"/>
      <c r="BH5" s="210"/>
      <c r="BI5" s="210"/>
      <c r="BJ5" s="210"/>
      <c r="BK5" s="210"/>
      <c r="BL5" s="210"/>
      <c r="BM5" s="210"/>
      <c r="BN5" s="210"/>
      <c r="BO5" s="210"/>
      <c r="BP5" s="210"/>
      <c r="BQ5" s="760" t="s">
        <v>355</v>
      </c>
      <c r="BR5" s="761"/>
      <c r="BS5" s="761"/>
      <c r="BT5" s="761"/>
      <c r="BU5" s="761"/>
      <c r="BV5" s="761"/>
      <c r="BW5" s="761"/>
      <c r="BX5" s="761"/>
      <c r="BY5" s="761"/>
      <c r="BZ5" s="761"/>
      <c r="CA5" s="761"/>
      <c r="CB5" s="761"/>
      <c r="CC5" s="761"/>
      <c r="CD5" s="761"/>
      <c r="CE5" s="761"/>
      <c r="CF5" s="761"/>
      <c r="CG5" s="762"/>
      <c r="CH5" s="737" t="s">
        <v>356</v>
      </c>
      <c r="CI5" s="738"/>
      <c r="CJ5" s="738"/>
      <c r="CK5" s="738"/>
      <c r="CL5" s="739"/>
      <c r="CM5" s="737" t="s">
        <v>357</v>
      </c>
      <c r="CN5" s="738"/>
      <c r="CO5" s="738"/>
      <c r="CP5" s="738"/>
      <c r="CQ5" s="739"/>
      <c r="CR5" s="737" t="s">
        <v>358</v>
      </c>
      <c r="CS5" s="738"/>
      <c r="CT5" s="738"/>
      <c r="CU5" s="738"/>
      <c r="CV5" s="739"/>
      <c r="CW5" s="737" t="s">
        <v>359</v>
      </c>
      <c r="CX5" s="738"/>
      <c r="CY5" s="738"/>
      <c r="CZ5" s="738"/>
      <c r="DA5" s="739"/>
      <c r="DB5" s="737" t="s">
        <v>360</v>
      </c>
      <c r="DC5" s="738"/>
      <c r="DD5" s="738"/>
      <c r="DE5" s="738"/>
      <c r="DF5" s="739"/>
      <c r="DG5" s="743" t="s">
        <v>361</v>
      </c>
      <c r="DH5" s="744"/>
      <c r="DI5" s="744"/>
      <c r="DJ5" s="744"/>
      <c r="DK5" s="745"/>
      <c r="DL5" s="743" t="s">
        <v>362</v>
      </c>
      <c r="DM5" s="744"/>
      <c r="DN5" s="744"/>
      <c r="DO5" s="744"/>
      <c r="DP5" s="745"/>
      <c r="DQ5" s="737" t="s">
        <v>363</v>
      </c>
      <c r="DR5" s="738"/>
      <c r="DS5" s="738"/>
      <c r="DT5" s="738"/>
      <c r="DU5" s="739"/>
      <c r="DV5" s="737" t="s">
        <v>354</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364</v>
      </c>
      <c r="C7" s="752"/>
      <c r="D7" s="752"/>
      <c r="E7" s="752"/>
      <c r="F7" s="752"/>
      <c r="G7" s="752"/>
      <c r="H7" s="752"/>
      <c r="I7" s="752"/>
      <c r="J7" s="752"/>
      <c r="K7" s="752"/>
      <c r="L7" s="752"/>
      <c r="M7" s="752"/>
      <c r="N7" s="752"/>
      <c r="O7" s="752"/>
      <c r="P7" s="753"/>
      <c r="Q7" s="754">
        <v>31234</v>
      </c>
      <c r="R7" s="755"/>
      <c r="S7" s="755"/>
      <c r="T7" s="755"/>
      <c r="U7" s="755"/>
      <c r="V7" s="755">
        <v>30320</v>
      </c>
      <c r="W7" s="755"/>
      <c r="X7" s="755"/>
      <c r="Y7" s="755"/>
      <c r="Z7" s="755"/>
      <c r="AA7" s="755">
        <v>914</v>
      </c>
      <c r="AB7" s="755"/>
      <c r="AC7" s="755"/>
      <c r="AD7" s="755"/>
      <c r="AE7" s="756"/>
      <c r="AF7" s="757">
        <v>877</v>
      </c>
      <c r="AG7" s="758"/>
      <c r="AH7" s="758"/>
      <c r="AI7" s="758"/>
      <c r="AJ7" s="759"/>
      <c r="AK7" s="794">
        <f>92+9</f>
        <v>101</v>
      </c>
      <c r="AL7" s="795"/>
      <c r="AM7" s="795"/>
      <c r="AN7" s="795"/>
      <c r="AO7" s="795"/>
      <c r="AP7" s="795">
        <v>25426</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t="s">
        <v>538</v>
      </c>
      <c r="BS7" s="798" t="s">
        <v>535</v>
      </c>
      <c r="BT7" s="799"/>
      <c r="BU7" s="799"/>
      <c r="BV7" s="799"/>
      <c r="BW7" s="799"/>
      <c r="BX7" s="799"/>
      <c r="BY7" s="799"/>
      <c r="BZ7" s="799"/>
      <c r="CA7" s="799"/>
      <c r="CB7" s="799"/>
      <c r="CC7" s="799"/>
      <c r="CD7" s="799"/>
      <c r="CE7" s="799"/>
      <c r="CF7" s="799"/>
      <c r="CG7" s="800"/>
      <c r="CH7" s="791">
        <v>1</v>
      </c>
      <c r="CI7" s="792"/>
      <c r="CJ7" s="792"/>
      <c r="CK7" s="792"/>
      <c r="CL7" s="793"/>
      <c r="CM7" s="791">
        <v>101</v>
      </c>
      <c r="CN7" s="792"/>
      <c r="CO7" s="792"/>
      <c r="CP7" s="792"/>
      <c r="CQ7" s="793"/>
      <c r="CR7" s="791">
        <v>2</v>
      </c>
      <c r="CS7" s="792"/>
      <c r="CT7" s="792"/>
      <c r="CU7" s="792"/>
      <c r="CV7" s="793"/>
      <c r="CW7" s="791">
        <v>2</v>
      </c>
      <c r="CX7" s="792"/>
      <c r="CY7" s="792"/>
      <c r="CZ7" s="792"/>
      <c r="DA7" s="793"/>
      <c r="DB7" s="791" t="s">
        <v>539</v>
      </c>
      <c r="DC7" s="792"/>
      <c r="DD7" s="792"/>
      <c r="DE7" s="792"/>
      <c r="DF7" s="793"/>
      <c r="DG7" s="791">
        <v>2353</v>
      </c>
      <c r="DH7" s="792"/>
      <c r="DI7" s="792"/>
      <c r="DJ7" s="792"/>
      <c r="DK7" s="793"/>
      <c r="DL7" s="791" t="s">
        <v>539</v>
      </c>
      <c r="DM7" s="792"/>
      <c r="DN7" s="792"/>
      <c r="DO7" s="792"/>
      <c r="DP7" s="793"/>
      <c r="DQ7" s="791" t="s">
        <v>539</v>
      </c>
      <c r="DR7" s="792"/>
      <c r="DS7" s="792"/>
      <c r="DT7" s="792"/>
      <c r="DU7" s="793"/>
      <c r="DV7" s="772"/>
      <c r="DW7" s="773"/>
      <c r="DX7" s="773"/>
      <c r="DY7" s="773"/>
      <c r="DZ7" s="774"/>
      <c r="EA7" s="207"/>
    </row>
    <row r="8" spans="1:131" s="208" customFormat="1" ht="26.25" customHeight="1" x14ac:dyDescent="0.15">
      <c r="A8" s="214">
        <v>2</v>
      </c>
      <c r="B8" s="775" t="s">
        <v>365</v>
      </c>
      <c r="C8" s="776"/>
      <c r="D8" s="776"/>
      <c r="E8" s="776"/>
      <c r="F8" s="776"/>
      <c r="G8" s="776"/>
      <c r="H8" s="776"/>
      <c r="I8" s="776"/>
      <c r="J8" s="776"/>
      <c r="K8" s="776"/>
      <c r="L8" s="776"/>
      <c r="M8" s="776"/>
      <c r="N8" s="776"/>
      <c r="O8" s="776"/>
      <c r="P8" s="777"/>
      <c r="Q8" s="778">
        <v>230</v>
      </c>
      <c r="R8" s="779"/>
      <c r="S8" s="779"/>
      <c r="T8" s="779"/>
      <c r="U8" s="779"/>
      <c r="V8" s="779">
        <v>229</v>
      </c>
      <c r="W8" s="779"/>
      <c r="X8" s="779"/>
      <c r="Y8" s="779"/>
      <c r="Z8" s="779"/>
      <c r="AA8" s="779">
        <v>1</v>
      </c>
      <c r="AB8" s="779"/>
      <c r="AC8" s="779"/>
      <c r="AD8" s="779"/>
      <c r="AE8" s="780"/>
      <c r="AF8" s="781" t="s">
        <v>110</v>
      </c>
      <c r="AG8" s="782"/>
      <c r="AH8" s="782"/>
      <c r="AI8" s="782"/>
      <c r="AJ8" s="783"/>
      <c r="AK8" s="784">
        <v>3</v>
      </c>
      <c r="AL8" s="785"/>
      <c r="AM8" s="785"/>
      <c r="AN8" s="785"/>
      <c r="AO8" s="785"/>
      <c r="AP8" s="785">
        <v>455</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t="s">
        <v>538</v>
      </c>
      <c r="BS8" s="788" t="s">
        <v>536</v>
      </c>
      <c r="BT8" s="789"/>
      <c r="BU8" s="789"/>
      <c r="BV8" s="789"/>
      <c r="BW8" s="789"/>
      <c r="BX8" s="789"/>
      <c r="BY8" s="789"/>
      <c r="BZ8" s="789"/>
      <c r="CA8" s="789"/>
      <c r="CB8" s="789"/>
      <c r="CC8" s="789"/>
      <c r="CD8" s="789"/>
      <c r="CE8" s="789"/>
      <c r="CF8" s="789"/>
      <c r="CG8" s="790"/>
      <c r="CH8" s="801">
        <v>30</v>
      </c>
      <c r="CI8" s="802"/>
      <c r="CJ8" s="802"/>
      <c r="CK8" s="802"/>
      <c r="CL8" s="803"/>
      <c r="CM8" s="801">
        <v>383</v>
      </c>
      <c r="CN8" s="802"/>
      <c r="CO8" s="802"/>
      <c r="CP8" s="802"/>
      <c r="CQ8" s="803"/>
      <c r="CR8" s="801">
        <v>1</v>
      </c>
      <c r="CS8" s="802"/>
      <c r="CT8" s="802"/>
      <c r="CU8" s="802"/>
      <c r="CV8" s="803"/>
      <c r="CW8" s="801" t="s">
        <v>539</v>
      </c>
      <c r="CX8" s="802"/>
      <c r="CY8" s="802"/>
      <c r="CZ8" s="802"/>
      <c r="DA8" s="803"/>
      <c r="DB8" s="801" t="s">
        <v>539</v>
      </c>
      <c r="DC8" s="802"/>
      <c r="DD8" s="802"/>
      <c r="DE8" s="802"/>
      <c r="DF8" s="803"/>
      <c r="DG8" s="801" t="s">
        <v>539</v>
      </c>
      <c r="DH8" s="802"/>
      <c r="DI8" s="802"/>
      <c r="DJ8" s="802"/>
      <c r="DK8" s="803"/>
      <c r="DL8" s="801">
        <v>2776</v>
      </c>
      <c r="DM8" s="802"/>
      <c r="DN8" s="802"/>
      <c r="DO8" s="802"/>
      <c r="DP8" s="803"/>
      <c r="DQ8" s="801">
        <v>278</v>
      </c>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537</v>
      </c>
      <c r="BT9" s="789"/>
      <c r="BU9" s="789"/>
      <c r="BV9" s="789"/>
      <c r="BW9" s="789"/>
      <c r="BX9" s="789"/>
      <c r="BY9" s="789"/>
      <c r="BZ9" s="789"/>
      <c r="CA9" s="789"/>
      <c r="CB9" s="789"/>
      <c r="CC9" s="789"/>
      <c r="CD9" s="789"/>
      <c r="CE9" s="789"/>
      <c r="CF9" s="789"/>
      <c r="CG9" s="790"/>
      <c r="CH9" s="801">
        <v>0</v>
      </c>
      <c r="CI9" s="802"/>
      <c r="CJ9" s="802"/>
      <c r="CK9" s="802"/>
      <c r="CL9" s="803"/>
      <c r="CM9" s="801">
        <v>210</v>
      </c>
      <c r="CN9" s="802"/>
      <c r="CO9" s="802"/>
      <c r="CP9" s="802"/>
      <c r="CQ9" s="803"/>
      <c r="CR9" s="801">
        <v>200</v>
      </c>
      <c r="CS9" s="802"/>
      <c r="CT9" s="802"/>
      <c r="CU9" s="802"/>
      <c r="CV9" s="803"/>
      <c r="CW9" s="801">
        <v>8</v>
      </c>
      <c r="CX9" s="802"/>
      <c r="CY9" s="802"/>
      <c r="CZ9" s="802"/>
      <c r="DA9" s="803"/>
      <c r="DB9" s="801" t="s">
        <v>539</v>
      </c>
      <c r="DC9" s="802"/>
      <c r="DD9" s="802"/>
      <c r="DE9" s="802"/>
      <c r="DF9" s="803"/>
      <c r="DG9" s="801" t="s">
        <v>539</v>
      </c>
      <c r="DH9" s="802"/>
      <c r="DI9" s="802"/>
      <c r="DJ9" s="802"/>
      <c r="DK9" s="803"/>
      <c r="DL9" s="801" t="s">
        <v>539</v>
      </c>
      <c r="DM9" s="802"/>
      <c r="DN9" s="802"/>
      <c r="DO9" s="802"/>
      <c r="DP9" s="803"/>
      <c r="DQ9" s="801" t="s">
        <v>539</v>
      </c>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366</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367</v>
      </c>
      <c r="B23" s="810" t="s">
        <v>368</v>
      </c>
      <c r="C23" s="811"/>
      <c r="D23" s="811"/>
      <c r="E23" s="811"/>
      <c r="F23" s="811"/>
      <c r="G23" s="811"/>
      <c r="H23" s="811"/>
      <c r="I23" s="811"/>
      <c r="J23" s="811"/>
      <c r="K23" s="811"/>
      <c r="L23" s="811"/>
      <c r="M23" s="811"/>
      <c r="N23" s="811"/>
      <c r="O23" s="811"/>
      <c r="P23" s="812"/>
      <c r="Q23" s="813">
        <v>31463</v>
      </c>
      <c r="R23" s="814"/>
      <c r="S23" s="814"/>
      <c r="T23" s="814"/>
      <c r="U23" s="814"/>
      <c r="V23" s="814">
        <v>30548</v>
      </c>
      <c r="W23" s="814"/>
      <c r="X23" s="814"/>
      <c r="Y23" s="814"/>
      <c r="Z23" s="814"/>
      <c r="AA23" s="814">
        <f t="shared" ref="AA23" si="0">SUM(AA7:AE8)</f>
        <v>915</v>
      </c>
      <c r="AB23" s="814"/>
      <c r="AC23" s="814"/>
      <c r="AD23" s="814"/>
      <c r="AE23" s="815"/>
      <c r="AF23" s="816">
        <v>877</v>
      </c>
      <c r="AG23" s="814"/>
      <c r="AH23" s="814"/>
      <c r="AI23" s="814"/>
      <c r="AJ23" s="817"/>
      <c r="AK23" s="818"/>
      <c r="AL23" s="819"/>
      <c r="AM23" s="819"/>
      <c r="AN23" s="819"/>
      <c r="AO23" s="819"/>
      <c r="AP23" s="814">
        <f t="shared" ref="AP23" si="1">SUM(AP7:AT8)</f>
        <v>25881</v>
      </c>
      <c r="AQ23" s="814"/>
      <c r="AR23" s="814"/>
      <c r="AS23" s="814"/>
      <c r="AT23" s="814"/>
      <c r="AU23" s="820"/>
      <c r="AV23" s="820"/>
      <c r="AW23" s="820"/>
      <c r="AX23" s="820"/>
      <c r="AY23" s="821"/>
      <c r="AZ23" s="829" t="s">
        <v>110</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369</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370</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347</v>
      </c>
      <c r="B26" s="761"/>
      <c r="C26" s="761"/>
      <c r="D26" s="761"/>
      <c r="E26" s="761"/>
      <c r="F26" s="761"/>
      <c r="G26" s="761"/>
      <c r="H26" s="761"/>
      <c r="I26" s="761"/>
      <c r="J26" s="761"/>
      <c r="K26" s="761"/>
      <c r="L26" s="761"/>
      <c r="M26" s="761"/>
      <c r="N26" s="761"/>
      <c r="O26" s="761"/>
      <c r="P26" s="762"/>
      <c r="Q26" s="737" t="s">
        <v>371</v>
      </c>
      <c r="R26" s="738"/>
      <c r="S26" s="738"/>
      <c r="T26" s="738"/>
      <c r="U26" s="739"/>
      <c r="V26" s="737" t="s">
        <v>372</v>
      </c>
      <c r="W26" s="738"/>
      <c r="X26" s="738"/>
      <c r="Y26" s="738"/>
      <c r="Z26" s="739"/>
      <c r="AA26" s="737" t="s">
        <v>373</v>
      </c>
      <c r="AB26" s="738"/>
      <c r="AC26" s="738"/>
      <c r="AD26" s="738"/>
      <c r="AE26" s="738"/>
      <c r="AF26" s="832" t="s">
        <v>374</v>
      </c>
      <c r="AG26" s="833"/>
      <c r="AH26" s="833"/>
      <c r="AI26" s="833"/>
      <c r="AJ26" s="834"/>
      <c r="AK26" s="738" t="s">
        <v>375</v>
      </c>
      <c r="AL26" s="738"/>
      <c r="AM26" s="738"/>
      <c r="AN26" s="738"/>
      <c r="AO26" s="739"/>
      <c r="AP26" s="737" t="s">
        <v>376</v>
      </c>
      <c r="AQ26" s="738"/>
      <c r="AR26" s="738"/>
      <c r="AS26" s="738"/>
      <c r="AT26" s="739"/>
      <c r="AU26" s="737" t="s">
        <v>377</v>
      </c>
      <c r="AV26" s="738"/>
      <c r="AW26" s="738"/>
      <c r="AX26" s="738"/>
      <c r="AY26" s="739"/>
      <c r="AZ26" s="737" t="s">
        <v>378</v>
      </c>
      <c r="BA26" s="738"/>
      <c r="BB26" s="738"/>
      <c r="BC26" s="738"/>
      <c r="BD26" s="739"/>
      <c r="BE26" s="737" t="s">
        <v>354</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379</v>
      </c>
      <c r="C28" s="752"/>
      <c r="D28" s="752"/>
      <c r="E28" s="752"/>
      <c r="F28" s="752"/>
      <c r="G28" s="752"/>
      <c r="H28" s="752"/>
      <c r="I28" s="752"/>
      <c r="J28" s="752"/>
      <c r="K28" s="752"/>
      <c r="L28" s="752"/>
      <c r="M28" s="752"/>
      <c r="N28" s="752"/>
      <c r="O28" s="752"/>
      <c r="P28" s="753"/>
      <c r="Q28" s="842">
        <v>12753</v>
      </c>
      <c r="R28" s="843"/>
      <c r="S28" s="843"/>
      <c r="T28" s="843"/>
      <c r="U28" s="843"/>
      <c r="V28" s="843">
        <v>11991</v>
      </c>
      <c r="W28" s="843"/>
      <c r="X28" s="843"/>
      <c r="Y28" s="843"/>
      <c r="Z28" s="843"/>
      <c r="AA28" s="843">
        <v>762</v>
      </c>
      <c r="AB28" s="843"/>
      <c r="AC28" s="843"/>
      <c r="AD28" s="843"/>
      <c r="AE28" s="844"/>
      <c r="AF28" s="845">
        <v>762</v>
      </c>
      <c r="AG28" s="843"/>
      <c r="AH28" s="843"/>
      <c r="AI28" s="843"/>
      <c r="AJ28" s="846"/>
      <c r="AK28" s="847">
        <f>1156+95</f>
        <v>1251</v>
      </c>
      <c r="AL28" s="838"/>
      <c r="AM28" s="838"/>
      <c r="AN28" s="838"/>
      <c r="AO28" s="838"/>
      <c r="AP28" s="838" t="s">
        <v>528</v>
      </c>
      <c r="AQ28" s="838"/>
      <c r="AR28" s="838"/>
      <c r="AS28" s="838"/>
      <c r="AT28" s="838"/>
      <c r="AU28" s="838" t="s">
        <v>528</v>
      </c>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380</v>
      </c>
      <c r="C29" s="776"/>
      <c r="D29" s="776"/>
      <c r="E29" s="776"/>
      <c r="F29" s="776"/>
      <c r="G29" s="776"/>
      <c r="H29" s="776"/>
      <c r="I29" s="776"/>
      <c r="J29" s="776"/>
      <c r="K29" s="776"/>
      <c r="L29" s="776"/>
      <c r="M29" s="776"/>
      <c r="N29" s="776"/>
      <c r="O29" s="776"/>
      <c r="P29" s="777"/>
      <c r="Q29" s="778">
        <v>6605</v>
      </c>
      <c r="R29" s="779"/>
      <c r="S29" s="779"/>
      <c r="T29" s="779"/>
      <c r="U29" s="779"/>
      <c r="V29" s="779">
        <v>6326</v>
      </c>
      <c r="W29" s="779"/>
      <c r="X29" s="779"/>
      <c r="Y29" s="779"/>
      <c r="Z29" s="779"/>
      <c r="AA29" s="779">
        <v>279</v>
      </c>
      <c r="AB29" s="779"/>
      <c r="AC29" s="779"/>
      <c r="AD29" s="779"/>
      <c r="AE29" s="780"/>
      <c r="AF29" s="781">
        <v>279</v>
      </c>
      <c r="AG29" s="782"/>
      <c r="AH29" s="782"/>
      <c r="AI29" s="782"/>
      <c r="AJ29" s="783"/>
      <c r="AK29" s="850">
        <f>994+12</f>
        <v>1006</v>
      </c>
      <c r="AL29" s="851"/>
      <c r="AM29" s="851"/>
      <c r="AN29" s="851"/>
      <c r="AO29" s="851"/>
      <c r="AP29" s="851" t="s">
        <v>529</v>
      </c>
      <c r="AQ29" s="851"/>
      <c r="AR29" s="851"/>
      <c r="AS29" s="851"/>
      <c r="AT29" s="851"/>
      <c r="AU29" s="851" t="s">
        <v>529</v>
      </c>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381</v>
      </c>
      <c r="C30" s="776"/>
      <c r="D30" s="776"/>
      <c r="E30" s="776"/>
      <c r="F30" s="776"/>
      <c r="G30" s="776"/>
      <c r="H30" s="776"/>
      <c r="I30" s="776"/>
      <c r="J30" s="776"/>
      <c r="K30" s="776"/>
      <c r="L30" s="776"/>
      <c r="M30" s="776"/>
      <c r="N30" s="776"/>
      <c r="O30" s="776"/>
      <c r="P30" s="777"/>
      <c r="Q30" s="778">
        <v>1125</v>
      </c>
      <c r="R30" s="779"/>
      <c r="S30" s="779"/>
      <c r="T30" s="779"/>
      <c r="U30" s="779"/>
      <c r="V30" s="779">
        <v>1121</v>
      </c>
      <c r="W30" s="779"/>
      <c r="X30" s="779"/>
      <c r="Y30" s="779"/>
      <c r="Z30" s="779"/>
      <c r="AA30" s="779">
        <v>4</v>
      </c>
      <c r="AB30" s="779"/>
      <c r="AC30" s="779"/>
      <c r="AD30" s="779"/>
      <c r="AE30" s="780"/>
      <c r="AF30" s="781">
        <v>4</v>
      </c>
      <c r="AG30" s="782"/>
      <c r="AH30" s="782"/>
      <c r="AI30" s="782"/>
      <c r="AJ30" s="783"/>
      <c r="AK30" s="850">
        <v>166</v>
      </c>
      <c r="AL30" s="851"/>
      <c r="AM30" s="851"/>
      <c r="AN30" s="851"/>
      <c r="AO30" s="851"/>
      <c r="AP30" s="851" t="s">
        <v>529</v>
      </c>
      <c r="AQ30" s="851"/>
      <c r="AR30" s="851"/>
      <c r="AS30" s="851"/>
      <c r="AT30" s="851"/>
      <c r="AU30" s="851" t="s">
        <v>529</v>
      </c>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382</v>
      </c>
      <c r="C31" s="776"/>
      <c r="D31" s="776"/>
      <c r="E31" s="776"/>
      <c r="F31" s="776"/>
      <c r="G31" s="776"/>
      <c r="H31" s="776"/>
      <c r="I31" s="776"/>
      <c r="J31" s="776"/>
      <c r="K31" s="776"/>
      <c r="L31" s="776"/>
      <c r="M31" s="776"/>
      <c r="N31" s="776"/>
      <c r="O31" s="776"/>
      <c r="P31" s="777"/>
      <c r="Q31" s="778">
        <v>4045</v>
      </c>
      <c r="R31" s="779"/>
      <c r="S31" s="779"/>
      <c r="T31" s="779"/>
      <c r="U31" s="779"/>
      <c r="V31" s="779">
        <v>3893</v>
      </c>
      <c r="W31" s="779"/>
      <c r="X31" s="779"/>
      <c r="Y31" s="779"/>
      <c r="Z31" s="779"/>
      <c r="AA31" s="779">
        <v>152</v>
      </c>
      <c r="AB31" s="779"/>
      <c r="AC31" s="779"/>
      <c r="AD31" s="779"/>
      <c r="AE31" s="780"/>
      <c r="AF31" s="781">
        <v>149</v>
      </c>
      <c r="AG31" s="782"/>
      <c r="AH31" s="782"/>
      <c r="AI31" s="782"/>
      <c r="AJ31" s="783"/>
      <c r="AK31" s="850">
        <v>1146</v>
      </c>
      <c r="AL31" s="851"/>
      <c r="AM31" s="851"/>
      <c r="AN31" s="851"/>
      <c r="AO31" s="851"/>
      <c r="AP31" s="851">
        <v>17288</v>
      </c>
      <c r="AQ31" s="851"/>
      <c r="AR31" s="851"/>
      <c r="AS31" s="851"/>
      <c r="AT31" s="851"/>
      <c r="AU31" s="851">
        <v>11393</v>
      </c>
      <c r="AV31" s="851"/>
      <c r="AW31" s="851"/>
      <c r="AX31" s="851"/>
      <c r="AY31" s="851"/>
      <c r="AZ31" s="852" t="s">
        <v>110</v>
      </c>
      <c r="BA31" s="852"/>
      <c r="BB31" s="852"/>
      <c r="BC31" s="852"/>
      <c r="BD31" s="852"/>
      <c r="BE31" s="848" t="s">
        <v>383</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c r="C32" s="776"/>
      <c r="D32" s="776"/>
      <c r="E32" s="776"/>
      <c r="F32" s="776"/>
      <c r="G32" s="776"/>
      <c r="H32" s="776"/>
      <c r="I32" s="776"/>
      <c r="J32" s="776"/>
      <c r="K32" s="776"/>
      <c r="L32" s="776"/>
      <c r="M32" s="776"/>
      <c r="N32" s="776"/>
      <c r="O32" s="776"/>
      <c r="P32" s="777"/>
      <c r="Q32" s="778"/>
      <c r="R32" s="779"/>
      <c r="S32" s="779"/>
      <c r="T32" s="779"/>
      <c r="U32" s="779"/>
      <c r="V32" s="779"/>
      <c r="W32" s="779"/>
      <c r="X32" s="779"/>
      <c r="Y32" s="779"/>
      <c r="Z32" s="779"/>
      <c r="AA32" s="779"/>
      <c r="AB32" s="779"/>
      <c r="AC32" s="779"/>
      <c r="AD32" s="779"/>
      <c r="AE32" s="780"/>
      <c r="AF32" s="781"/>
      <c r="AG32" s="782"/>
      <c r="AH32" s="782"/>
      <c r="AI32" s="782"/>
      <c r="AJ32" s="783"/>
      <c r="AK32" s="850"/>
      <c r="AL32" s="851"/>
      <c r="AM32" s="851"/>
      <c r="AN32" s="851"/>
      <c r="AO32" s="851"/>
      <c r="AP32" s="851"/>
      <c r="AQ32" s="851"/>
      <c r="AR32" s="851"/>
      <c r="AS32" s="851"/>
      <c r="AT32" s="851"/>
      <c r="AU32" s="851"/>
      <c r="AV32" s="851"/>
      <c r="AW32" s="851"/>
      <c r="AX32" s="851"/>
      <c r="AY32" s="851"/>
      <c r="AZ32" s="852"/>
      <c r="BA32" s="852"/>
      <c r="BB32" s="852"/>
      <c r="BC32" s="852"/>
      <c r="BD32" s="852"/>
      <c r="BE32" s="848"/>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384</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367</v>
      </c>
      <c r="B63" s="810" t="s">
        <v>385</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1194</v>
      </c>
      <c r="AG63" s="862"/>
      <c r="AH63" s="862"/>
      <c r="AI63" s="862"/>
      <c r="AJ63" s="863"/>
      <c r="AK63" s="864"/>
      <c r="AL63" s="859"/>
      <c r="AM63" s="859"/>
      <c r="AN63" s="859"/>
      <c r="AO63" s="859"/>
      <c r="AP63" s="862">
        <f>SUM(AP28:AT62)</f>
        <v>17288</v>
      </c>
      <c r="AQ63" s="862"/>
      <c r="AR63" s="862"/>
      <c r="AS63" s="862"/>
      <c r="AT63" s="862"/>
      <c r="AU63" s="862">
        <f>SUM(AU28:AY62)</f>
        <v>11393</v>
      </c>
      <c r="AV63" s="862"/>
      <c r="AW63" s="862"/>
      <c r="AX63" s="862"/>
      <c r="AY63" s="862"/>
      <c r="AZ63" s="866"/>
      <c r="BA63" s="866"/>
      <c r="BB63" s="866"/>
      <c r="BC63" s="866"/>
      <c r="BD63" s="866"/>
      <c r="BE63" s="867"/>
      <c r="BF63" s="867"/>
      <c r="BG63" s="867"/>
      <c r="BH63" s="867"/>
      <c r="BI63" s="868"/>
      <c r="BJ63" s="869" t="s">
        <v>110</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386</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387</v>
      </c>
      <c r="B66" s="761"/>
      <c r="C66" s="761"/>
      <c r="D66" s="761"/>
      <c r="E66" s="761"/>
      <c r="F66" s="761"/>
      <c r="G66" s="761"/>
      <c r="H66" s="761"/>
      <c r="I66" s="761"/>
      <c r="J66" s="761"/>
      <c r="K66" s="761"/>
      <c r="L66" s="761"/>
      <c r="M66" s="761"/>
      <c r="N66" s="761"/>
      <c r="O66" s="761"/>
      <c r="P66" s="762"/>
      <c r="Q66" s="737" t="s">
        <v>371</v>
      </c>
      <c r="R66" s="738"/>
      <c r="S66" s="738"/>
      <c r="T66" s="738"/>
      <c r="U66" s="739"/>
      <c r="V66" s="737" t="s">
        <v>372</v>
      </c>
      <c r="W66" s="738"/>
      <c r="X66" s="738"/>
      <c r="Y66" s="738"/>
      <c r="Z66" s="739"/>
      <c r="AA66" s="737" t="s">
        <v>373</v>
      </c>
      <c r="AB66" s="738"/>
      <c r="AC66" s="738"/>
      <c r="AD66" s="738"/>
      <c r="AE66" s="739"/>
      <c r="AF66" s="872" t="s">
        <v>374</v>
      </c>
      <c r="AG66" s="833"/>
      <c r="AH66" s="833"/>
      <c r="AI66" s="833"/>
      <c r="AJ66" s="873"/>
      <c r="AK66" s="737" t="s">
        <v>375</v>
      </c>
      <c r="AL66" s="761"/>
      <c r="AM66" s="761"/>
      <c r="AN66" s="761"/>
      <c r="AO66" s="762"/>
      <c r="AP66" s="737" t="s">
        <v>376</v>
      </c>
      <c r="AQ66" s="738"/>
      <c r="AR66" s="738"/>
      <c r="AS66" s="738"/>
      <c r="AT66" s="739"/>
      <c r="AU66" s="737" t="s">
        <v>388</v>
      </c>
      <c r="AV66" s="738"/>
      <c r="AW66" s="738"/>
      <c r="AX66" s="738"/>
      <c r="AY66" s="739"/>
      <c r="AZ66" s="737" t="s">
        <v>354</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530</v>
      </c>
      <c r="C68" s="890"/>
      <c r="D68" s="890"/>
      <c r="E68" s="890"/>
      <c r="F68" s="890"/>
      <c r="G68" s="890"/>
      <c r="H68" s="890"/>
      <c r="I68" s="890"/>
      <c r="J68" s="890"/>
      <c r="K68" s="890"/>
      <c r="L68" s="890"/>
      <c r="M68" s="890"/>
      <c r="N68" s="890"/>
      <c r="O68" s="890"/>
      <c r="P68" s="891"/>
      <c r="Q68" s="892">
        <v>3154</v>
      </c>
      <c r="R68" s="886"/>
      <c r="S68" s="886"/>
      <c r="T68" s="886"/>
      <c r="U68" s="886"/>
      <c r="V68" s="886">
        <v>3018</v>
      </c>
      <c r="W68" s="886"/>
      <c r="X68" s="886"/>
      <c r="Y68" s="886"/>
      <c r="Z68" s="886"/>
      <c r="AA68" s="886">
        <f>Q68-V68</f>
        <v>136</v>
      </c>
      <c r="AB68" s="886"/>
      <c r="AC68" s="886"/>
      <c r="AD68" s="886"/>
      <c r="AE68" s="886"/>
      <c r="AF68" s="886">
        <v>100</v>
      </c>
      <c r="AG68" s="886"/>
      <c r="AH68" s="886"/>
      <c r="AI68" s="886"/>
      <c r="AJ68" s="886"/>
      <c r="AK68" s="886">
        <v>484</v>
      </c>
      <c r="AL68" s="886"/>
      <c r="AM68" s="886"/>
      <c r="AN68" s="886"/>
      <c r="AO68" s="886"/>
      <c r="AP68" s="886">
        <v>5429</v>
      </c>
      <c r="AQ68" s="886"/>
      <c r="AR68" s="886"/>
      <c r="AS68" s="886"/>
      <c r="AT68" s="886"/>
      <c r="AU68" s="886">
        <v>1916</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531</v>
      </c>
      <c r="C69" s="894"/>
      <c r="D69" s="894"/>
      <c r="E69" s="894"/>
      <c r="F69" s="894"/>
      <c r="G69" s="894"/>
      <c r="H69" s="894"/>
      <c r="I69" s="894"/>
      <c r="J69" s="894"/>
      <c r="K69" s="894"/>
      <c r="L69" s="894"/>
      <c r="M69" s="894"/>
      <c r="N69" s="894"/>
      <c r="O69" s="894"/>
      <c r="P69" s="895"/>
      <c r="Q69" s="896">
        <v>8</v>
      </c>
      <c r="R69" s="851"/>
      <c r="S69" s="851"/>
      <c r="T69" s="851"/>
      <c r="U69" s="851"/>
      <c r="V69" s="851">
        <v>7</v>
      </c>
      <c r="W69" s="851"/>
      <c r="X69" s="851"/>
      <c r="Y69" s="851"/>
      <c r="Z69" s="851"/>
      <c r="AA69" s="851">
        <f t="shared" ref="AA69:AA72" si="2">Q69-V69</f>
        <v>1</v>
      </c>
      <c r="AB69" s="851"/>
      <c r="AC69" s="851"/>
      <c r="AD69" s="851"/>
      <c r="AE69" s="851"/>
      <c r="AF69" s="851">
        <v>1</v>
      </c>
      <c r="AG69" s="851"/>
      <c r="AH69" s="851"/>
      <c r="AI69" s="851"/>
      <c r="AJ69" s="851"/>
      <c r="AK69" s="851" t="s">
        <v>541</v>
      </c>
      <c r="AL69" s="851"/>
      <c r="AM69" s="851"/>
      <c r="AN69" s="851"/>
      <c r="AO69" s="851"/>
      <c r="AP69" s="851" t="s">
        <v>528</v>
      </c>
      <c r="AQ69" s="851"/>
      <c r="AR69" s="851"/>
      <c r="AS69" s="851"/>
      <c r="AT69" s="851"/>
      <c r="AU69" s="851" t="s">
        <v>528</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532</v>
      </c>
      <c r="C70" s="894"/>
      <c r="D70" s="894"/>
      <c r="E70" s="894"/>
      <c r="F70" s="894"/>
      <c r="G70" s="894"/>
      <c r="H70" s="894"/>
      <c r="I70" s="894"/>
      <c r="J70" s="894"/>
      <c r="K70" s="894"/>
      <c r="L70" s="894"/>
      <c r="M70" s="894"/>
      <c r="N70" s="894"/>
      <c r="O70" s="894"/>
      <c r="P70" s="895"/>
      <c r="Q70" s="896">
        <v>3104</v>
      </c>
      <c r="R70" s="851"/>
      <c r="S70" s="851"/>
      <c r="T70" s="851"/>
      <c r="U70" s="851"/>
      <c r="V70" s="851">
        <v>2681</v>
      </c>
      <c r="W70" s="851"/>
      <c r="X70" s="851"/>
      <c r="Y70" s="851"/>
      <c r="Z70" s="851"/>
      <c r="AA70" s="851">
        <f t="shared" si="2"/>
        <v>423</v>
      </c>
      <c r="AB70" s="851"/>
      <c r="AC70" s="851"/>
      <c r="AD70" s="851"/>
      <c r="AE70" s="851"/>
      <c r="AF70" s="851">
        <v>423</v>
      </c>
      <c r="AG70" s="851"/>
      <c r="AH70" s="851"/>
      <c r="AI70" s="851"/>
      <c r="AJ70" s="851"/>
      <c r="AK70" s="851">
        <v>344</v>
      </c>
      <c r="AL70" s="851"/>
      <c r="AM70" s="851"/>
      <c r="AN70" s="851"/>
      <c r="AO70" s="851"/>
      <c r="AP70" s="851" t="s">
        <v>528</v>
      </c>
      <c r="AQ70" s="851"/>
      <c r="AR70" s="851"/>
      <c r="AS70" s="851"/>
      <c r="AT70" s="851"/>
      <c r="AU70" s="851" t="s">
        <v>528</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533</v>
      </c>
      <c r="C71" s="894"/>
      <c r="D71" s="894"/>
      <c r="E71" s="894"/>
      <c r="F71" s="894"/>
      <c r="G71" s="894"/>
      <c r="H71" s="894"/>
      <c r="I71" s="894"/>
      <c r="J71" s="894"/>
      <c r="K71" s="894"/>
      <c r="L71" s="894"/>
      <c r="M71" s="894"/>
      <c r="N71" s="894"/>
      <c r="O71" s="894"/>
      <c r="P71" s="895"/>
      <c r="Q71" s="896">
        <v>831407</v>
      </c>
      <c r="R71" s="851"/>
      <c r="S71" s="851"/>
      <c r="T71" s="851"/>
      <c r="U71" s="851"/>
      <c r="V71" s="851">
        <v>805733</v>
      </c>
      <c r="W71" s="851"/>
      <c r="X71" s="851"/>
      <c r="Y71" s="851"/>
      <c r="Z71" s="851"/>
      <c r="AA71" s="851">
        <f t="shared" si="2"/>
        <v>25674</v>
      </c>
      <c r="AB71" s="851"/>
      <c r="AC71" s="851"/>
      <c r="AD71" s="851"/>
      <c r="AE71" s="851"/>
      <c r="AF71" s="851">
        <v>25674</v>
      </c>
      <c r="AG71" s="851"/>
      <c r="AH71" s="851"/>
      <c r="AI71" s="851"/>
      <c r="AJ71" s="851"/>
      <c r="AK71" s="851">
        <v>7166</v>
      </c>
      <c r="AL71" s="851"/>
      <c r="AM71" s="851"/>
      <c r="AN71" s="851"/>
      <c r="AO71" s="851"/>
      <c r="AP71" s="851" t="s">
        <v>528</v>
      </c>
      <c r="AQ71" s="851"/>
      <c r="AR71" s="851"/>
      <c r="AS71" s="851"/>
      <c r="AT71" s="851"/>
      <c r="AU71" s="851" t="s">
        <v>528</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534</v>
      </c>
      <c r="C72" s="894"/>
      <c r="D72" s="894"/>
      <c r="E72" s="894"/>
      <c r="F72" s="894"/>
      <c r="G72" s="894"/>
      <c r="H72" s="894"/>
      <c r="I72" s="894"/>
      <c r="J72" s="894"/>
      <c r="K72" s="894"/>
      <c r="L72" s="894"/>
      <c r="M72" s="894"/>
      <c r="N72" s="894"/>
      <c r="O72" s="894"/>
      <c r="P72" s="895"/>
      <c r="Q72" s="896">
        <v>4031</v>
      </c>
      <c r="R72" s="851"/>
      <c r="S72" s="851"/>
      <c r="T72" s="851"/>
      <c r="U72" s="851"/>
      <c r="V72" s="851">
        <v>3928</v>
      </c>
      <c r="W72" s="851"/>
      <c r="X72" s="851"/>
      <c r="Y72" s="851"/>
      <c r="Z72" s="851"/>
      <c r="AA72" s="851">
        <f t="shared" si="2"/>
        <v>103</v>
      </c>
      <c r="AB72" s="851"/>
      <c r="AC72" s="851"/>
      <c r="AD72" s="851"/>
      <c r="AE72" s="851"/>
      <c r="AF72" s="851">
        <v>103</v>
      </c>
      <c r="AG72" s="851"/>
      <c r="AH72" s="851"/>
      <c r="AI72" s="851"/>
      <c r="AJ72" s="851"/>
      <c r="AK72" s="851" t="s">
        <v>542</v>
      </c>
      <c r="AL72" s="851"/>
      <c r="AM72" s="851"/>
      <c r="AN72" s="851"/>
      <c r="AO72" s="851"/>
      <c r="AP72" s="851" t="s">
        <v>528</v>
      </c>
      <c r="AQ72" s="851"/>
      <c r="AR72" s="851"/>
      <c r="AS72" s="851"/>
      <c r="AT72" s="851"/>
      <c r="AU72" s="851" t="s">
        <v>528</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c r="C73" s="894"/>
      <c r="D73" s="894"/>
      <c r="E73" s="894"/>
      <c r="F73" s="894"/>
      <c r="G73" s="894"/>
      <c r="H73" s="894"/>
      <c r="I73" s="894"/>
      <c r="J73" s="894"/>
      <c r="K73" s="894"/>
      <c r="L73" s="894"/>
      <c r="M73" s="894"/>
      <c r="N73" s="894"/>
      <c r="O73" s="894"/>
      <c r="P73" s="895"/>
      <c r="Q73" s="896"/>
      <c r="R73" s="851"/>
      <c r="S73" s="851"/>
      <c r="T73" s="851"/>
      <c r="U73" s="851"/>
      <c r="V73" s="851"/>
      <c r="W73" s="851"/>
      <c r="X73" s="851"/>
      <c r="Y73" s="851"/>
      <c r="Z73" s="851"/>
      <c r="AA73" s="851"/>
      <c r="AB73" s="851"/>
      <c r="AC73" s="851"/>
      <c r="AD73" s="851"/>
      <c r="AE73" s="851"/>
      <c r="AF73" s="851"/>
      <c r="AG73" s="851"/>
      <c r="AH73" s="851"/>
      <c r="AI73" s="851"/>
      <c r="AJ73" s="851"/>
      <c r="AK73" s="851"/>
      <c r="AL73" s="851"/>
      <c r="AM73" s="851"/>
      <c r="AN73" s="851"/>
      <c r="AO73" s="851"/>
      <c r="AP73" s="851"/>
      <c r="AQ73" s="851"/>
      <c r="AR73" s="851"/>
      <c r="AS73" s="851"/>
      <c r="AT73" s="851"/>
      <c r="AU73" s="851"/>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c r="C74" s="894"/>
      <c r="D74" s="894"/>
      <c r="E74" s="894"/>
      <c r="F74" s="894"/>
      <c r="G74" s="894"/>
      <c r="H74" s="894"/>
      <c r="I74" s="894"/>
      <c r="J74" s="894"/>
      <c r="K74" s="894"/>
      <c r="L74" s="894"/>
      <c r="M74" s="894"/>
      <c r="N74" s="894"/>
      <c r="O74" s="894"/>
      <c r="P74" s="895"/>
      <c r="Q74" s="896"/>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367</v>
      </c>
      <c r="B88" s="810" t="s">
        <v>389</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f>SUM(AF68:AJ72)</f>
        <v>26301</v>
      </c>
      <c r="AG88" s="862"/>
      <c r="AH88" s="862"/>
      <c r="AI88" s="862"/>
      <c r="AJ88" s="862"/>
      <c r="AK88" s="859"/>
      <c r="AL88" s="859"/>
      <c r="AM88" s="859"/>
      <c r="AN88" s="859"/>
      <c r="AO88" s="859"/>
      <c r="AP88" s="862">
        <f t="shared" ref="AP88" si="3">SUM(AP68:AT72)</f>
        <v>5429</v>
      </c>
      <c r="AQ88" s="862"/>
      <c r="AR88" s="862"/>
      <c r="AS88" s="862"/>
      <c r="AT88" s="862"/>
      <c r="AU88" s="862">
        <f t="shared" ref="AU88" si="4">SUM(AU68:AY72)</f>
        <v>1916</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810" t="s">
        <v>390</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f>SUM(CR7:CV9)</f>
        <v>203</v>
      </c>
      <c r="CS102" s="870"/>
      <c r="CT102" s="870"/>
      <c r="CU102" s="870"/>
      <c r="CV102" s="913"/>
      <c r="CW102" s="912">
        <f t="shared" ref="CW102" si="5">SUM(CW7:DA9)</f>
        <v>10</v>
      </c>
      <c r="CX102" s="870"/>
      <c r="CY102" s="870"/>
      <c r="CZ102" s="870"/>
      <c r="DA102" s="913"/>
      <c r="DB102" s="912" t="s">
        <v>540</v>
      </c>
      <c r="DC102" s="870"/>
      <c r="DD102" s="870"/>
      <c r="DE102" s="870"/>
      <c r="DF102" s="913"/>
      <c r="DG102" s="912">
        <f t="shared" ref="DG102" si="6">SUM(DG7:DK9)</f>
        <v>2353</v>
      </c>
      <c r="DH102" s="870"/>
      <c r="DI102" s="870"/>
      <c r="DJ102" s="870"/>
      <c r="DK102" s="913"/>
      <c r="DL102" s="912">
        <f t="shared" ref="DL102" si="7">SUM(DL7:DP9)</f>
        <v>2776</v>
      </c>
      <c r="DM102" s="870"/>
      <c r="DN102" s="870"/>
      <c r="DO102" s="870"/>
      <c r="DP102" s="913"/>
      <c r="DQ102" s="912">
        <f t="shared" ref="DQ102" si="8">SUM(DQ7:DU9)</f>
        <v>278</v>
      </c>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391</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392</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393</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394</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395</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396</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397</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398</v>
      </c>
      <c r="AB109" s="915"/>
      <c r="AC109" s="915"/>
      <c r="AD109" s="915"/>
      <c r="AE109" s="916"/>
      <c r="AF109" s="914" t="s">
        <v>286</v>
      </c>
      <c r="AG109" s="915"/>
      <c r="AH109" s="915"/>
      <c r="AI109" s="915"/>
      <c r="AJ109" s="916"/>
      <c r="AK109" s="914" t="s">
        <v>285</v>
      </c>
      <c r="AL109" s="915"/>
      <c r="AM109" s="915"/>
      <c r="AN109" s="915"/>
      <c r="AO109" s="916"/>
      <c r="AP109" s="914" t="s">
        <v>399</v>
      </c>
      <c r="AQ109" s="915"/>
      <c r="AR109" s="915"/>
      <c r="AS109" s="915"/>
      <c r="AT109" s="917"/>
      <c r="AU109" s="934" t="s">
        <v>397</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398</v>
      </c>
      <c r="BR109" s="915"/>
      <c r="BS109" s="915"/>
      <c r="BT109" s="915"/>
      <c r="BU109" s="916"/>
      <c r="BV109" s="914" t="s">
        <v>286</v>
      </c>
      <c r="BW109" s="915"/>
      <c r="BX109" s="915"/>
      <c r="BY109" s="915"/>
      <c r="BZ109" s="916"/>
      <c r="CA109" s="914" t="s">
        <v>285</v>
      </c>
      <c r="CB109" s="915"/>
      <c r="CC109" s="915"/>
      <c r="CD109" s="915"/>
      <c r="CE109" s="916"/>
      <c r="CF109" s="935" t="s">
        <v>399</v>
      </c>
      <c r="CG109" s="935"/>
      <c r="CH109" s="935"/>
      <c r="CI109" s="935"/>
      <c r="CJ109" s="935"/>
      <c r="CK109" s="914" t="s">
        <v>400</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398</v>
      </c>
      <c r="DH109" s="915"/>
      <c r="DI109" s="915"/>
      <c r="DJ109" s="915"/>
      <c r="DK109" s="916"/>
      <c r="DL109" s="914" t="s">
        <v>286</v>
      </c>
      <c r="DM109" s="915"/>
      <c r="DN109" s="915"/>
      <c r="DO109" s="915"/>
      <c r="DP109" s="916"/>
      <c r="DQ109" s="914" t="s">
        <v>285</v>
      </c>
      <c r="DR109" s="915"/>
      <c r="DS109" s="915"/>
      <c r="DT109" s="915"/>
      <c r="DU109" s="916"/>
      <c r="DV109" s="914" t="s">
        <v>399</v>
      </c>
      <c r="DW109" s="915"/>
      <c r="DX109" s="915"/>
      <c r="DY109" s="915"/>
      <c r="DZ109" s="917"/>
    </row>
    <row r="110" spans="1:131" s="199" customFormat="1" ht="26.25" customHeight="1" x14ac:dyDescent="0.15">
      <c r="A110" s="918" t="s">
        <v>401</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2657422</v>
      </c>
      <c r="AB110" s="922"/>
      <c r="AC110" s="922"/>
      <c r="AD110" s="922"/>
      <c r="AE110" s="923"/>
      <c r="AF110" s="924">
        <v>2637469</v>
      </c>
      <c r="AG110" s="922"/>
      <c r="AH110" s="922"/>
      <c r="AI110" s="922"/>
      <c r="AJ110" s="923"/>
      <c r="AK110" s="924">
        <v>2720699</v>
      </c>
      <c r="AL110" s="922"/>
      <c r="AM110" s="922"/>
      <c r="AN110" s="922"/>
      <c r="AO110" s="923"/>
      <c r="AP110" s="925">
        <v>16.100000000000001</v>
      </c>
      <c r="AQ110" s="926"/>
      <c r="AR110" s="926"/>
      <c r="AS110" s="926"/>
      <c r="AT110" s="927"/>
      <c r="AU110" s="928" t="s">
        <v>61</v>
      </c>
      <c r="AV110" s="929"/>
      <c r="AW110" s="929"/>
      <c r="AX110" s="929"/>
      <c r="AY110" s="929"/>
      <c r="AZ110" s="970" t="s">
        <v>402</v>
      </c>
      <c r="BA110" s="919"/>
      <c r="BB110" s="919"/>
      <c r="BC110" s="919"/>
      <c r="BD110" s="919"/>
      <c r="BE110" s="919"/>
      <c r="BF110" s="919"/>
      <c r="BG110" s="919"/>
      <c r="BH110" s="919"/>
      <c r="BI110" s="919"/>
      <c r="BJ110" s="919"/>
      <c r="BK110" s="919"/>
      <c r="BL110" s="919"/>
      <c r="BM110" s="919"/>
      <c r="BN110" s="919"/>
      <c r="BO110" s="919"/>
      <c r="BP110" s="920"/>
      <c r="BQ110" s="956">
        <v>27042892</v>
      </c>
      <c r="BR110" s="957"/>
      <c r="BS110" s="957"/>
      <c r="BT110" s="957"/>
      <c r="BU110" s="957"/>
      <c r="BV110" s="957">
        <v>26620342</v>
      </c>
      <c r="BW110" s="957"/>
      <c r="BX110" s="957"/>
      <c r="BY110" s="957"/>
      <c r="BZ110" s="957"/>
      <c r="CA110" s="957">
        <v>25881187</v>
      </c>
      <c r="CB110" s="957"/>
      <c r="CC110" s="957"/>
      <c r="CD110" s="957"/>
      <c r="CE110" s="957"/>
      <c r="CF110" s="971">
        <v>153.4</v>
      </c>
      <c r="CG110" s="972"/>
      <c r="CH110" s="972"/>
      <c r="CI110" s="972"/>
      <c r="CJ110" s="972"/>
      <c r="CK110" s="973" t="s">
        <v>403</v>
      </c>
      <c r="CL110" s="974"/>
      <c r="CM110" s="953" t="s">
        <v>404</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110</v>
      </c>
      <c r="DH110" s="957"/>
      <c r="DI110" s="957"/>
      <c r="DJ110" s="957"/>
      <c r="DK110" s="957"/>
      <c r="DL110" s="957" t="s">
        <v>110</v>
      </c>
      <c r="DM110" s="957"/>
      <c r="DN110" s="957"/>
      <c r="DO110" s="957"/>
      <c r="DP110" s="957"/>
      <c r="DQ110" s="957" t="s">
        <v>110</v>
      </c>
      <c r="DR110" s="957"/>
      <c r="DS110" s="957"/>
      <c r="DT110" s="957"/>
      <c r="DU110" s="957"/>
      <c r="DV110" s="958" t="s">
        <v>110</v>
      </c>
      <c r="DW110" s="958"/>
      <c r="DX110" s="958"/>
      <c r="DY110" s="958"/>
      <c r="DZ110" s="959"/>
    </row>
    <row r="111" spans="1:131" s="199" customFormat="1" ht="26.25" customHeight="1" x14ac:dyDescent="0.15">
      <c r="A111" s="960" t="s">
        <v>405</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110</v>
      </c>
      <c r="AB111" s="964"/>
      <c r="AC111" s="964"/>
      <c r="AD111" s="964"/>
      <c r="AE111" s="965"/>
      <c r="AF111" s="966" t="s">
        <v>110</v>
      </c>
      <c r="AG111" s="964"/>
      <c r="AH111" s="964"/>
      <c r="AI111" s="964"/>
      <c r="AJ111" s="965"/>
      <c r="AK111" s="966" t="s">
        <v>110</v>
      </c>
      <c r="AL111" s="964"/>
      <c r="AM111" s="964"/>
      <c r="AN111" s="964"/>
      <c r="AO111" s="965"/>
      <c r="AP111" s="967" t="s">
        <v>110</v>
      </c>
      <c r="AQ111" s="968"/>
      <c r="AR111" s="968"/>
      <c r="AS111" s="968"/>
      <c r="AT111" s="969"/>
      <c r="AU111" s="930"/>
      <c r="AV111" s="931"/>
      <c r="AW111" s="931"/>
      <c r="AX111" s="931"/>
      <c r="AY111" s="931"/>
      <c r="AZ111" s="979" t="s">
        <v>406</v>
      </c>
      <c r="BA111" s="980"/>
      <c r="BB111" s="980"/>
      <c r="BC111" s="980"/>
      <c r="BD111" s="980"/>
      <c r="BE111" s="980"/>
      <c r="BF111" s="980"/>
      <c r="BG111" s="980"/>
      <c r="BH111" s="980"/>
      <c r="BI111" s="980"/>
      <c r="BJ111" s="980"/>
      <c r="BK111" s="980"/>
      <c r="BL111" s="980"/>
      <c r="BM111" s="980"/>
      <c r="BN111" s="980"/>
      <c r="BO111" s="980"/>
      <c r="BP111" s="981"/>
      <c r="BQ111" s="949">
        <v>6637899</v>
      </c>
      <c r="BR111" s="950"/>
      <c r="BS111" s="950"/>
      <c r="BT111" s="950"/>
      <c r="BU111" s="950"/>
      <c r="BV111" s="950">
        <v>6202677</v>
      </c>
      <c r="BW111" s="950"/>
      <c r="BX111" s="950"/>
      <c r="BY111" s="950"/>
      <c r="BZ111" s="950"/>
      <c r="CA111" s="950">
        <v>5764096</v>
      </c>
      <c r="CB111" s="950"/>
      <c r="CC111" s="950"/>
      <c r="CD111" s="950"/>
      <c r="CE111" s="950"/>
      <c r="CF111" s="944">
        <v>34.200000000000003</v>
      </c>
      <c r="CG111" s="945"/>
      <c r="CH111" s="945"/>
      <c r="CI111" s="945"/>
      <c r="CJ111" s="945"/>
      <c r="CK111" s="975"/>
      <c r="CL111" s="976"/>
      <c r="CM111" s="946" t="s">
        <v>407</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110</v>
      </c>
      <c r="DH111" s="950"/>
      <c r="DI111" s="950"/>
      <c r="DJ111" s="950"/>
      <c r="DK111" s="950"/>
      <c r="DL111" s="950" t="s">
        <v>110</v>
      </c>
      <c r="DM111" s="950"/>
      <c r="DN111" s="950"/>
      <c r="DO111" s="950"/>
      <c r="DP111" s="950"/>
      <c r="DQ111" s="950" t="s">
        <v>110</v>
      </c>
      <c r="DR111" s="950"/>
      <c r="DS111" s="950"/>
      <c r="DT111" s="950"/>
      <c r="DU111" s="950"/>
      <c r="DV111" s="951" t="s">
        <v>110</v>
      </c>
      <c r="DW111" s="951"/>
      <c r="DX111" s="951"/>
      <c r="DY111" s="951"/>
      <c r="DZ111" s="952"/>
    </row>
    <row r="112" spans="1:131" s="199" customFormat="1" ht="26.25" customHeight="1" x14ac:dyDescent="0.15">
      <c r="A112" s="982" t="s">
        <v>408</v>
      </c>
      <c r="B112" s="983"/>
      <c r="C112" s="980" t="s">
        <v>409</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110</v>
      </c>
      <c r="AB112" s="989"/>
      <c r="AC112" s="989"/>
      <c r="AD112" s="989"/>
      <c r="AE112" s="990"/>
      <c r="AF112" s="991" t="s">
        <v>110</v>
      </c>
      <c r="AG112" s="989"/>
      <c r="AH112" s="989"/>
      <c r="AI112" s="989"/>
      <c r="AJ112" s="990"/>
      <c r="AK112" s="991" t="s">
        <v>110</v>
      </c>
      <c r="AL112" s="989"/>
      <c r="AM112" s="989"/>
      <c r="AN112" s="989"/>
      <c r="AO112" s="990"/>
      <c r="AP112" s="992" t="s">
        <v>110</v>
      </c>
      <c r="AQ112" s="993"/>
      <c r="AR112" s="993"/>
      <c r="AS112" s="993"/>
      <c r="AT112" s="994"/>
      <c r="AU112" s="930"/>
      <c r="AV112" s="931"/>
      <c r="AW112" s="931"/>
      <c r="AX112" s="931"/>
      <c r="AY112" s="931"/>
      <c r="AZ112" s="979" t="s">
        <v>410</v>
      </c>
      <c r="BA112" s="980"/>
      <c r="BB112" s="980"/>
      <c r="BC112" s="980"/>
      <c r="BD112" s="980"/>
      <c r="BE112" s="980"/>
      <c r="BF112" s="980"/>
      <c r="BG112" s="980"/>
      <c r="BH112" s="980"/>
      <c r="BI112" s="980"/>
      <c r="BJ112" s="980"/>
      <c r="BK112" s="980"/>
      <c r="BL112" s="980"/>
      <c r="BM112" s="980"/>
      <c r="BN112" s="980"/>
      <c r="BO112" s="980"/>
      <c r="BP112" s="981"/>
      <c r="BQ112" s="949">
        <v>11874673</v>
      </c>
      <c r="BR112" s="950"/>
      <c r="BS112" s="950"/>
      <c r="BT112" s="950"/>
      <c r="BU112" s="950"/>
      <c r="BV112" s="950">
        <v>11742501</v>
      </c>
      <c r="BW112" s="950"/>
      <c r="BX112" s="950"/>
      <c r="BY112" s="950"/>
      <c r="BZ112" s="950"/>
      <c r="CA112" s="950">
        <v>11392518</v>
      </c>
      <c r="CB112" s="950"/>
      <c r="CC112" s="950"/>
      <c r="CD112" s="950"/>
      <c r="CE112" s="950"/>
      <c r="CF112" s="944">
        <v>67.5</v>
      </c>
      <c r="CG112" s="945"/>
      <c r="CH112" s="945"/>
      <c r="CI112" s="945"/>
      <c r="CJ112" s="945"/>
      <c r="CK112" s="975"/>
      <c r="CL112" s="976"/>
      <c r="CM112" s="946" t="s">
        <v>411</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110</v>
      </c>
      <c r="DH112" s="950"/>
      <c r="DI112" s="950"/>
      <c r="DJ112" s="950"/>
      <c r="DK112" s="950"/>
      <c r="DL112" s="950" t="s">
        <v>110</v>
      </c>
      <c r="DM112" s="950"/>
      <c r="DN112" s="950"/>
      <c r="DO112" s="950"/>
      <c r="DP112" s="950"/>
      <c r="DQ112" s="950" t="s">
        <v>110</v>
      </c>
      <c r="DR112" s="950"/>
      <c r="DS112" s="950"/>
      <c r="DT112" s="950"/>
      <c r="DU112" s="950"/>
      <c r="DV112" s="951" t="s">
        <v>110</v>
      </c>
      <c r="DW112" s="951"/>
      <c r="DX112" s="951"/>
      <c r="DY112" s="951"/>
      <c r="DZ112" s="952"/>
    </row>
    <row r="113" spans="1:130" s="199" customFormat="1" ht="26.25" customHeight="1" x14ac:dyDescent="0.15">
      <c r="A113" s="984"/>
      <c r="B113" s="985"/>
      <c r="C113" s="980" t="s">
        <v>412</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895036</v>
      </c>
      <c r="AB113" s="964"/>
      <c r="AC113" s="964"/>
      <c r="AD113" s="964"/>
      <c r="AE113" s="965"/>
      <c r="AF113" s="966">
        <v>899414</v>
      </c>
      <c r="AG113" s="964"/>
      <c r="AH113" s="964"/>
      <c r="AI113" s="964"/>
      <c r="AJ113" s="965"/>
      <c r="AK113" s="966">
        <v>862562</v>
      </c>
      <c r="AL113" s="964"/>
      <c r="AM113" s="964"/>
      <c r="AN113" s="964"/>
      <c r="AO113" s="965"/>
      <c r="AP113" s="967">
        <v>5.0999999999999996</v>
      </c>
      <c r="AQ113" s="968"/>
      <c r="AR113" s="968"/>
      <c r="AS113" s="968"/>
      <c r="AT113" s="969"/>
      <c r="AU113" s="930"/>
      <c r="AV113" s="931"/>
      <c r="AW113" s="931"/>
      <c r="AX113" s="931"/>
      <c r="AY113" s="931"/>
      <c r="AZ113" s="979" t="s">
        <v>413</v>
      </c>
      <c r="BA113" s="980"/>
      <c r="BB113" s="980"/>
      <c r="BC113" s="980"/>
      <c r="BD113" s="980"/>
      <c r="BE113" s="980"/>
      <c r="BF113" s="980"/>
      <c r="BG113" s="980"/>
      <c r="BH113" s="980"/>
      <c r="BI113" s="980"/>
      <c r="BJ113" s="980"/>
      <c r="BK113" s="980"/>
      <c r="BL113" s="980"/>
      <c r="BM113" s="980"/>
      <c r="BN113" s="980"/>
      <c r="BO113" s="980"/>
      <c r="BP113" s="981"/>
      <c r="BQ113" s="949">
        <v>2163102</v>
      </c>
      <c r="BR113" s="950"/>
      <c r="BS113" s="950"/>
      <c r="BT113" s="950"/>
      <c r="BU113" s="950"/>
      <c r="BV113" s="950">
        <v>2140621</v>
      </c>
      <c r="BW113" s="950"/>
      <c r="BX113" s="950"/>
      <c r="BY113" s="950"/>
      <c r="BZ113" s="950"/>
      <c r="CA113" s="950">
        <v>1915923</v>
      </c>
      <c r="CB113" s="950"/>
      <c r="CC113" s="950"/>
      <c r="CD113" s="950"/>
      <c r="CE113" s="950"/>
      <c r="CF113" s="944">
        <v>11.4</v>
      </c>
      <c r="CG113" s="945"/>
      <c r="CH113" s="945"/>
      <c r="CI113" s="945"/>
      <c r="CJ113" s="945"/>
      <c r="CK113" s="975"/>
      <c r="CL113" s="976"/>
      <c r="CM113" s="946" t="s">
        <v>414</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110</v>
      </c>
      <c r="DH113" s="989"/>
      <c r="DI113" s="989"/>
      <c r="DJ113" s="989"/>
      <c r="DK113" s="990"/>
      <c r="DL113" s="991" t="s">
        <v>110</v>
      </c>
      <c r="DM113" s="989"/>
      <c r="DN113" s="989"/>
      <c r="DO113" s="989"/>
      <c r="DP113" s="990"/>
      <c r="DQ113" s="991" t="s">
        <v>110</v>
      </c>
      <c r="DR113" s="989"/>
      <c r="DS113" s="989"/>
      <c r="DT113" s="989"/>
      <c r="DU113" s="990"/>
      <c r="DV113" s="992" t="s">
        <v>110</v>
      </c>
      <c r="DW113" s="993"/>
      <c r="DX113" s="993"/>
      <c r="DY113" s="993"/>
      <c r="DZ113" s="994"/>
    </row>
    <row r="114" spans="1:130" s="199" customFormat="1" ht="26.25" customHeight="1" x14ac:dyDescent="0.15">
      <c r="A114" s="984"/>
      <c r="B114" s="985"/>
      <c r="C114" s="980" t="s">
        <v>415</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21837</v>
      </c>
      <c r="AB114" s="989"/>
      <c r="AC114" s="989"/>
      <c r="AD114" s="989"/>
      <c r="AE114" s="990"/>
      <c r="AF114" s="991">
        <v>34575</v>
      </c>
      <c r="AG114" s="989"/>
      <c r="AH114" s="989"/>
      <c r="AI114" s="989"/>
      <c r="AJ114" s="990"/>
      <c r="AK114" s="991">
        <v>191564</v>
      </c>
      <c r="AL114" s="989"/>
      <c r="AM114" s="989"/>
      <c r="AN114" s="989"/>
      <c r="AO114" s="990"/>
      <c r="AP114" s="992">
        <v>1.1000000000000001</v>
      </c>
      <c r="AQ114" s="993"/>
      <c r="AR114" s="993"/>
      <c r="AS114" s="993"/>
      <c r="AT114" s="994"/>
      <c r="AU114" s="930"/>
      <c r="AV114" s="931"/>
      <c r="AW114" s="931"/>
      <c r="AX114" s="931"/>
      <c r="AY114" s="931"/>
      <c r="AZ114" s="979" t="s">
        <v>416</v>
      </c>
      <c r="BA114" s="980"/>
      <c r="BB114" s="980"/>
      <c r="BC114" s="980"/>
      <c r="BD114" s="980"/>
      <c r="BE114" s="980"/>
      <c r="BF114" s="980"/>
      <c r="BG114" s="980"/>
      <c r="BH114" s="980"/>
      <c r="BI114" s="980"/>
      <c r="BJ114" s="980"/>
      <c r="BK114" s="980"/>
      <c r="BL114" s="980"/>
      <c r="BM114" s="980"/>
      <c r="BN114" s="980"/>
      <c r="BO114" s="980"/>
      <c r="BP114" s="981"/>
      <c r="BQ114" s="949">
        <v>3712500</v>
      </c>
      <c r="BR114" s="950"/>
      <c r="BS114" s="950"/>
      <c r="BT114" s="950"/>
      <c r="BU114" s="950"/>
      <c r="BV114" s="950">
        <v>3647373</v>
      </c>
      <c r="BW114" s="950"/>
      <c r="BX114" s="950"/>
      <c r="BY114" s="950"/>
      <c r="BZ114" s="950"/>
      <c r="CA114" s="950">
        <v>3515425</v>
      </c>
      <c r="CB114" s="950"/>
      <c r="CC114" s="950"/>
      <c r="CD114" s="950"/>
      <c r="CE114" s="950"/>
      <c r="CF114" s="944">
        <v>20.8</v>
      </c>
      <c r="CG114" s="945"/>
      <c r="CH114" s="945"/>
      <c r="CI114" s="945"/>
      <c r="CJ114" s="945"/>
      <c r="CK114" s="975"/>
      <c r="CL114" s="976"/>
      <c r="CM114" s="946" t="s">
        <v>417</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110</v>
      </c>
      <c r="DH114" s="989"/>
      <c r="DI114" s="989"/>
      <c r="DJ114" s="989"/>
      <c r="DK114" s="990"/>
      <c r="DL114" s="991" t="s">
        <v>110</v>
      </c>
      <c r="DM114" s="989"/>
      <c r="DN114" s="989"/>
      <c r="DO114" s="989"/>
      <c r="DP114" s="990"/>
      <c r="DQ114" s="991" t="s">
        <v>110</v>
      </c>
      <c r="DR114" s="989"/>
      <c r="DS114" s="989"/>
      <c r="DT114" s="989"/>
      <c r="DU114" s="990"/>
      <c r="DV114" s="992" t="s">
        <v>110</v>
      </c>
      <c r="DW114" s="993"/>
      <c r="DX114" s="993"/>
      <c r="DY114" s="993"/>
      <c r="DZ114" s="994"/>
    </row>
    <row r="115" spans="1:130" s="199" customFormat="1" ht="26.25" customHeight="1" x14ac:dyDescent="0.15">
      <c r="A115" s="984"/>
      <c r="B115" s="985"/>
      <c r="C115" s="980" t="s">
        <v>418</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243033</v>
      </c>
      <c r="AB115" s="964"/>
      <c r="AC115" s="964"/>
      <c r="AD115" s="964"/>
      <c r="AE115" s="965"/>
      <c r="AF115" s="966">
        <v>420331</v>
      </c>
      <c r="AG115" s="964"/>
      <c r="AH115" s="964"/>
      <c r="AI115" s="964"/>
      <c r="AJ115" s="965"/>
      <c r="AK115" s="966">
        <v>477065</v>
      </c>
      <c r="AL115" s="964"/>
      <c r="AM115" s="964"/>
      <c r="AN115" s="964"/>
      <c r="AO115" s="965"/>
      <c r="AP115" s="967">
        <v>2.8</v>
      </c>
      <c r="AQ115" s="968"/>
      <c r="AR115" s="968"/>
      <c r="AS115" s="968"/>
      <c r="AT115" s="969"/>
      <c r="AU115" s="930"/>
      <c r="AV115" s="931"/>
      <c r="AW115" s="931"/>
      <c r="AX115" s="931"/>
      <c r="AY115" s="931"/>
      <c r="AZ115" s="979" t="s">
        <v>419</v>
      </c>
      <c r="BA115" s="980"/>
      <c r="BB115" s="980"/>
      <c r="BC115" s="980"/>
      <c r="BD115" s="980"/>
      <c r="BE115" s="980"/>
      <c r="BF115" s="980"/>
      <c r="BG115" s="980"/>
      <c r="BH115" s="980"/>
      <c r="BI115" s="980"/>
      <c r="BJ115" s="980"/>
      <c r="BK115" s="980"/>
      <c r="BL115" s="980"/>
      <c r="BM115" s="980"/>
      <c r="BN115" s="980"/>
      <c r="BO115" s="980"/>
      <c r="BP115" s="981"/>
      <c r="BQ115" s="949">
        <v>347061</v>
      </c>
      <c r="BR115" s="950"/>
      <c r="BS115" s="950"/>
      <c r="BT115" s="950"/>
      <c r="BU115" s="950"/>
      <c r="BV115" s="950">
        <v>312314</v>
      </c>
      <c r="BW115" s="950"/>
      <c r="BX115" s="950"/>
      <c r="BY115" s="950"/>
      <c r="BZ115" s="950"/>
      <c r="CA115" s="950">
        <v>277568</v>
      </c>
      <c r="CB115" s="950"/>
      <c r="CC115" s="950"/>
      <c r="CD115" s="950"/>
      <c r="CE115" s="950"/>
      <c r="CF115" s="944">
        <v>1.6</v>
      </c>
      <c r="CG115" s="945"/>
      <c r="CH115" s="945"/>
      <c r="CI115" s="945"/>
      <c r="CJ115" s="945"/>
      <c r="CK115" s="975"/>
      <c r="CL115" s="976"/>
      <c r="CM115" s="979" t="s">
        <v>420</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v>1547385</v>
      </c>
      <c r="DH115" s="989"/>
      <c r="DI115" s="989"/>
      <c r="DJ115" s="989"/>
      <c r="DK115" s="990"/>
      <c r="DL115" s="991">
        <v>1556040</v>
      </c>
      <c r="DM115" s="989"/>
      <c r="DN115" s="989"/>
      <c r="DO115" s="989"/>
      <c r="DP115" s="990"/>
      <c r="DQ115" s="991">
        <v>1561336</v>
      </c>
      <c r="DR115" s="989"/>
      <c r="DS115" s="989"/>
      <c r="DT115" s="989"/>
      <c r="DU115" s="990"/>
      <c r="DV115" s="992">
        <v>9.3000000000000007</v>
      </c>
      <c r="DW115" s="993"/>
      <c r="DX115" s="993"/>
      <c r="DY115" s="993"/>
      <c r="DZ115" s="994"/>
    </row>
    <row r="116" spans="1:130" s="199" customFormat="1" ht="26.25" customHeight="1" x14ac:dyDescent="0.15">
      <c r="A116" s="986"/>
      <c r="B116" s="987"/>
      <c r="C116" s="995" t="s">
        <v>421</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343</v>
      </c>
      <c r="AB116" s="989"/>
      <c r="AC116" s="989"/>
      <c r="AD116" s="989"/>
      <c r="AE116" s="990"/>
      <c r="AF116" s="991">
        <v>303</v>
      </c>
      <c r="AG116" s="989"/>
      <c r="AH116" s="989"/>
      <c r="AI116" s="989"/>
      <c r="AJ116" s="990"/>
      <c r="AK116" s="991">
        <v>202</v>
      </c>
      <c r="AL116" s="989"/>
      <c r="AM116" s="989"/>
      <c r="AN116" s="989"/>
      <c r="AO116" s="990"/>
      <c r="AP116" s="992">
        <v>0</v>
      </c>
      <c r="AQ116" s="993"/>
      <c r="AR116" s="993"/>
      <c r="AS116" s="993"/>
      <c r="AT116" s="994"/>
      <c r="AU116" s="930"/>
      <c r="AV116" s="931"/>
      <c r="AW116" s="931"/>
      <c r="AX116" s="931"/>
      <c r="AY116" s="931"/>
      <c r="AZ116" s="997" t="s">
        <v>422</v>
      </c>
      <c r="BA116" s="998"/>
      <c r="BB116" s="998"/>
      <c r="BC116" s="998"/>
      <c r="BD116" s="998"/>
      <c r="BE116" s="998"/>
      <c r="BF116" s="998"/>
      <c r="BG116" s="998"/>
      <c r="BH116" s="998"/>
      <c r="BI116" s="998"/>
      <c r="BJ116" s="998"/>
      <c r="BK116" s="998"/>
      <c r="BL116" s="998"/>
      <c r="BM116" s="998"/>
      <c r="BN116" s="998"/>
      <c r="BO116" s="998"/>
      <c r="BP116" s="999"/>
      <c r="BQ116" s="949" t="s">
        <v>110</v>
      </c>
      <c r="BR116" s="950"/>
      <c r="BS116" s="950"/>
      <c r="BT116" s="950"/>
      <c r="BU116" s="950"/>
      <c r="BV116" s="950" t="s">
        <v>110</v>
      </c>
      <c r="BW116" s="950"/>
      <c r="BX116" s="950"/>
      <c r="BY116" s="950"/>
      <c r="BZ116" s="950"/>
      <c r="CA116" s="950" t="s">
        <v>110</v>
      </c>
      <c r="CB116" s="950"/>
      <c r="CC116" s="950"/>
      <c r="CD116" s="950"/>
      <c r="CE116" s="950"/>
      <c r="CF116" s="944" t="s">
        <v>110</v>
      </c>
      <c r="CG116" s="945"/>
      <c r="CH116" s="945"/>
      <c r="CI116" s="945"/>
      <c r="CJ116" s="945"/>
      <c r="CK116" s="975"/>
      <c r="CL116" s="976"/>
      <c r="CM116" s="946" t="s">
        <v>423</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110</v>
      </c>
      <c r="DH116" s="989"/>
      <c r="DI116" s="989"/>
      <c r="DJ116" s="989"/>
      <c r="DK116" s="990"/>
      <c r="DL116" s="991" t="s">
        <v>110</v>
      </c>
      <c r="DM116" s="989"/>
      <c r="DN116" s="989"/>
      <c r="DO116" s="989"/>
      <c r="DP116" s="990"/>
      <c r="DQ116" s="991" t="s">
        <v>110</v>
      </c>
      <c r="DR116" s="989"/>
      <c r="DS116" s="989"/>
      <c r="DT116" s="989"/>
      <c r="DU116" s="990"/>
      <c r="DV116" s="992" t="s">
        <v>110</v>
      </c>
      <c r="DW116" s="993"/>
      <c r="DX116" s="993"/>
      <c r="DY116" s="993"/>
      <c r="DZ116" s="994"/>
    </row>
    <row r="117" spans="1:130" s="199" customFormat="1" ht="26.25" customHeight="1" x14ac:dyDescent="0.15">
      <c r="A117" s="934" t="s">
        <v>169</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424</v>
      </c>
      <c r="Z117" s="916"/>
      <c r="AA117" s="1006">
        <v>3817671</v>
      </c>
      <c r="AB117" s="1007"/>
      <c r="AC117" s="1007"/>
      <c r="AD117" s="1007"/>
      <c r="AE117" s="1008"/>
      <c r="AF117" s="1009">
        <v>3992092</v>
      </c>
      <c r="AG117" s="1007"/>
      <c r="AH117" s="1007"/>
      <c r="AI117" s="1007"/>
      <c r="AJ117" s="1008"/>
      <c r="AK117" s="1009">
        <v>4252092</v>
      </c>
      <c r="AL117" s="1007"/>
      <c r="AM117" s="1007"/>
      <c r="AN117" s="1007"/>
      <c r="AO117" s="1008"/>
      <c r="AP117" s="1010"/>
      <c r="AQ117" s="1011"/>
      <c r="AR117" s="1011"/>
      <c r="AS117" s="1011"/>
      <c r="AT117" s="1012"/>
      <c r="AU117" s="930"/>
      <c r="AV117" s="931"/>
      <c r="AW117" s="931"/>
      <c r="AX117" s="931"/>
      <c r="AY117" s="931"/>
      <c r="AZ117" s="997" t="s">
        <v>425</v>
      </c>
      <c r="BA117" s="998"/>
      <c r="BB117" s="998"/>
      <c r="BC117" s="998"/>
      <c r="BD117" s="998"/>
      <c r="BE117" s="998"/>
      <c r="BF117" s="998"/>
      <c r="BG117" s="998"/>
      <c r="BH117" s="998"/>
      <c r="BI117" s="998"/>
      <c r="BJ117" s="998"/>
      <c r="BK117" s="998"/>
      <c r="BL117" s="998"/>
      <c r="BM117" s="998"/>
      <c r="BN117" s="998"/>
      <c r="BO117" s="998"/>
      <c r="BP117" s="999"/>
      <c r="BQ117" s="949" t="s">
        <v>110</v>
      </c>
      <c r="BR117" s="950"/>
      <c r="BS117" s="950"/>
      <c r="BT117" s="950"/>
      <c r="BU117" s="950"/>
      <c r="BV117" s="950" t="s">
        <v>110</v>
      </c>
      <c r="BW117" s="950"/>
      <c r="BX117" s="950"/>
      <c r="BY117" s="950"/>
      <c r="BZ117" s="950"/>
      <c r="CA117" s="950" t="s">
        <v>110</v>
      </c>
      <c r="CB117" s="950"/>
      <c r="CC117" s="950"/>
      <c r="CD117" s="950"/>
      <c r="CE117" s="950"/>
      <c r="CF117" s="944" t="s">
        <v>110</v>
      </c>
      <c r="CG117" s="945"/>
      <c r="CH117" s="945"/>
      <c r="CI117" s="945"/>
      <c r="CJ117" s="945"/>
      <c r="CK117" s="975"/>
      <c r="CL117" s="976"/>
      <c r="CM117" s="946" t="s">
        <v>426</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110</v>
      </c>
      <c r="DH117" s="989"/>
      <c r="DI117" s="989"/>
      <c r="DJ117" s="989"/>
      <c r="DK117" s="990"/>
      <c r="DL117" s="991" t="s">
        <v>110</v>
      </c>
      <c r="DM117" s="989"/>
      <c r="DN117" s="989"/>
      <c r="DO117" s="989"/>
      <c r="DP117" s="990"/>
      <c r="DQ117" s="991" t="s">
        <v>110</v>
      </c>
      <c r="DR117" s="989"/>
      <c r="DS117" s="989"/>
      <c r="DT117" s="989"/>
      <c r="DU117" s="990"/>
      <c r="DV117" s="992" t="s">
        <v>110</v>
      </c>
      <c r="DW117" s="993"/>
      <c r="DX117" s="993"/>
      <c r="DY117" s="993"/>
      <c r="DZ117" s="994"/>
    </row>
    <row r="118" spans="1:130" s="199" customFormat="1" ht="26.25" customHeight="1" x14ac:dyDescent="0.15">
      <c r="A118" s="934" t="s">
        <v>400</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398</v>
      </c>
      <c r="AB118" s="915"/>
      <c r="AC118" s="915"/>
      <c r="AD118" s="915"/>
      <c r="AE118" s="916"/>
      <c r="AF118" s="914" t="s">
        <v>286</v>
      </c>
      <c r="AG118" s="915"/>
      <c r="AH118" s="915"/>
      <c r="AI118" s="915"/>
      <c r="AJ118" s="916"/>
      <c r="AK118" s="914" t="s">
        <v>285</v>
      </c>
      <c r="AL118" s="915"/>
      <c r="AM118" s="915"/>
      <c r="AN118" s="915"/>
      <c r="AO118" s="916"/>
      <c r="AP118" s="1001" t="s">
        <v>399</v>
      </c>
      <c r="AQ118" s="1002"/>
      <c r="AR118" s="1002"/>
      <c r="AS118" s="1002"/>
      <c r="AT118" s="1003"/>
      <c r="AU118" s="930"/>
      <c r="AV118" s="931"/>
      <c r="AW118" s="931"/>
      <c r="AX118" s="931"/>
      <c r="AY118" s="931"/>
      <c r="AZ118" s="1004" t="s">
        <v>427</v>
      </c>
      <c r="BA118" s="995"/>
      <c r="BB118" s="995"/>
      <c r="BC118" s="995"/>
      <c r="BD118" s="995"/>
      <c r="BE118" s="995"/>
      <c r="BF118" s="995"/>
      <c r="BG118" s="995"/>
      <c r="BH118" s="995"/>
      <c r="BI118" s="995"/>
      <c r="BJ118" s="995"/>
      <c r="BK118" s="995"/>
      <c r="BL118" s="995"/>
      <c r="BM118" s="995"/>
      <c r="BN118" s="995"/>
      <c r="BO118" s="995"/>
      <c r="BP118" s="996"/>
      <c r="BQ118" s="1027" t="s">
        <v>110</v>
      </c>
      <c r="BR118" s="1028"/>
      <c r="BS118" s="1028"/>
      <c r="BT118" s="1028"/>
      <c r="BU118" s="1028"/>
      <c r="BV118" s="1028" t="s">
        <v>110</v>
      </c>
      <c r="BW118" s="1028"/>
      <c r="BX118" s="1028"/>
      <c r="BY118" s="1028"/>
      <c r="BZ118" s="1028"/>
      <c r="CA118" s="1028" t="s">
        <v>110</v>
      </c>
      <c r="CB118" s="1028"/>
      <c r="CC118" s="1028"/>
      <c r="CD118" s="1028"/>
      <c r="CE118" s="1028"/>
      <c r="CF118" s="944" t="s">
        <v>110</v>
      </c>
      <c r="CG118" s="945"/>
      <c r="CH118" s="945"/>
      <c r="CI118" s="945"/>
      <c r="CJ118" s="945"/>
      <c r="CK118" s="975"/>
      <c r="CL118" s="976"/>
      <c r="CM118" s="946" t="s">
        <v>428</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110</v>
      </c>
      <c r="DH118" s="989"/>
      <c r="DI118" s="989"/>
      <c r="DJ118" s="989"/>
      <c r="DK118" s="990"/>
      <c r="DL118" s="991" t="s">
        <v>110</v>
      </c>
      <c r="DM118" s="989"/>
      <c r="DN118" s="989"/>
      <c r="DO118" s="989"/>
      <c r="DP118" s="990"/>
      <c r="DQ118" s="991" t="s">
        <v>110</v>
      </c>
      <c r="DR118" s="989"/>
      <c r="DS118" s="989"/>
      <c r="DT118" s="989"/>
      <c r="DU118" s="990"/>
      <c r="DV118" s="992" t="s">
        <v>110</v>
      </c>
      <c r="DW118" s="993"/>
      <c r="DX118" s="993"/>
      <c r="DY118" s="993"/>
      <c r="DZ118" s="994"/>
    </row>
    <row r="119" spans="1:130" s="199" customFormat="1" ht="26.25" customHeight="1" x14ac:dyDescent="0.15">
      <c r="A119" s="1088" t="s">
        <v>403</v>
      </c>
      <c r="B119" s="974"/>
      <c r="C119" s="953" t="s">
        <v>404</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110</v>
      </c>
      <c r="AB119" s="922"/>
      <c r="AC119" s="922"/>
      <c r="AD119" s="922"/>
      <c r="AE119" s="923"/>
      <c r="AF119" s="924" t="s">
        <v>110</v>
      </c>
      <c r="AG119" s="922"/>
      <c r="AH119" s="922"/>
      <c r="AI119" s="922"/>
      <c r="AJ119" s="923"/>
      <c r="AK119" s="924" t="s">
        <v>110</v>
      </c>
      <c r="AL119" s="922"/>
      <c r="AM119" s="922"/>
      <c r="AN119" s="922"/>
      <c r="AO119" s="923"/>
      <c r="AP119" s="925" t="s">
        <v>110</v>
      </c>
      <c r="AQ119" s="926"/>
      <c r="AR119" s="926"/>
      <c r="AS119" s="926"/>
      <c r="AT119" s="927"/>
      <c r="AU119" s="932"/>
      <c r="AV119" s="933"/>
      <c r="AW119" s="933"/>
      <c r="AX119" s="933"/>
      <c r="AY119" s="933"/>
      <c r="AZ119" s="230" t="s">
        <v>169</v>
      </c>
      <c r="BA119" s="230"/>
      <c r="BB119" s="230"/>
      <c r="BC119" s="230"/>
      <c r="BD119" s="230"/>
      <c r="BE119" s="230"/>
      <c r="BF119" s="230"/>
      <c r="BG119" s="230"/>
      <c r="BH119" s="230"/>
      <c r="BI119" s="230"/>
      <c r="BJ119" s="230"/>
      <c r="BK119" s="230"/>
      <c r="BL119" s="230"/>
      <c r="BM119" s="230"/>
      <c r="BN119" s="230"/>
      <c r="BO119" s="1005" t="s">
        <v>429</v>
      </c>
      <c r="BP119" s="1036"/>
      <c r="BQ119" s="1027">
        <v>51778127</v>
      </c>
      <c r="BR119" s="1028"/>
      <c r="BS119" s="1028"/>
      <c r="BT119" s="1028"/>
      <c r="BU119" s="1028"/>
      <c r="BV119" s="1028">
        <v>50665828</v>
      </c>
      <c r="BW119" s="1028"/>
      <c r="BX119" s="1028"/>
      <c r="BY119" s="1028"/>
      <c r="BZ119" s="1028"/>
      <c r="CA119" s="1028">
        <v>48746717</v>
      </c>
      <c r="CB119" s="1028"/>
      <c r="CC119" s="1028"/>
      <c r="CD119" s="1028"/>
      <c r="CE119" s="1028"/>
      <c r="CF119" s="1029"/>
      <c r="CG119" s="1030"/>
      <c r="CH119" s="1030"/>
      <c r="CI119" s="1030"/>
      <c r="CJ119" s="1031"/>
      <c r="CK119" s="977"/>
      <c r="CL119" s="978"/>
      <c r="CM119" s="1032" t="s">
        <v>430</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5090514</v>
      </c>
      <c r="DH119" s="1014"/>
      <c r="DI119" s="1014"/>
      <c r="DJ119" s="1014"/>
      <c r="DK119" s="1015"/>
      <c r="DL119" s="1013">
        <v>4646637</v>
      </c>
      <c r="DM119" s="1014"/>
      <c r="DN119" s="1014"/>
      <c r="DO119" s="1014"/>
      <c r="DP119" s="1015"/>
      <c r="DQ119" s="1013">
        <v>4202760</v>
      </c>
      <c r="DR119" s="1014"/>
      <c r="DS119" s="1014"/>
      <c r="DT119" s="1014"/>
      <c r="DU119" s="1015"/>
      <c r="DV119" s="1016">
        <v>24.9</v>
      </c>
      <c r="DW119" s="1017"/>
      <c r="DX119" s="1017"/>
      <c r="DY119" s="1017"/>
      <c r="DZ119" s="1018"/>
    </row>
    <row r="120" spans="1:130" s="199" customFormat="1" ht="26.25" customHeight="1" x14ac:dyDescent="0.15">
      <c r="A120" s="1089"/>
      <c r="B120" s="976"/>
      <c r="C120" s="946" t="s">
        <v>407</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110</v>
      </c>
      <c r="AB120" s="989"/>
      <c r="AC120" s="989"/>
      <c r="AD120" s="989"/>
      <c r="AE120" s="990"/>
      <c r="AF120" s="991" t="s">
        <v>110</v>
      </c>
      <c r="AG120" s="989"/>
      <c r="AH120" s="989"/>
      <c r="AI120" s="989"/>
      <c r="AJ120" s="990"/>
      <c r="AK120" s="991" t="s">
        <v>110</v>
      </c>
      <c r="AL120" s="989"/>
      <c r="AM120" s="989"/>
      <c r="AN120" s="989"/>
      <c r="AO120" s="990"/>
      <c r="AP120" s="992" t="s">
        <v>110</v>
      </c>
      <c r="AQ120" s="993"/>
      <c r="AR120" s="993"/>
      <c r="AS120" s="993"/>
      <c r="AT120" s="994"/>
      <c r="AU120" s="1019" t="s">
        <v>431</v>
      </c>
      <c r="AV120" s="1020"/>
      <c r="AW120" s="1020"/>
      <c r="AX120" s="1020"/>
      <c r="AY120" s="1021"/>
      <c r="AZ120" s="970" t="s">
        <v>432</v>
      </c>
      <c r="BA120" s="919"/>
      <c r="BB120" s="919"/>
      <c r="BC120" s="919"/>
      <c r="BD120" s="919"/>
      <c r="BE120" s="919"/>
      <c r="BF120" s="919"/>
      <c r="BG120" s="919"/>
      <c r="BH120" s="919"/>
      <c r="BI120" s="919"/>
      <c r="BJ120" s="919"/>
      <c r="BK120" s="919"/>
      <c r="BL120" s="919"/>
      <c r="BM120" s="919"/>
      <c r="BN120" s="919"/>
      <c r="BO120" s="919"/>
      <c r="BP120" s="920"/>
      <c r="BQ120" s="956">
        <v>1938590</v>
      </c>
      <c r="BR120" s="957"/>
      <c r="BS120" s="957"/>
      <c r="BT120" s="957"/>
      <c r="BU120" s="957"/>
      <c r="BV120" s="957">
        <v>2275267</v>
      </c>
      <c r="BW120" s="957"/>
      <c r="BX120" s="957"/>
      <c r="BY120" s="957"/>
      <c r="BZ120" s="957"/>
      <c r="CA120" s="957">
        <v>2686014</v>
      </c>
      <c r="CB120" s="957"/>
      <c r="CC120" s="957"/>
      <c r="CD120" s="957"/>
      <c r="CE120" s="957"/>
      <c r="CF120" s="971">
        <v>15.9</v>
      </c>
      <c r="CG120" s="972"/>
      <c r="CH120" s="972"/>
      <c r="CI120" s="972"/>
      <c r="CJ120" s="972"/>
      <c r="CK120" s="1037" t="s">
        <v>433</v>
      </c>
      <c r="CL120" s="1038"/>
      <c r="CM120" s="1038"/>
      <c r="CN120" s="1038"/>
      <c r="CO120" s="1039"/>
      <c r="CP120" s="1045" t="s">
        <v>382</v>
      </c>
      <c r="CQ120" s="1046"/>
      <c r="CR120" s="1046"/>
      <c r="CS120" s="1046"/>
      <c r="CT120" s="1046"/>
      <c r="CU120" s="1046"/>
      <c r="CV120" s="1046"/>
      <c r="CW120" s="1046"/>
      <c r="CX120" s="1046"/>
      <c r="CY120" s="1046"/>
      <c r="CZ120" s="1046"/>
      <c r="DA120" s="1046"/>
      <c r="DB120" s="1046"/>
      <c r="DC120" s="1046"/>
      <c r="DD120" s="1046"/>
      <c r="DE120" s="1046"/>
      <c r="DF120" s="1047"/>
      <c r="DG120" s="956">
        <v>11874673</v>
      </c>
      <c r="DH120" s="957"/>
      <c r="DI120" s="957"/>
      <c r="DJ120" s="957"/>
      <c r="DK120" s="957"/>
      <c r="DL120" s="957">
        <v>11742501</v>
      </c>
      <c r="DM120" s="957"/>
      <c r="DN120" s="957"/>
      <c r="DO120" s="957"/>
      <c r="DP120" s="957"/>
      <c r="DQ120" s="957">
        <v>11392518</v>
      </c>
      <c r="DR120" s="957"/>
      <c r="DS120" s="957"/>
      <c r="DT120" s="957"/>
      <c r="DU120" s="957"/>
      <c r="DV120" s="958">
        <v>67.5</v>
      </c>
      <c r="DW120" s="958"/>
      <c r="DX120" s="958"/>
      <c r="DY120" s="958"/>
      <c r="DZ120" s="959"/>
    </row>
    <row r="121" spans="1:130" s="199" customFormat="1" ht="26.25" customHeight="1" x14ac:dyDescent="0.15">
      <c r="A121" s="1089"/>
      <c r="B121" s="976"/>
      <c r="C121" s="997" t="s">
        <v>434</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110</v>
      </c>
      <c r="AB121" s="989"/>
      <c r="AC121" s="989"/>
      <c r="AD121" s="989"/>
      <c r="AE121" s="990"/>
      <c r="AF121" s="991" t="s">
        <v>110</v>
      </c>
      <c r="AG121" s="989"/>
      <c r="AH121" s="989"/>
      <c r="AI121" s="989"/>
      <c r="AJ121" s="990"/>
      <c r="AK121" s="991" t="s">
        <v>110</v>
      </c>
      <c r="AL121" s="989"/>
      <c r="AM121" s="989"/>
      <c r="AN121" s="989"/>
      <c r="AO121" s="990"/>
      <c r="AP121" s="992" t="s">
        <v>110</v>
      </c>
      <c r="AQ121" s="993"/>
      <c r="AR121" s="993"/>
      <c r="AS121" s="993"/>
      <c r="AT121" s="994"/>
      <c r="AU121" s="1022"/>
      <c r="AV121" s="1023"/>
      <c r="AW121" s="1023"/>
      <c r="AX121" s="1023"/>
      <c r="AY121" s="1024"/>
      <c r="AZ121" s="979" t="s">
        <v>435</v>
      </c>
      <c r="BA121" s="980"/>
      <c r="BB121" s="980"/>
      <c r="BC121" s="980"/>
      <c r="BD121" s="980"/>
      <c r="BE121" s="980"/>
      <c r="BF121" s="980"/>
      <c r="BG121" s="980"/>
      <c r="BH121" s="980"/>
      <c r="BI121" s="980"/>
      <c r="BJ121" s="980"/>
      <c r="BK121" s="980"/>
      <c r="BL121" s="980"/>
      <c r="BM121" s="980"/>
      <c r="BN121" s="980"/>
      <c r="BO121" s="980"/>
      <c r="BP121" s="981"/>
      <c r="BQ121" s="949">
        <v>5682345</v>
      </c>
      <c r="BR121" s="950"/>
      <c r="BS121" s="950"/>
      <c r="BT121" s="950"/>
      <c r="BU121" s="950"/>
      <c r="BV121" s="950">
        <v>5722861</v>
      </c>
      <c r="BW121" s="950"/>
      <c r="BX121" s="950"/>
      <c r="BY121" s="950"/>
      <c r="BZ121" s="950"/>
      <c r="CA121" s="950">
        <v>5815603</v>
      </c>
      <c r="CB121" s="950"/>
      <c r="CC121" s="950"/>
      <c r="CD121" s="950"/>
      <c r="CE121" s="950"/>
      <c r="CF121" s="944">
        <v>34.5</v>
      </c>
      <c r="CG121" s="945"/>
      <c r="CH121" s="945"/>
      <c r="CI121" s="945"/>
      <c r="CJ121" s="945"/>
      <c r="CK121" s="1040"/>
      <c r="CL121" s="1041"/>
      <c r="CM121" s="1041"/>
      <c r="CN121" s="1041"/>
      <c r="CO121" s="1042"/>
      <c r="CP121" s="1050" t="s">
        <v>380</v>
      </c>
      <c r="CQ121" s="1051"/>
      <c r="CR121" s="1051"/>
      <c r="CS121" s="1051"/>
      <c r="CT121" s="1051"/>
      <c r="CU121" s="1051"/>
      <c r="CV121" s="1051"/>
      <c r="CW121" s="1051"/>
      <c r="CX121" s="1051"/>
      <c r="CY121" s="1051"/>
      <c r="CZ121" s="1051"/>
      <c r="DA121" s="1051"/>
      <c r="DB121" s="1051"/>
      <c r="DC121" s="1051"/>
      <c r="DD121" s="1051"/>
      <c r="DE121" s="1051"/>
      <c r="DF121" s="1052"/>
      <c r="DG121" s="949" t="s">
        <v>110</v>
      </c>
      <c r="DH121" s="950"/>
      <c r="DI121" s="950"/>
      <c r="DJ121" s="950"/>
      <c r="DK121" s="950"/>
      <c r="DL121" s="950" t="s">
        <v>110</v>
      </c>
      <c r="DM121" s="950"/>
      <c r="DN121" s="950"/>
      <c r="DO121" s="950"/>
      <c r="DP121" s="950"/>
      <c r="DQ121" s="950" t="s">
        <v>110</v>
      </c>
      <c r="DR121" s="950"/>
      <c r="DS121" s="950"/>
      <c r="DT121" s="950"/>
      <c r="DU121" s="950"/>
      <c r="DV121" s="951" t="s">
        <v>110</v>
      </c>
      <c r="DW121" s="951"/>
      <c r="DX121" s="951"/>
      <c r="DY121" s="951"/>
      <c r="DZ121" s="952"/>
    </row>
    <row r="122" spans="1:130" s="199" customFormat="1" ht="26.25" customHeight="1" x14ac:dyDescent="0.15">
      <c r="A122" s="1089"/>
      <c r="B122" s="976"/>
      <c r="C122" s="946" t="s">
        <v>417</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110</v>
      </c>
      <c r="AB122" s="989"/>
      <c r="AC122" s="989"/>
      <c r="AD122" s="989"/>
      <c r="AE122" s="990"/>
      <c r="AF122" s="991" t="s">
        <v>110</v>
      </c>
      <c r="AG122" s="989"/>
      <c r="AH122" s="989"/>
      <c r="AI122" s="989"/>
      <c r="AJ122" s="990"/>
      <c r="AK122" s="991" t="s">
        <v>110</v>
      </c>
      <c r="AL122" s="989"/>
      <c r="AM122" s="989"/>
      <c r="AN122" s="989"/>
      <c r="AO122" s="990"/>
      <c r="AP122" s="992" t="s">
        <v>110</v>
      </c>
      <c r="AQ122" s="993"/>
      <c r="AR122" s="993"/>
      <c r="AS122" s="993"/>
      <c r="AT122" s="994"/>
      <c r="AU122" s="1022"/>
      <c r="AV122" s="1023"/>
      <c r="AW122" s="1023"/>
      <c r="AX122" s="1023"/>
      <c r="AY122" s="1024"/>
      <c r="AZ122" s="1004" t="s">
        <v>436</v>
      </c>
      <c r="BA122" s="995"/>
      <c r="BB122" s="995"/>
      <c r="BC122" s="995"/>
      <c r="BD122" s="995"/>
      <c r="BE122" s="995"/>
      <c r="BF122" s="995"/>
      <c r="BG122" s="995"/>
      <c r="BH122" s="995"/>
      <c r="BI122" s="995"/>
      <c r="BJ122" s="995"/>
      <c r="BK122" s="995"/>
      <c r="BL122" s="995"/>
      <c r="BM122" s="995"/>
      <c r="BN122" s="995"/>
      <c r="BO122" s="995"/>
      <c r="BP122" s="996"/>
      <c r="BQ122" s="1027">
        <v>26691817</v>
      </c>
      <c r="BR122" s="1028"/>
      <c r="BS122" s="1028"/>
      <c r="BT122" s="1028"/>
      <c r="BU122" s="1028"/>
      <c r="BV122" s="1028">
        <v>26246037</v>
      </c>
      <c r="BW122" s="1028"/>
      <c r="BX122" s="1028"/>
      <c r="BY122" s="1028"/>
      <c r="BZ122" s="1028"/>
      <c r="CA122" s="1028">
        <v>25495608</v>
      </c>
      <c r="CB122" s="1028"/>
      <c r="CC122" s="1028"/>
      <c r="CD122" s="1028"/>
      <c r="CE122" s="1028"/>
      <c r="CF122" s="1048">
        <v>151.1</v>
      </c>
      <c r="CG122" s="1049"/>
      <c r="CH122" s="1049"/>
      <c r="CI122" s="1049"/>
      <c r="CJ122" s="1049"/>
      <c r="CK122" s="1040"/>
      <c r="CL122" s="1041"/>
      <c r="CM122" s="1041"/>
      <c r="CN122" s="1041"/>
      <c r="CO122" s="1042"/>
      <c r="CP122" s="1050" t="s">
        <v>381</v>
      </c>
      <c r="CQ122" s="1051"/>
      <c r="CR122" s="1051"/>
      <c r="CS122" s="1051"/>
      <c r="CT122" s="1051"/>
      <c r="CU122" s="1051"/>
      <c r="CV122" s="1051"/>
      <c r="CW122" s="1051"/>
      <c r="CX122" s="1051"/>
      <c r="CY122" s="1051"/>
      <c r="CZ122" s="1051"/>
      <c r="DA122" s="1051"/>
      <c r="DB122" s="1051"/>
      <c r="DC122" s="1051"/>
      <c r="DD122" s="1051"/>
      <c r="DE122" s="1051"/>
      <c r="DF122" s="1052"/>
      <c r="DG122" s="949" t="s">
        <v>110</v>
      </c>
      <c r="DH122" s="950"/>
      <c r="DI122" s="950"/>
      <c r="DJ122" s="950"/>
      <c r="DK122" s="950"/>
      <c r="DL122" s="950" t="s">
        <v>110</v>
      </c>
      <c r="DM122" s="950"/>
      <c r="DN122" s="950"/>
      <c r="DO122" s="950"/>
      <c r="DP122" s="950"/>
      <c r="DQ122" s="950" t="s">
        <v>110</v>
      </c>
      <c r="DR122" s="950"/>
      <c r="DS122" s="950"/>
      <c r="DT122" s="950"/>
      <c r="DU122" s="950"/>
      <c r="DV122" s="951" t="s">
        <v>110</v>
      </c>
      <c r="DW122" s="951"/>
      <c r="DX122" s="951"/>
      <c r="DY122" s="951"/>
      <c r="DZ122" s="952"/>
    </row>
    <row r="123" spans="1:130" s="199" customFormat="1" ht="26.25" customHeight="1" x14ac:dyDescent="0.15">
      <c r="A123" s="1089"/>
      <c r="B123" s="976"/>
      <c r="C123" s="946" t="s">
        <v>423</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110</v>
      </c>
      <c r="AB123" s="989"/>
      <c r="AC123" s="989"/>
      <c r="AD123" s="989"/>
      <c r="AE123" s="990"/>
      <c r="AF123" s="991" t="s">
        <v>110</v>
      </c>
      <c r="AG123" s="989"/>
      <c r="AH123" s="989"/>
      <c r="AI123" s="989"/>
      <c r="AJ123" s="990"/>
      <c r="AK123" s="991" t="s">
        <v>110</v>
      </c>
      <c r="AL123" s="989"/>
      <c r="AM123" s="989"/>
      <c r="AN123" s="989"/>
      <c r="AO123" s="990"/>
      <c r="AP123" s="992" t="s">
        <v>110</v>
      </c>
      <c r="AQ123" s="993"/>
      <c r="AR123" s="993"/>
      <c r="AS123" s="993"/>
      <c r="AT123" s="994"/>
      <c r="AU123" s="1025"/>
      <c r="AV123" s="1026"/>
      <c r="AW123" s="1026"/>
      <c r="AX123" s="1026"/>
      <c r="AY123" s="1026"/>
      <c r="AZ123" s="230" t="s">
        <v>169</v>
      </c>
      <c r="BA123" s="230"/>
      <c r="BB123" s="230"/>
      <c r="BC123" s="230"/>
      <c r="BD123" s="230"/>
      <c r="BE123" s="230"/>
      <c r="BF123" s="230"/>
      <c r="BG123" s="230"/>
      <c r="BH123" s="230"/>
      <c r="BI123" s="230"/>
      <c r="BJ123" s="230"/>
      <c r="BK123" s="230"/>
      <c r="BL123" s="230"/>
      <c r="BM123" s="230"/>
      <c r="BN123" s="230"/>
      <c r="BO123" s="1005" t="s">
        <v>437</v>
      </c>
      <c r="BP123" s="1036"/>
      <c r="BQ123" s="1095">
        <v>34312752</v>
      </c>
      <c r="BR123" s="1096"/>
      <c r="BS123" s="1096"/>
      <c r="BT123" s="1096"/>
      <c r="BU123" s="1096"/>
      <c r="BV123" s="1096">
        <v>34244165</v>
      </c>
      <c r="BW123" s="1096"/>
      <c r="BX123" s="1096"/>
      <c r="BY123" s="1096"/>
      <c r="BZ123" s="1096"/>
      <c r="CA123" s="1096">
        <v>33997225</v>
      </c>
      <c r="CB123" s="1096"/>
      <c r="CC123" s="1096"/>
      <c r="CD123" s="1096"/>
      <c r="CE123" s="1096"/>
      <c r="CF123" s="1029"/>
      <c r="CG123" s="1030"/>
      <c r="CH123" s="1030"/>
      <c r="CI123" s="1030"/>
      <c r="CJ123" s="1031"/>
      <c r="CK123" s="1040"/>
      <c r="CL123" s="1041"/>
      <c r="CM123" s="1041"/>
      <c r="CN123" s="1041"/>
      <c r="CO123" s="1042"/>
      <c r="CP123" s="1050" t="s">
        <v>379</v>
      </c>
      <c r="CQ123" s="1051"/>
      <c r="CR123" s="1051"/>
      <c r="CS123" s="1051"/>
      <c r="CT123" s="1051"/>
      <c r="CU123" s="1051"/>
      <c r="CV123" s="1051"/>
      <c r="CW123" s="1051"/>
      <c r="CX123" s="1051"/>
      <c r="CY123" s="1051"/>
      <c r="CZ123" s="1051"/>
      <c r="DA123" s="1051"/>
      <c r="DB123" s="1051"/>
      <c r="DC123" s="1051"/>
      <c r="DD123" s="1051"/>
      <c r="DE123" s="1051"/>
      <c r="DF123" s="1052"/>
      <c r="DG123" s="988" t="s">
        <v>110</v>
      </c>
      <c r="DH123" s="989"/>
      <c r="DI123" s="989"/>
      <c r="DJ123" s="989"/>
      <c r="DK123" s="990"/>
      <c r="DL123" s="991" t="s">
        <v>110</v>
      </c>
      <c r="DM123" s="989"/>
      <c r="DN123" s="989"/>
      <c r="DO123" s="989"/>
      <c r="DP123" s="990"/>
      <c r="DQ123" s="991" t="s">
        <v>110</v>
      </c>
      <c r="DR123" s="989"/>
      <c r="DS123" s="989"/>
      <c r="DT123" s="989"/>
      <c r="DU123" s="990"/>
      <c r="DV123" s="992" t="s">
        <v>110</v>
      </c>
      <c r="DW123" s="993"/>
      <c r="DX123" s="993"/>
      <c r="DY123" s="993"/>
      <c r="DZ123" s="994"/>
    </row>
    <row r="124" spans="1:130" s="199" customFormat="1" ht="26.25" customHeight="1" thickBot="1" x14ac:dyDescent="0.2">
      <c r="A124" s="1089"/>
      <c r="B124" s="976"/>
      <c r="C124" s="946" t="s">
        <v>426</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110</v>
      </c>
      <c r="AB124" s="989"/>
      <c r="AC124" s="989"/>
      <c r="AD124" s="989"/>
      <c r="AE124" s="990"/>
      <c r="AF124" s="991" t="s">
        <v>110</v>
      </c>
      <c r="AG124" s="989"/>
      <c r="AH124" s="989"/>
      <c r="AI124" s="989"/>
      <c r="AJ124" s="990"/>
      <c r="AK124" s="991" t="s">
        <v>110</v>
      </c>
      <c r="AL124" s="989"/>
      <c r="AM124" s="989"/>
      <c r="AN124" s="989"/>
      <c r="AO124" s="990"/>
      <c r="AP124" s="992" t="s">
        <v>110</v>
      </c>
      <c r="AQ124" s="993"/>
      <c r="AR124" s="993"/>
      <c r="AS124" s="993"/>
      <c r="AT124" s="994"/>
      <c r="AU124" s="1091" t="s">
        <v>438</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107.5</v>
      </c>
      <c r="BR124" s="1058"/>
      <c r="BS124" s="1058"/>
      <c r="BT124" s="1058"/>
      <c r="BU124" s="1058"/>
      <c r="BV124" s="1058">
        <v>98.6</v>
      </c>
      <c r="BW124" s="1058"/>
      <c r="BX124" s="1058"/>
      <c r="BY124" s="1058"/>
      <c r="BZ124" s="1058"/>
      <c r="CA124" s="1058">
        <v>87.4</v>
      </c>
      <c r="CB124" s="1058"/>
      <c r="CC124" s="1058"/>
      <c r="CD124" s="1058"/>
      <c r="CE124" s="1058"/>
      <c r="CF124" s="1059"/>
      <c r="CG124" s="1060"/>
      <c r="CH124" s="1060"/>
      <c r="CI124" s="1060"/>
      <c r="CJ124" s="1061"/>
      <c r="CK124" s="1043"/>
      <c r="CL124" s="1043"/>
      <c r="CM124" s="1043"/>
      <c r="CN124" s="1043"/>
      <c r="CO124" s="1044"/>
      <c r="CP124" s="1050" t="s">
        <v>439</v>
      </c>
      <c r="CQ124" s="1051"/>
      <c r="CR124" s="1051"/>
      <c r="CS124" s="1051"/>
      <c r="CT124" s="1051"/>
      <c r="CU124" s="1051"/>
      <c r="CV124" s="1051"/>
      <c r="CW124" s="1051"/>
      <c r="CX124" s="1051"/>
      <c r="CY124" s="1051"/>
      <c r="CZ124" s="1051"/>
      <c r="DA124" s="1051"/>
      <c r="DB124" s="1051"/>
      <c r="DC124" s="1051"/>
      <c r="DD124" s="1051"/>
      <c r="DE124" s="1051"/>
      <c r="DF124" s="1052"/>
      <c r="DG124" s="1035" t="s">
        <v>110</v>
      </c>
      <c r="DH124" s="1014"/>
      <c r="DI124" s="1014"/>
      <c r="DJ124" s="1014"/>
      <c r="DK124" s="1015"/>
      <c r="DL124" s="1013" t="s">
        <v>110</v>
      </c>
      <c r="DM124" s="1014"/>
      <c r="DN124" s="1014"/>
      <c r="DO124" s="1014"/>
      <c r="DP124" s="1015"/>
      <c r="DQ124" s="1013" t="s">
        <v>110</v>
      </c>
      <c r="DR124" s="1014"/>
      <c r="DS124" s="1014"/>
      <c r="DT124" s="1014"/>
      <c r="DU124" s="1015"/>
      <c r="DV124" s="1016" t="s">
        <v>110</v>
      </c>
      <c r="DW124" s="1017"/>
      <c r="DX124" s="1017"/>
      <c r="DY124" s="1017"/>
      <c r="DZ124" s="1018"/>
    </row>
    <row r="125" spans="1:130" s="199" customFormat="1" ht="26.25" customHeight="1" x14ac:dyDescent="0.15">
      <c r="A125" s="1089"/>
      <c r="B125" s="976"/>
      <c r="C125" s="946" t="s">
        <v>428</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v>243033</v>
      </c>
      <c r="AB125" s="989"/>
      <c r="AC125" s="989"/>
      <c r="AD125" s="989"/>
      <c r="AE125" s="990"/>
      <c r="AF125" s="991">
        <v>420331</v>
      </c>
      <c r="AG125" s="989"/>
      <c r="AH125" s="989"/>
      <c r="AI125" s="989"/>
      <c r="AJ125" s="990"/>
      <c r="AK125" s="991">
        <v>477065</v>
      </c>
      <c r="AL125" s="989"/>
      <c r="AM125" s="989"/>
      <c r="AN125" s="989"/>
      <c r="AO125" s="990"/>
      <c r="AP125" s="992">
        <v>2.8</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440</v>
      </c>
      <c r="CL125" s="1038"/>
      <c r="CM125" s="1038"/>
      <c r="CN125" s="1038"/>
      <c r="CO125" s="1039"/>
      <c r="CP125" s="970" t="s">
        <v>441</v>
      </c>
      <c r="CQ125" s="919"/>
      <c r="CR125" s="919"/>
      <c r="CS125" s="919"/>
      <c r="CT125" s="919"/>
      <c r="CU125" s="919"/>
      <c r="CV125" s="919"/>
      <c r="CW125" s="919"/>
      <c r="CX125" s="919"/>
      <c r="CY125" s="919"/>
      <c r="CZ125" s="919"/>
      <c r="DA125" s="919"/>
      <c r="DB125" s="919"/>
      <c r="DC125" s="919"/>
      <c r="DD125" s="919"/>
      <c r="DE125" s="919"/>
      <c r="DF125" s="920"/>
      <c r="DG125" s="956" t="s">
        <v>110</v>
      </c>
      <c r="DH125" s="957"/>
      <c r="DI125" s="957"/>
      <c r="DJ125" s="957"/>
      <c r="DK125" s="957"/>
      <c r="DL125" s="957" t="s">
        <v>110</v>
      </c>
      <c r="DM125" s="957"/>
      <c r="DN125" s="957"/>
      <c r="DO125" s="957"/>
      <c r="DP125" s="957"/>
      <c r="DQ125" s="957" t="s">
        <v>110</v>
      </c>
      <c r="DR125" s="957"/>
      <c r="DS125" s="957"/>
      <c r="DT125" s="957"/>
      <c r="DU125" s="957"/>
      <c r="DV125" s="958" t="s">
        <v>110</v>
      </c>
      <c r="DW125" s="958"/>
      <c r="DX125" s="958"/>
      <c r="DY125" s="958"/>
      <c r="DZ125" s="959"/>
    </row>
    <row r="126" spans="1:130" s="199" customFormat="1" ht="26.25" customHeight="1" thickBot="1" x14ac:dyDescent="0.2">
      <c r="A126" s="1089"/>
      <c r="B126" s="976"/>
      <c r="C126" s="946" t="s">
        <v>430</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110</v>
      </c>
      <c r="AB126" s="989"/>
      <c r="AC126" s="989"/>
      <c r="AD126" s="989"/>
      <c r="AE126" s="990"/>
      <c r="AF126" s="991" t="s">
        <v>110</v>
      </c>
      <c r="AG126" s="989"/>
      <c r="AH126" s="989"/>
      <c r="AI126" s="989"/>
      <c r="AJ126" s="990"/>
      <c r="AK126" s="991" t="s">
        <v>110</v>
      </c>
      <c r="AL126" s="989"/>
      <c r="AM126" s="989"/>
      <c r="AN126" s="989"/>
      <c r="AO126" s="990"/>
      <c r="AP126" s="992" t="s">
        <v>110</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442</v>
      </c>
      <c r="CQ126" s="980"/>
      <c r="CR126" s="980"/>
      <c r="CS126" s="980"/>
      <c r="CT126" s="980"/>
      <c r="CU126" s="980"/>
      <c r="CV126" s="980"/>
      <c r="CW126" s="980"/>
      <c r="CX126" s="980"/>
      <c r="CY126" s="980"/>
      <c r="CZ126" s="980"/>
      <c r="DA126" s="980"/>
      <c r="DB126" s="980"/>
      <c r="DC126" s="980"/>
      <c r="DD126" s="980"/>
      <c r="DE126" s="980"/>
      <c r="DF126" s="981"/>
      <c r="DG126" s="949" t="s">
        <v>110</v>
      </c>
      <c r="DH126" s="950"/>
      <c r="DI126" s="950"/>
      <c r="DJ126" s="950"/>
      <c r="DK126" s="950"/>
      <c r="DL126" s="950" t="s">
        <v>110</v>
      </c>
      <c r="DM126" s="950"/>
      <c r="DN126" s="950"/>
      <c r="DO126" s="950"/>
      <c r="DP126" s="950"/>
      <c r="DQ126" s="950" t="s">
        <v>110</v>
      </c>
      <c r="DR126" s="950"/>
      <c r="DS126" s="950"/>
      <c r="DT126" s="950"/>
      <c r="DU126" s="950"/>
      <c r="DV126" s="951" t="s">
        <v>110</v>
      </c>
      <c r="DW126" s="951"/>
      <c r="DX126" s="951"/>
      <c r="DY126" s="951"/>
      <c r="DZ126" s="952"/>
    </row>
    <row r="127" spans="1:130" s="199" customFormat="1" ht="26.25" customHeight="1" x14ac:dyDescent="0.15">
      <c r="A127" s="1090"/>
      <c r="B127" s="978"/>
      <c r="C127" s="1032" t="s">
        <v>443</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110</v>
      </c>
      <c r="AB127" s="989"/>
      <c r="AC127" s="989"/>
      <c r="AD127" s="989"/>
      <c r="AE127" s="990"/>
      <c r="AF127" s="991" t="s">
        <v>110</v>
      </c>
      <c r="AG127" s="989"/>
      <c r="AH127" s="989"/>
      <c r="AI127" s="989"/>
      <c r="AJ127" s="990"/>
      <c r="AK127" s="991" t="s">
        <v>110</v>
      </c>
      <c r="AL127" s="989"/>
      <c r="AM127" s="989"/>
      <c r="AN127" s="989"/>
      <c r="AO127" s="990"/>
      <c r="AP127" s="992" t="s">
        <v>110</v>
      </c>
      <c r="AQ127" s="993"/>
      <c r="AR127" s="993"/>
      <c r="AS127" s="993"/>
      <c r="AT127" s="994"/>
      <c r="AU127" s="235"/>
      <c r="AV127" s="235"/>
      <c r="AW127" s="235"/>
      <c r="AX127" s="1062" t="s">
        <v>444</v>
      </c>
      <c r="AY127" s="1063"/>
      <c r="AZ127" s="1063"/>
      <c r="BA127" s="1063"/>
      <c r="BB127" s="1063"/>
      <c r="BC127" s="1063"/>
      <c r="BD127" s="1063"/>
      <c r="BE127" s="1064"/>
      <c r="BF127" s="1065" t="s">
        <v>445</v>
      </c>
      <c r="BG127" s="1063"/>
      <c r="BH127" s="1063"/>
      <c r="BI127" s="1063"/>
      <c r="BJ127" s="1063"/>
      <c r="BK127" s="1063"/>
      <c r="BL127" s="1064"/>
      <c r="BM127" s="1065" t="s">
        <v>446</v>
      </c>
      <c r="BN127" s="1063"/>
      <c r="BO127" s="1063"/>
      <c r="BP127" s="1063"/>
      <c r="BQ127" s="1063"/>
      <c r="BR127" s="1063"/>
      <c r="BS127" s="1064"/>
      <c r="BT127" s="1065" t="s">
        <v>447</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448</v>
      </c>
      <c r="CQ127" s="980"/>
      <c r="CR127" s="980"/>
      <c r="CS127" s="980"/>
      <c r="CT127" s="980"/>
      <c r="CU127" s="980"/>
      <c r="CV127" s="980"/>
      <c r="CW127" s="980"/>
      <c r="CX127" s="980"/>
      <c r="CY127" s="980"/>
      <c r="CZ127" s="980"/>
      <c r="DA127" s="980"/>
      <c r="DB127" s="980"/>
      <c r="DC127" s="980"/>
      <c r="DD127" s="980"/>
      <c r="DE127" s="980"/>
      <c r="DF127" s="981"/>
      <c r="DG127" s="949" t="s">
        <v>110</v>
      </c>
      <c r="DH127" s="950"/>
      <c r="DI127" s="950"/>
      <c r="DJ127" s="950"/>
      <c r="DK127" s="950"/>
      <c r="DL127" s="950" t="s">
        <v>110</v>
      </c>
      <c r="DM127" s="950"/>
      <c r="DN127" s="950"/>
      <c r="DO127" s="950"/>
      <c r="DP127" s="950"/>
      <c r="DQ127" s="950" t="s">
        <v>110</v>
      </c>
      <c r="DR127" s="950"/>
      <c r="DS127" s="950"/>
      <c r="DT127" s="950"/>
      <c r="DU127" s="950"/>
      <c r="DV127" s="951" t="s">
        <v>110</v>
      </c>
      <c r="DW127" s="951"/>
      <c r="DX127" s="951"/>
      <c r="DY127" s="951"/>
      <c r="DZ127" s="952"/>
    </row>
    <row r="128" spans="1:130" s="199" customFormat="1" ht="26.25" customHeight="1" thickBot="1" x14ac:dyDescent="0.2">
      <c r="A128" s="1073" t="s">
        <v>449</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450</v>
      </c>
      <c r="X128" s="1075"/>
      <c r="Y128" s="1075"/>
      <c r="Z128" s="1076"/>
      <c r="AA128" s="1077">
        <v>814841</v>
      </c>
      <c r="AB128" s="1078"/>
      <c r="AC128" s="1078"/>
      <c r="AD128" s="1078"/>
      <c r="AE128" s="1079"/>
      <c r="AF128" s="1080">
        <v>804597</v>
      </c>
      <c r="AG128" s="1078"/>
      <c r="AH128" s="1078"/>
      <c r="AI128" s="1078"/>
      <c r="AJ128" s="1079"/>
      <c r="AK128" s="1080">
        <v>795566</v>
      </c>
      <c r="AL128" s="1078"/>
      <c r="AM128" s="1078"/>
      <c r="AN128" s="1078"/>
      <c r="AO128" s="1079"/>
      <c r="AP128" s="1081"/>
      <c r="AQ128" s="1082"/>
      <c r="AR128" s="1082"/>
      <c r="AS128" s="1082"/>
      <c r="AT128" s="1083"/>
      <c r="AU128" s="235"/>
      <c r="AV128" s="235"/>
      <c r="AW128" s="235"/>
      <c r="AX128" s="918" t="s">
        <v>451</v>
      </c>
      <c r="AY128" s="919"/>
      <c r="AZ128" s="919"/>
      <c r="BA128" s="919"/>
      <c r="BB128" s="919"/>
      <c r="BC128" s="919"/>
      <c r="BD128" s="919"/>
      <c r="BE128" s="920"/>
      <c r="BF128" s="1084" t="s">
        <v>110</v>
      </c>
      <c r="BG128" s="1085"/>
      <c r="BH128" s="1085"/>
      <c r="BI128" s="1085"/>
      <c r="BJ128" s="1085"/>
      <c r="BK128" s="1085"/>
      <c r="BL128" s="1086"/>
      <c r="BM128" s="1084">
        <v>12.54</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452</v>
      </c>
      <c r="CQ128" s="1067"/>
      <c r="CR128" s="1067"/>
      <c r="CS128" s="1067"/>
      <c r="CT128" s="1067"/>
      <c r="CU128" s="1067"/>
      <c r="CV128" s="1067"/>
      <c r="CW128" s="1067"/>
      <c r="CX128" s="1067"/>
      <c r="CY128" s="1067"/>
      <c r="CZ128" s="1067"/>
      <c r="DA128" s="1067"/>
      <c r="DB128" s="1067"/>
      <c r="DC128" s="1067"/>
      <c r="DD128" s="1067"/>
      <c r="DE128" s="1067"/>
      <c r="DF128" s="1068"/>
      <c r="DG128" s="1069">
        <v>347061</v>
      </c>
      <c r="DH128" s="1070"/>
      <c r="DI128" s="1070"/>
      <c r="DJ128" s="1070"/>
      <c r="DK128" s="1070"/>
      <c r="DL128" s="1070">
        <v>312314</v>
      </c>
      <c r="DM128" s="1070"/>
      <c r="DN128" s="1070"/>
      <c r="DO128" s="1070"/>
      <c r="DP128" s="1070"/>
      <c r="DQ128" s="1070">
        <v>277568</v>
      </c>
      <c r="DR128" s="1070"/>
      <c r="DS128" s="1070"/>
      <c r="DT128" s="1070"/>
      <c r="DU128" s="1070"/>
      <c r="DV128" s="1071">
        <v>1.6</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453</v>
      </c>
      <c r="X129" s="1104"/>
      <c r="Y129" s="1104"/>
      <c r="Z129" s="1105"/>
      <c r="AA129" s="988">
        <v>18465475</v>
      </c>
      <c r="AB129" s="989"/>
      <c r="AC129" s="989"/>
      <c r="AD129" s="989"/>
      <c r="AE129" s="990"/>
      <c r="AF129" s="991">
        <v>18709677</v>
      </c>
      <c r="AG129" s="989"/>
      <c r="AH129" s="989"/>
      <c r="AI129" s="989"/>
      <c r="AJ129" s="990"/>
      <c r="AK129" s="991">
        <v>19032250</v>
      </c>
      <c r="AL129" s="989"/>
      <c r="AM129" s="989"/>
      <c r="AN129" s="989"/>
      <c r="AO129" s="990"/>
      <c r="AP129" s="1106"/>
      <c r="AQ129" s="1107"/>
      <c r="AR129" s="1107"/>
      <c r="AS129" s="1107"/>
      <c r="AT129" s="1108"/>
      <c r="AU129" s="237"/>
      <c r="AV129" s="237"/>
      <c r="AW129" s="237"/>
      <c r="AX129" s="1097" t="s">
        <v>454</v>
      </c>
      <c r="AY129" s="980"/>
      <c r="AZ129" s="980"/>
      <c r="BA129" s="980"/>
      <c r="BB129" s="980"/>
      <c r="BC129" s="980"/>
      <c r="BD129" s="980"/>
      <c r="BE129" s="981"/>
      <c r="BF129" s="1098" t="s">
        <v>110</v>
      </c>
      <c r="BG129" s="1099"/>
      <c r="BH129" s="1099"/>
      <c r="BI129" s="1099"/>
      <c r="BJ129" s="1099"/>
      <c r="BK129" s="1099"/>
      <c r="BL129" s="1100"/>
      <c r="BM129" s="1098">
        <v>17.54</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455</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456</v>
      </c>
      <c r="X130" s="1104"/>
      <c r="Y130" s="1104"/>
      <c r="Z130" s="1105"/>
      <c r="AA130" s="988">
        <v>2228041</v>
      </c>
      <c r="AB130" s="989"/>
      <c r="AC130" s="989"/>
      <c r="AD130" s="989"/>
      <c r="AE130" s="990"/>
      <c r="AF130" s="991">
        <v>2063304</v>
      </c>
      <c r="AG130" s="989"/>
      <c r="AH130" s="989"/>
      <c r="AI130" s="989"/>
      <c r="AJ130" s="990"/>
      <c r="AK130" s="991">
        <v>2162366</v>
      </c>
      <c r="AL130" s="989"/>
      <c r="AM130" s="989"/>
      <c r="AN130" s="989"/>
      <c r="AO130" s="990"/>
      <c r="AP130" s="1106"/>
      <c r="AQ130" s="1107"/>
      <c r="AR130" s="1107"/>
      <c r="AS130" s="1107"/>
      <c r="AT130" s="1108"/>
      <c r="AU130" s="237"/>
      <c r="AV130" s="237"/>
      <c r="AW130" s="237"/>
      <c r="AX130" s="1097" t="s">
        <v>457</v>
      </c>
      <c r="AY130" s="980"/>
      <c r="AZ130" s="980"/>
      <c r="BA130" s="980"/>
      <c r="BB130" s="980"/>
      <c r="BC130" s="980"/>
      <c r="BD130" s="980"/>
      <c r="BE130" s="981"/>
      <c r="BF130" s="1134">
        <v>6.3</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458</v>
      </c>
      <c r="X131" s="1142"/>
      <c r="Y131" s="1142"/>
      <c r="Z131" s="1143"/>
      <c r="AA131" s="1035">
        <v>16237434</v>
      </c>
      <c r="AB131" s="1014"/>
      <c r="AC131" s="1014"/>
      <c r="AD131" s="1014"/>
      <c r="AE131" s="1015"/>
      <c r="AF131" s="1013">
        <v>16646373</v>
      </c>
      <c r="AG131" s="1014"/>
      <c r="AH131" s="1014"/>
      <c r="AI131" s="1014"/>
      <c r="AJ131" s="1015"/>
      <c r="AK131" s="1013">
        <v>16869884</v>
      </c>
      <c r="AL131" s="1014"/>
      <c r="AM131" s="1014"/>
      <c r="AN131" s="1014"/>
      <c r="AO131" s="1015"/>
      <c r="AP131" s="1144"/>
      <c r="AQ131" s="1145"/>
      <c r="AR131" s="1145"/>
      <c r="AS131" s="1145"/>
      <c r="AT131" s="1146"/>
      <c r="AU131" s="237"/>
      <c r="AV131" s="237"/>
      <c r="AW131" s="237"/>
      <c r="AX131" s="1116" t="s">
        <v>459</v>
      </c>
      <c r="AY131" s="1067"/>
      <c r="AZ131" s="1067"/>
      <c r="BA131" s="1067"/>
      <c r="BB131" s="1067"/>
      <c r="BC131" s="1067"/>
      <c r="BD131" s="1067"/>
      <c r="BE131" s="1068"/>
      <c r="BF131" s="1117">
        <v>87.4</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460</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461</v>
      </c>
      <c r="W132" s="1127"/>
      <c r="X132" s="1127"/>
      <c r="Y132" s="1127"/>
      <c r="Z132" s="1128"/>
      <c r="AA132" s="1129">
        <v>4.7716221660000002</v>
      </c>
      <c r="AB132" s="1130"/>
      <c r="AC132" s="1130"/>
      <c r="AD132" s="1130"/>
      <c r="AE132" s="1131"/>
      <c r="AF132" s="1132">
        <v>6.7533690369999997</v>
      </c>
      <c r="AG132" s="1130"/>
      <c r="AH132" s="1130"/>
      <c r="AI132" s="1130"/>
      <c r="AJ132" s="1131"/>
      <c r="AK132" s="1132">
        <v>7.6714220439999998</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462</v>
      </c>
      <c r="W133" s="1110"/>
      <c r="X133" s="1110"/>
      <c r="Y133" s="1110"/>
      <c r="Z133" s="1111"/>
      <c r="AA133" s="1112">
        <v>4.9000000000000004</v>
      </c>
      <c r="AB133" s="1113"/>
      <c r="AC133" s="1113"/>
      <c r="AD133" s="1113"/>
      <c r="AE133" s="1114"/>
      <c r="AF133" s="1112">
        <v>5.5</v>
      </c>
      <c r="AG133" s="1113"/>
      <c r="AH133" s="1113"/>
      <c r="AI133" s="1113"/>
      <c r="AJ133" s="1114"/>
      <c r="AK133" s="1112">
        <v>6.3</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zoomScale="85"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pageMargins left="0" right="0" top="0.39370078740157499" bottom="0.39370078740157499" header="0.196850393700787" footer="0.196850393700787"/>
  <pageSetup paperSize="9" scale="45" orientation="landscape" cellComments="atEnd"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pageMargins left="0" right="0" top="0.39370078740157499" bottom="0.39370078740157499" header="0.196850393700787" footer="0.196850393700787"/>
  <pageSetup paperSize="9" scale="47" orientation="landscape" cellComments="atEnd"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zoomScaleNormal="100"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463</v>
      </c>
      <c r="B5" s="248"/>
      <c r="C5" s="248"/>
      <c r="D5" s="248"/>
      <c r="E5" s="248"/>
      <c r="F5" s="248"/>
      <c r="G5" s="248"/>
      <c r="H5" s="248"/>
      <c r="I5" s="248"/>
      <c r="J5" s="248"/>
      <c r="K5" s="248"/>
      <c r="L5" s="248"/>
      <c r="M5" s="248"/>
      <c r="N5" s="248"/>
      <c r="O5" s="249"/>
    </row>
    <row r="6" spans="1:16" x14ac:dyDescent="0.15">
      <c r="A6" s="250"/>
      <c r="B6" s="246"/>
      <c r="C6" s="246"/>
      <c r="D6" s="246"/>
      <c r="E6" s="246"/>
      <c r="F6" s="246"/>
      <c r="G6" s="251" t="s">
        <v>464</v>
      </c>
      <c r="H6" s="251"/>
      <c r="I6" s="251"/>
      <c r="J6" s="251"/>
      <c r="K6" s="246"/>
      <c r="L6" s="246"/>
      <c r="M6" s="246"/>
      <c r="N6" s="246"/>
    </row>
    <row r="7" spans="1:16" x14ac:dyDescent="0.15">
      <c r="A7" s="250"/>
      <c r="B7" s="246"/>
      <c r="C7" s="246"/>
      <c r="D7" s="246"/>
      <c r="E7" s="246"/>
      <c r="F7" s="246"/>
      <c r="G7" s="253"/>
      <c r="H7" s="254"/>
      <c r="I7" s="254"/>
      <c r="J7" s="255"/>
      <c r="K7" s="1150" t="s">
        <v>465</v>
      </c>
      <c r="L7" s="256"/>
      <c r="M7" s="257" t="s">
        <v>466</v>
      </c>
      <c r="N7" s="258"/>
    </row>
    <row r="8" spans="1:16" x14ac:dyDescent="0.15">
      <c r="A8" s="250"/>
      <c r="B8" s="246"/>
      <c r="C8" s="246"/>
      <c r="D8" s="246"/>
      <c r="E8" s="246"/>
      <c r="F8" s="246"/>
      <c r="G8" s="259"/>
      <c r="H8" s="260"/>
      <c r="I8" s="260"/>
      <c r="J8" s="261"/>
      <c r="K8" s="1151"/>
      <c r="L8" s="262" t="s">
        <v>467</v>
      </c>
      <c r="M8" s="263" t="s">
        <v>468</v>
      </c>
      <c r="N8" s="264" t="s">
        <v>469</v>
      </c>
    </row>
    <row r="9" spans="1:16" x14ac:dyDescent="0.15">
      <c r="A9" s="250"/>
      <c r="B9" s="246"/>
      <c r="C9" s="246"/>
      <c r="D9" s="246"/>
      <c r="E9" s="246"/>
      <c r="F9" s="246"/>
      <c r="G9" s="1152" t="s">
        <v>470</v>
      </c>
      <c r="H9" s="1153"/>
      <c r="I9" s="1153"/>
      <c r="J9" s="1154"/>
      <c r="K9" s="265">
        <v>6163961</v>
      </c>
      <c r="L9" s="266">
        <v>61525</v>
      </c>
      <c r="M9" s="267">
        <v>56511</v>
      </c>
      <c r="N9" s="268">
        <v>8.9</v>
      </c>
    </row>
    <row r="10" spans="1:16" x14ac:dyDescent="0.15">
      <c r="A10" s="250"/>
      <c r="B10" s="246"/>
      <c r="C10" s="246"/>
      <c r="D10" s="246"/>
      <c r="E10" s="246"/>
      <c r="F10" s="246"/>
      <c r="G10" s="1152" t="s">
        <v>471</v>
      </c>
      <c r="H10" s="1153"/>
      <c r="I10" s="1153"/>
      <c r="J10" s="1154"/>
      <c r="K10" s="269">
        <v>362368</v>
      </c>
      <c r="L10" s="270">
        <v>3617</v>
      </c>
      <c r="M10" s="271">
        <v>3634</v>
      </c>
      <c r="N10" s="272">
        <v>-0.5</v>
      </c>
    </row>
    <row r="11" spans="1:16" ht="13.5" customHeight="1" x14ac:dyDescent="0.15">
      <c r="A11" s="250"/>
      <c r="B11" s="246"/>
      <c r="C11" s="246"/>
      <c r="D11" s="246"/>
      <c r="E11" s="246"/>
      <c r="F11" s="246"/>
      <c r="G11" s="1152" t="s">
        <v>472</v>
      </c>
      <c r="H11" s="1153"/>
      <c r="I11" s="1153"/>
      <c r="J11" s="1154"/>
      <c r="K11" s="269">
        <v>80207</v>
      </c>
      <c r="L11" s="270">
        <v>801</v>
      </c>
      <c r="M11" s="271">
        <v>3413</v>
      </c>
      <c r="N11" s="272">
        <v>-76.5</v>
      </c>
    </row>
    <row r="12" spans="1:16" ht="13.5" customHeight="1" x14ac:dyDescent="0.15">
      <c r="A12" s="250"/>
      <c r="B12" s="246"/>
      <c r="C12" s="246"/>
      <c r="D12" s="246"/>
      <c r="E12" s="246"/>
      <c r="F12" s="246"/>
      <c r="G12" s="1152" t="s">
        <v>473</v>
      </c>
      <c r="H12" s="1153"/>
      <c r="I12" s="1153"/>
      <c r="J12" s="1154"/>
      <c r="K12" s="269" t="s">
        <v>474</v>
      </c>
      <c r="L12" s="270" t="s">
        <v>474</v>
      </c>
      <c r="M12" s="271">
        <v>498</v>
      </c>
      <c r="N12" s="272" t="s">
        <v>474</v>
      </c>
    </row>
    <row r="13" spans="1:16" ht="13.5" customHeight="1" x14ac:dyDescent="0.15">
      <c r="A13" s="250"/>
      <c r="B13" s="246"/>
      <c r="C13" s="246"/>
      <c r="D13" s="246"/>
      <c r="E13" s="246"/>
      <c r="F13" s="246"/>
      <c r="G13" s="1152" t="s">
        <v>475</v>
      </c>
      <c r="H13" s="1153"/>
      <c r="I13" s="1153"/>
      <c r="J13" s="1154"/>
      <c r="K13" s="269" t="s">
        <v>474</v>
      </c>
      <c r="L13" s="270" t="s">
        <v>474</v>
      </c>
      <c r="M13" s="271">
        <v>0</v>
      </c>
      <c r="N13" s="272" t="s">
        <v>474</v>
      </c>
    </row>
    <row r="14" spans="1:16" ht="13.5" customHeight="1" x14ac:dyDescent="0.15">
      <c r="A14" s="250"/>
      <c r="B14" s="246"/>
      <c r="C14" s="246"/>
      <c r="D14" s="246"/>
      <c r="E14" s="246"/>
      <c r="F14" s="246"/>
      <c r="G14" s="1152" t="s">
        <v>476</v>
      </c>
      <c r="H14" s="1153"/>
      <c r="I14" s="1153"/>
      <c r="J14" s="1154"/>
      <c r="K14" s="269">
        <v>300905</v>
      </c>
      <c r="L14" s="270">
        <v>3003</v>
      </c>
      <c r="M14" s="271">
        <v>2520</v>
      </c>
      <c r="N14" s="272">
        <v>19.2</v>
      </c>
    </row>
    <row r="15" spans="1:16" ht="13.5" customHeight="1" x14ac:dyDescent="0.15">
      <c r="A15" s="250"/>
      <c r="B15" s="246"/>
      <c r="C15" s="246"/>
      <c r="D15" s="246"/>
      <c r="E15" s="246"/>
      <c r="F15" s="246"/>
      <c r="G15" s="1152" t="s">
        <v>477</v>
      </c>
      <c r="H15" s="1153"/>
      <c r="I15" s="1153"/>
      <c r="J15" s="1154"/>
      <c r="K15" s="269">
        <v>68448</v>
      </c>
      <c r="L15" s="270">
        <v>683</v>
      </c>
      <c r="M15" s="271">
        <v>1086</v>
      </c>
      <c r="N15" s="272">
        <v>-37.1</v>
      </c>
    </row>
    <row r="16" spans="1:16" x14ac:dyDescent="0.15">
      <c r="A16" s="250"/>
      <c r="B16" s="246"/>
      <c r="C16" s="246"/>
      <c r="D16" s="246"/>
      <c r="E16" s="246"/>
      <c r="F16" s="246"/>
      <c r="G16" s="1155" t="s">
        <v>478</v>
      </c>
      <c r="H16" s="1156"/>
      <c r="I16" s="1156"/>
      <c r="J16" s="1157"/>
      <c r="K16" s="270">
        <v>-503301</v>
      </c>
      <c r="L16" s="270">
        <v>-5024</v>
      </c>
      <c r="M16" s="271">
        <v>-4875</v>
      </c>
      <c r="N16" s="272">
        <v>3.1</v>
      </c>
    </row>
    <row r="17" spans="1:16" x14ac:dyDescent="0.15">
      <c r="A17" s="250"/>
      <c r="B17" s="246"/>
      <c r="C17" s="246"/>
      <c r="D17" s="246"/>
      <c r="E17" s="246"/>
      <c r="F17" s="246"/>
      <c r="G17" s="1155" t="s">
        <v>169</v>
      </c>
      <c r="H17" s="1156"/>
      <c r="I17" s="1156"/>
      <c r="J17" s="1157"/>
      <c r="K17" s="270">
        <v>6472588</v>
      </c>
      <c r="L17" s="270">
        <v>64605</v>
      </c>
      <c r="M17" s="271">
        <v>62786</v>
      </c>
      <c r="N17" s="272">
        <v>2.9</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479</v>
      </c>
      <c r="H19" s="246"/>
      <c r="I19" s="246"/>
      <c r="J19" s="246"/>
      <c r="K19" s="246"/>
      <c r="L19" s="246"/>
      <c r="M19" s="246"/>
      <c r="N19" s="246"/>
    </row>
    <row r="20" spans="1:16" x14ac:dyDescent="0.15">
      <c r="A20" s="250"/>
      <c r="B20" s="246"/>
      <c r="C20" s="246"/>
      <c r="D20" s="246"/>
      <c r="E20" s="246"/>
      <c r="F20" s="246"/>
      <c r="G20" s="274"/>
      <c r="H20" s="275"/>
      <c r="I20" s="275"/>
      <c r="J20" s="276"/>
      <c r="K20" s="277" t="s">
        <v>480</v>
      </c>
      <c r="L20" s="278" t="s">
        <v>481</v>
      </c>
      <c r="M20" s="279" t="s">
        <v>482</v>
      </c>
      <c r="N20" s="280"/>
    </row>
    <row r="21" spans="1:16" s="286" customFormat="1" x14ac:dyDescent="0.15">
      <c r="A21" s="281"/>
      <c r="B21" s="251"/>
      <c r="C21" s="251"/>
      <c r="D21" s="251"/>
      <c r="E21" s="251"/>
      <c r="F21" s="251"/>
      <c r="G21" s="1147" t="s">
        <v>483</v>
      </c>
      <c r="H21" s="1148"/>
      <c r="I21" s="1148"/>
      <c r="J21" s="1149"/>
      <c r="K21" s="282">
        <v>6.2</v>
      </c>
      <c r="L21" s="283">
        <v>5.97</v>
      </c>
      <c r="M21" s="284">
        <v>0.23</v>
      </c>
      <c r="N21" s="251"/>
      <c r="O21" s="285"/>
      <c r="P21" s="281"/>
    </row>
    <row r="22" spans="1:16" s="286" customFormat="1" x14ac:dyDescent="0.15">
      <c r="A22" s="281"/>
      <c r="B22" s="251"/>
      <c r="C22" s="251"/>
      <c r="D22" s="251"/>
      <c r="E22" s="251"/>
      <c r="F22" s="251"/>
      <c r="G22" s="1147" t="s">
        <v>484</v>
      </c>
      <c r="H22" s="1148"/>
      <c r="I22" s="1148"/>
      <c r="J22" s="1149"/>
      <c r="K22" s="287">
        <v>100.6</v>
      </c>
      <c r="L22" s="288">
        <v>99.8</v>
      </c>
      <c r="M22" s="289">
        <v>0.8</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485</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486</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487</v>
      </c>
      <c r="H29" s="251"/>
      <c r="I29" s="251"/>
      <c r="J29" s="251"/>
      <c r="K29" s="246"/>
      <c r="L29" s="246"/>
      <c r="M29" s="246"/>
      <c r="N29" s="246"/>
      <c r="O29" s="295"/>
    </row>
    <row r="30" spans="1:16" x14ac:dyDescent="0.15">
      <c r="A30" s="250"/>
      <c r="B30" s="246"/>
      <c r="C30" s="246"/>
      <c r="D30" s="246"/>
      <c r="E30" s="246"/>
      <c r="F30" s="246"/>
      <c r="G30" s="253"/>
      <c r="H30" s="254"/>
      <c r="I30" s="254"/>
      <c r="J30" s="255"/>
      <c r="K30" s="1150" t="s">
        <v>465</v>
      </c>
      <c r="L30" s="256"/>
      <c r="M30" s="257" t="s">
        <v>466</v>
      </c>
      <c r="N30" s="258"/>
    </row>
    <row r="31" spans="1:16" x14ac:dyDescent="0.15">
      <c r="A31" s="250"/>
      <c r="B31" s="246"/>
      <c r="C31" s="246"/>
      <c r="D31" s="246"/>
      <c r="E31" s="246"/>
      <c r="F31" s="246"/>
      <c r="G31" s="259"/>
      <c r="H31" s="260"/>
      <c r="I31" s="260"/>
      <c r="J31" s="261"/>
      <c r="K31" s="1151"/>
      <c r="L31" s="262" t="s">
        <v>467</v>
      </c>
      <c r="M31" s="263" t="s">
        <v>468</v>
      </c>
      <c r="N31" s="264" t="s">
        <v>469</v>
      </c>
    </row>
    <row r="32" spans="1:16" ht="27" customHeight="1" x14ac:dyDescent="0.15">
      <c r="A32" s="250"/>
      <c r="B32" s="246"/>
      <c r="C32" s="246"/>
      <c r="D32" s="246"/>
      <c r="E32" s="246"/>
      <c r="F32" s="246"/>
      <c r="G32" s="1163" t="s">
        <v>488</v>
      </c>
      <c r="H32" s="1164"/>
      <c r="I32" s="1164"/>
      <c r="J32" s="1165"/>
      <c r="K32" s="296">
        <v>2720699</v>
      </c>
      <c r="L32" s="296">
        <v>27156</v>
      </c>
      <c r="M32" s="297">
        <v>33036</v>
      </c>
      <c r="N32" s="298">
        <v>-17.8</v>
      </c>
    </row>
    <row r="33" spans="1:16" ht="13.5" customHeight="1" x14ac:dyDescent="0.15">
      <c r="A33" s="250"/>
      <c r="B33" s="246"/>
      <c r="C33" s="246"/>
      <c r="D33" s="246"/>
      <c r="E33" s="246"/>
      <c r="F33" s="246"/>
      <c r="G33" s="1163" t="s">
        <v>489</v>
      </c>
      <c r="H33" s="1164"/>
      <c r="I33" s="1164"/>
      <c r="J33" s="1165"/>
      <c r="K33" s="296" t="s">
        <v>474</v>
      </c>
      <c r="L33" s="296" t="s">
        <v>474</v>
      </c>
      <c r="M33" s="297" t="s">
        <v>474</v>
      </c>
      <c r="N33" s="298" t="s">
        <v>474</v>
      </c>
    </row>
    <row r="34" spans="1:16" ht="27" customHeight="1" x14ac:dyDescent="0.15">
      <c r="A34" s="250"/>
      <c r="B34" s="246"/>
      <c r="C34" s="246"/>
      <c r="D34" s="246"/>
      <c r="E34" s="246"/>
      <c r="F34" s="246"/>
      <c r="G34" s="1163" t="s">
        <v>490</v>
      </c>
      <c r="H34" s="1164"/>
      <c r="I34" s="1164"/>
      <c r="J34" s="1165"/>
      <c r="K34" s="296" t="s">
        <v>474</v>
      </c>
      <c r="L34" s="296" t="s">
        <v>474</v>
      </c>
      <c r="M34" s="297">
        <v>44</v>
      </c>
      <c r="N34" s="298" t="s">
        <v>474</v>
      </c>
    </row>
    <row r="35" spans="1:16" ht="27" customHeight="1" x14ac:dyDescent="0.15">
      <c r="A35" s="250"/>
      <c r="B35" s="246"/>
      <c r="C35" s="246"/>
      <c r="D35" s="246"/>
      <c r="E35" s="246"/>
      <c r="F35" s="246"/>
      <c r="G35" s="1163" t="s">
        <v>491</v>
      </c>
      <c r="H35" s="1164"/>
      <c r="I35" s="1164"/>
      <c r="J35" s="1165"/>
      <c r="K35" s="296">
        <v>862562</v>
      </c>
      <c r="L35" s="296">
        <v>8610</v>
      </c>
      <c r="M35" s="297">
        <v>7207</v>
      </c>
      <c r="N35" s="298">
        <v>19.5</v>
      </c>
    </row>
    <row r="36" spans="1:16" ht="27" customHeight="1" x14ac:dyDescent="0.15">
      <c r="A36" s="250"/>
      <c r="B36" s="246"/>
      <c r="C36" s="246"/>
      <c r="D36" s="246"/>
      <c r="E36" s="246"/>
      <c r="F36" s="246"/>
      <c r="G36" s="1163" t="s">
        <v>492</v>
      </c>
      <c r="H36" s="1164"/>
      <c r="I36" s="1164"/>
      <c r="J36" s="1165"/>
      <c r="K36" s="296">
        <v>191564</v>
      </c>
      <c r="L36" s="296">
        <v>1912</v>
      </c>
      <c r="M36" s="297">
        <v>1383</v>
      </c>
      <c r="N36" s="298">
        <v>38.299999999999997</v>
      </c>
    </row>
    <row r="37" spans="1:16" ht="13.5" customHeight="1" x14ac:dyDescent="0.15">
      <c r="A37" s="250"/>
      <c r="B37" s="246"/>
      <c r="C37" s="246"/>
      <c r="D37" s="246"/>
      <c r="E37" s="246"/>
      <c r="F37" s="246"/>
      <c r="G37" s="1163" t="s">
        <v>493</v>
      </c>
      <c r="H37" s="1164"/>
      <c r="I37" s="1164"/>
      <c r="J37" s="1165"/>
      <c r="K37" s="296">
        <v>477065</v>
      </c>
      <c r="L37" s="296">
        <v>4762</v>
      </c>
      <c r="M37" s="297">
        <v>788</v>
      </c>
      <c r="N37" s="298">
        <v>504.3</v>
      </c>
    </row>
    <row r="38" spans="1:16" ht="27" customHeight="1" x14ac:dyDescent="0.15">
      <c r="A38" s="250"/>
      <c r="B38" s="246"/>
      <c r="C38" s="246"/>
      <c r="D38" s="246"/>
      <c r="E38" s="246"/>
      <c r="F38" s="246"/>
      <c r="G38" s="1166" t="s">
        <v>494</v>
      </c>
      <c r="H38" s="1167"/>
      <c r="I38" s="1167"/>
      <c r="J38" s="1168"/>
      <c r="K38" s="299">
        <v>202</v>
      </c>
      <c r="L38" s="299">
        <v>2</v>
      </c>
      <c r="M38" s="300">
        <v>1</v>
      </c>
      <c r="N38" s="301">
        <v>100</v>
      </c>
      <c r="O38" s="295"/>
    </row>
    <row r="39" spans="1:16" x14ac:dyDescent="0.15">
      <c r="A39" s="250"/>
      <c r="B39" s="246"/>
      <c r="C39" s="246"/>
      <c r="D39" s="246"/>
      <c r="E39" s="246"/>
      <c r="F39" s="246"/>
      <c r="G39" s="1166" t="s">
        <v>495</v>
      </c>
      <c r="H39" s="1167"/>
      <c r="I39" s="1167"/>
      <c r="J39" s="1168"/>
      <c r="K39" s="302">
        <v>-795566</v>
      </c>
      <c r="L39" s="302">
        <v>-7941</v>
      </c>
      <c r="M39" s="303">
        <v>-7012</v>
      </c>
      <c r="N39" s="304">
        <v>13.2</v>
      </c>
      <c r="O39" s="295"/>
    </row>
    <row r="40" spans="1:16" ht="27" customHeight="1" x14ac:dyDescent="0.15">
      <c r="A40" s="250"/>
      <c r="B40" s="246"/>
      <c r="C40" s="246"/>
      <c r="D40" s="246"/>
      <c r="E40" s="246"/>
      <c r="F40" s="246"/>
      <c r="G40" s="1163" t="s">
        <v>496</v>
      </c>
      <c r="H40" s="1164"/>
      <c r="I40" s="1164"/>
      <c r="J40" s="1165"/>
      <c r="K40" s="302">
        <v>-2162366</v>
      </c>
      <c r="L40" s="302">
        <v>-21583</v>
      </c>
      <c r="M40" s="303">
        <v>-26691</v>
      </c>
      <c r="N40" s="304">
        <v>-19.100000000000001</v>
      </c>
      <c r="O40" s="295"/>
    </row>
    <row r="41" spans="1:16" x14ac:dyDescent="0.15">
      <c r="A41" s="250"/>
      <c r="B41" s="246"/>
      <c r="C41" s="246"/>
      <c r="D41" s="246"/>
      <c r="E41" s="246"/>
      <c r="F41" s="246"/>
      <c r="G41" s="1169" t="s">
        <v>280</v>
      </c>
      <c r="H41" s="1170"/>
      <c r="I41" s="1170"/>
      <c r="J41" s="1171"/>
      <c r="K41" s="296">
        <v>1294160</v>
      </c>
      <c r="L41" s="302">
        <v>12917</v>
      </c>
      <c r="M41" s="303">
        <v>8756</v>
      </c>
      <c r="N41" s="304">
        <v>47.5</v>
      </c>
      <c r="O41" s="295"/>
    </row>
    <row r="42" spans="1:16" x14ac:dyDescent="0.15">
      <c r="A42" s="250"/>
      <c r="B42" s="246"/>
      <c r="C42" s="246"/>
      <c r="D42" s="246"/>
      <c r="E42" s="246"/>
      <c r="F42" s="246"/>
      <c r="G42" s="305" t="s">
        <v>497</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498</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499</v>
      </c>
      <c r="H48" s="310"/>
      <c r="I48" s="310"/>
      <c r="J48" s="310"/>
      <c r="K48" s="310"/>
      <c r="L48" s="310"/>
      <c r="M48" s="311"/>
      <c r="N48" s="310"/>
    </row>
    <row r="49" spans="1:14" ht="13.5" customHeight="1" x14ac:dyDescent="0.15">
      <c r="A49" s="250"/>
      <c r="B49" s="246"/>
      <c r="C49" s="246"/>
      <c r="D49" s="246"/>
      <c r="E49" s="246"/>
      <c r="F49" s="246"/>
      <c r="G49" s="312"/>
      <c r="H49" s="313"/>
      <c r="I49" s="1158" t="s">
        <v>465</v>
      </c>
      <c r="J49" s="1160" t="s">
        <v>500</v>
      </c>
      <c r="K49" s="1161"/>
      <c r="L49" s="1161"/>
      <c r="M49" s="1161"/>
      <c r="N49" s="1162"/>
    </row>
    <row r="50" spans="1:14" x14ac:dyDescent="0.15">
      <c r="A50" s="250"/>
      <c r="B50" s="246"/>
      <c r="C50" s="246"/>
      <c r="D50" s="246"/>
      <c r="E50" s="246"/>
      <c r="F50" s="246"/>
      <c r="G50" s="314"/>
      <c r="H50" s="315"/>
      <c r="I50" s="1159"/>
      <c r="J50" s="316" t="s">
        <v>501</v>
      </c>
      <c r="K50" s="317" t="s">
        <v>502</v>
      </c>
      <c r="L50" s="318" t="s">
        <v>503</v>
      </c>
      <c r="M50" s="319" t="s">
        <v>504</v>
      </c>
      <c r="N50" s="320" t="s">
        <v>505</v>
      </c>
    </row>
    <row r="51" spans="1:14" x14ac:dyDescent="0.15">
      <c r="A51" s="250"/>
      <c r="B51" s="246"/>
      <c r="C51" s="246"/>
      <c r="D51" s="246"/>
      <c r="E51" s="246"/>
      <c r="F51" s="246"/>
      <c r="G51" s="312" t="s">
        <v>506</v>
      </c>
      <c r="H51" s="313"/>
      <c r="I51" s="321">
        <v>2237402</v>
      </c>
      <c r="J51" s="322">
        <v>22541</v>
      </c>
      <c r="K51" s="323">
        <v>-6.8</v>
      </c>
      <c r="L51" s="324">
        <v>43493</v>
      </c>
      <c r="M51" s="325">
        <v>5</v>
      </c>
      <c r="N51" s="326">
        <v>-11.8</v>
      </c>
    </row>
    <row r="52" spans="1:14" x14ac:dyDescent="0.15">
      <c r="A52" s="250"/>
      <c r="B52" s="246"/>
      <c r="C52" s="246"/>
      <c r="D52" s="246"/>
      <c r="E52" s="246"/>
      <c r="F52" s="246"/>
      <c r="G52" s="327"/>
      <c r="H52" s="328" t="s">
        <v>507</v>
      </c>
      <c r="I52" s="329">
        <v>1554378</v>
      </c>
      <c r="J52" s="330">
        <v>15660</v>
      </c>
      <c r="K52" s="331">
        <v>23.2</v>
      </c>
      <c r="L52" s="332">
        <v>23254</v>
      </c>
      <c r="M52" s="333">
        <v>4</v>
      </c>
      <c r="N52" s="334">
        <v>19.2</v>
      </c>
    </row>
    <row r="53" spans="1:14" x14ac:dyDescent="0.15">
      <c r="A53" s="250"/>
      <c r="B53" s="246"/>
      <c r="C53" s="246"/>
      <c r="D53" s="246"/>
      <c r="E53" s="246"/>
      <c r="F53" s="246"/>
      <c r="G53" s="312" t="s">
        <v>508</v>
      </c>
      <c r="H53" s="313"/>
      <c r="I53" s="321">
        <v>1948825</v>
      </c>
      <c r="J53" s="322">
        <v>19616</v>
      </c>
      <c r="K53" s="323">
        <v>-13</v>
      </c>
      <c r="L53" s="324">
        <v>50840</v>
      </c>
      <c r="M53" s="325">
        <v>16.899999999999999</v>
      </c>
      <c r="N53" s="326">
        <v>-29.9</v>
      </c>
    </row>
    <row r="54" spans="1:14" x14ac:dyDescent="0.15">
      <c r="A54" s="250"/>
      <c r="B54" s="246"/>
      <c r="C54" s="246"/>
      <c r="D54" s="246"/>
      <c r="E54" s="246"/>
      <c r="F54" s="246"/>
      <c r="G54" s="327"/>
      <c r="H54" s="328" t="s">
        <v>507</v>
      </c>
      <c r="I54" s="329">
        <v>396217</v>
      </c>
      <c r="J54" s="330">
        <v>3988</v>
      </c>
      <c r="K54" s="331">
        <v>-74.5</v>
      </c>
      <c r="L54" s="332">
        <v>25367</v>
      </c>
      <c r="M54" s="333">
        <v>9.1</v>
      </c>
      <c r="N54" s="334">
        <v>-83.6</v>
      </c>
    </row>
    <row r="55" spans="1:14" x14ac:dyDescent="0.15">
      <c r="A55" s="250"/>
      <c r="B55" s="246"/>
      <c r="C55" s="246"/>
      <c r="D55" s="246"/>
      <c r="E55" s="246"/>
      <c r="F55" s="246"/>
      <c r="G55" s="312" t="s">
        <v>509</v>
      </c>
      <c r="H55" s="313"/>
      <c r="I55" s="321">
        <v>2096333</v>
      </c>
      <c r="J55" s="322">
        <v>21060</v>
      </c>
      <c r="K55" s="323">
        <v>7.4</v>
      </c>
      <c r="L55" s="324">
        <v>53605</v>
      </c>
      <c r="M55" s="325">
        <v>5.4</v>
      </c>
      <c r="N55" s="326">
        <v>2</v>
      </c>
    </row>
    <row r="56" spans="1:14" x14ac:dyDescent="0.15">
      <c r="A56" s="250"/>
      <c r="B56" s="246"/>
      <c r="C56" s="246"/>
      <c r="D56" s="246"/>
      <c r="E56" s="246"/>
      <c r="F56" s="246"/>
      <c r="G56" s="327"/>
      <c r="H56" s="328" t="s">
        <v>507</v>
      </c>
      <c r="I56" s="329">
        <v>869120</v>
      </c>
      <c r="J56" s="330">
        <v>8731</v>
      </c>
      <c r="K56" s="331">
        <v>118.9</v>
      </c>
      <c r="L56" s="332">
        <v>28343</v>
      </c>
      <c r="M56" s="333">
        <v>11.7</v>
      </c>
      <c r="N56" s="334">
        <v>107.2</v>
      </c>
    </row>
    <row r="57" spans="1:14" x14ac:dyDescent="0.15">
      <c r="A57" s="250"/>
      <c r="B57" s="246"/>
      <c r="C57" s="246"/>
      <c r="D57" s="246"/>
      <c r="E57" s="246"/>
      <c r="F57" s="246"/>
      <c r="G57" s="312" t="s">
        <v>510</v>
      </c>
      <c r="H57" s="313"/>
      <c r="I57" s="321">
        <v>2351230</v>
      </c>
      <c r="J57" s="322">
        <v>23537</v>
      </c>
      <c r="K57" s="323">
        <v>11.8</v>
      </c>
      <c r="L57" s="324">
        <v>44267</v>
      </c>
      <c r="M57" s="325">
        <v>-17.399999999999999</v>
      </c>
      <c r="N57" s="326">
        <v>29.2</v>
      </c>
    </row>
    <row r="58" spans="1:14" x14ac:dyDescent="0.15">
      <c r="A58" s="250"/>
      <c r="B58" s="246"/>
      <c r="C58" s="246"/>
      <c r="D58" s="246"/>
      <c r="E58" s="246"/>
      <c r="F58" s="246"/>
      <c r="G58" s="327"/>
      <c r="H58" s="328" t="s">
        <v>507</v>
      </c>
      <c r="I58" s="329">
        <v>1207586</v>
      </c>
      <c r="J58" s="330">
        <v>12089</v>
      </c>
      <c r="K58" s="331">
        <v>38.5</v>
      </c>
      <c r="L58" s="332">
        <v>26161</v>
      </c>
      <c r="M58" s="333">
        <v>-7.7</v>
      </c>
      <c r="N58" s="334">
        <v>46.2</v>
      </c>
    </row>
    <row r="59" spans="1:14" x14ac:dyDescent="0.15">
      <c r="A59" s="250"/>
      <c r="B59" s="246"/>
      <c r="C59" s="246"/>
      <c r="D59" s="246"/>
      <c r="E59" s="246"/>
      <c r="F59" s="246"/>
      <c r="G59" s="312" t="s">
        <v>511</v>
      </c>
      <c r="H59" s="313"/>
      <c r="I59" s="321">
        <v>2763670</v>
      </c>
      <c r="J59" s="322">
        <v>27585</v>
      </c>
      <c r="K59" s="323">
        <v>17.2</v>
      </c>
      <c r="L59" s="324">
        <v>40879</v>
      </c>
      <c r="M59" s="325">
        <v>-7.7</v>
      </c>
      <c r="N59" s="326">
        <v>24.9</v>
      </c>
    </row>
    <row r="60" spans="1:14" x14ac:dyDescent="0.15">
      <c r="A60" s="250"/>
      <c r="B60" s="246"/>
      <c r="C60" s="246"/>
      <c r="D60" s="246"/>
      <c r="E60" s="246"/>
      <c r="F60" s="246"/>
      <c r="G60" s="327"/>
      <c r="H60" s="328" t="s">
        <v>507</v>
      </c>
      <c r="I60" s="335">
        <v>1347855</v>
      </c>
      <c r="J60" s="330">
        <v>13453</v>
      </c>
      <c r="K60" s="331">
        <v>11.3</v>
      </c>
      <c r="L60" s="332">
        <v>24087</v>
      </c>
      <c r="M60" s="333">
        <v>-7.9</v>
      </c>
      <c r="N60" s="334">
        <v>19.2</v>
      </c>
    </row>
    <row r="61" spans="1:14" x14ac:dyDescent="0.15">
      <c r="A61" s="250"/>
      <c r="B61" s="246"/>
      <c r="C61" s="246"/>
      <c r="D61" s="246"/>
      <c r="E61" s="246"/>
      <c r="F61" s="246"/>
      <c r="G61" s="312" t="s">
        <v>512</v>
      </c>
      <c r="H61" s="336"/>
      <c r="I61" s="337">
        <v>2279492</v>
      </c>
      <c r="J61" s="338">
        <v>22868</v>
      </c>
      <c r="K61" s="339">
        <v>3.3</v>
      </c>
      <c r="L61" s="340">
        <v>46617</v>
      </c>
      <c r="M61" s="341">
        <v>0.4</v>
      </c>
      <c r="N61" s="326">
        <v>2.9</v>
      </c>
    </row>
    <row r="62" spans="1:14" x14ac:dyDescent="0.15">
      <c r="A62" s="250"/>
      <c r="B62" s="246"/>
      <c r="C62" s="246"/>
      <c r="D62" s="246"/>
      <c r="E62" s="246"/>
      <c r="F62" s="246"/>
      <c r="G62" s="327"/>
      <c r="H62" s="328" t="s">
        <v>507</v>
      </c>
      <c r="I62" s="329">
        <v>1075031</v>
      </c>
      <c r="J62" s="330">
        <v>10784</v>
      </c>
      <c r="K62" s="331">
        <v>23.5</v>
      </c>
      <c r="L62" s="332">
        <v>25442</v>
      </c>
      <c r="M62" s="333">
        <v>1.8</v>
      </c>
      <c r="N62" s="334">
        <v>21.7</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 right="0" top="0.39370078740157499" bottom="0.39370078740157499" header="0.196850393700787" footer="0.196850393700787"/>
  <pageSetup paperSize="9" scale="60" orientation="landscape" cellComments="atEnd"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pageMargins left="0" right="0" top="0.39370078740157499" bottom="0.39370078740157499" header="0.196850393700787" footer="0.196850393700787"/>
  <pageSetup paperSize="9" scale="37" orientation="landscape" cellComments="atEnd"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pageMargins left="0" right="0" top="0.39370078740157499" bottom="0.39370078740157499" header="0.196850393700787" footer="0.196850393700787"/>
  <pageSetup paperSize="9" scale="37" orientation="landscape" cellComments="atEnd"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514</v>
      </c>
      <c r="G46" s="8" t="s">
        <v>515</v>
      </c>
      <c r="H46" s="8" t="s">
        <v>516</v>
      </c>
      <c r="I46" s="8" t="s">
        <v>517</v>
      </c>
      <c r="J46" s="9" t="s">
        <v>518</v>
      </c>
    </row>
    <row r="47" spans="2:10" ht="57.75" customHeight="1" x14ac:dyDescent="0.15">
      <c r="B47" s="10"/>
      <c r="C47" s="1172" t="s">
        <v>3</v>
      </c>
      <c r="D47" s="1172"/>
      <c r="E47" s="1173"/>
      <c r="F47" s="11">
        <v>2.73</v>
      </c>
      <c r="G47" s="12">
        <v>3.98</v>
      </c>
      <c r="H47" s="12">
        <v>4.45</v>
      </c>
      <c r="I47" s="12">
        <v>6.58</v>
      </c>
      <c r="J47" s="13">
        <v>6.7</v>
      </c>
    </row>
    <row r="48" spans="2:10" ht="57.75" customHeight="1" x14ac:dyDescent="0.15">
      <c r="B48" s="14"/>
      <c r="C48" s="1174" t="s">
        <v>4</v>
      </c>
      <c r="D48" s="1174"/>
      <c r="E48" s="1175"/>
      <c r="F48" s="15">
        <v>4.47</v>
      </c>
      <c r="G48" s="16">
        <v>5.0599999999999996</v>
      </c>
      <c r="H48" s="16">
        <v>5.15</v>
      </c>
      <c r="I48" s="16">
        <v>5.38</v>
      </c>
      <c r="J48" s="17">
        <v>4.6100000000000003</v>
      </c>
    </row>
    <row r="49" spans="2:10" ht="57.75" customHeight="1" thickBot="1" x14ac:dyDescent="0.2">
      <c r="B49" s="18"/>
      <c r="C49" s="1176" t="s">
        <v>5</v>
      </c>
      <c r="D49" s="1176"/>
      <c r="E49" s="1177"/>
      <c r="F49" s="19">
        <v>2.77</v>
      </c>
      <c r="G49" s="20">
        <v>1.98</v>
      </c>
      <c r="H49" s="20">
        <v>0.47</v>
      </c>
      <c r="I49" s="20">
        <v>2.48</v>
      </c>
      <c r="J49" s="21" t="s">
        <v>519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39370078740157499" bottom="0.39370078740157499" header="0.196850393700787" footer="0.196850393700787"/>
  <pageSetup paperSize="9" scale="61" orientation="landscape" cellComments="atEnd"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栗田　和香</cp:lastModifiedBy>
  <cp:lastPrinted>2018-02-13T06:28:54Z</cp:lastPrinted>
  <dcterms:created xsi:type="dcterms:W3CDTF">2018-01-24T04:37:17Z</dcterms:created>
  <dcterms:modified xsi:type="dcterms:W3CDTF">2018-10-30T23:45:20Z</dcterms:modified>
</cp:coreProperties>
</file>