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120" windowWidth="19095" windowHeight="6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U88" i="11" l="1"/>
  <c r="AP88" i="11"/>
  <c r="AF88" i="11"/>
  <c r="DQ102" i="11" l="1"/>
  <c r="DL102" i="11"/>
  <c r="DG102" i="11"/>
  <c r="CW102" i="11"/>
  <c r="CR102" i="11"/>
  <c r="AA72" i="11" l="1"/>
  <c r="AA71" i="11"/>
  <c r="AA70" i="11"/>
  <c r="AA69" i="11"/>
  <c r="AA68" i="11"/>
  <c r="AU63" i="11"/>
  <c r="AP63" i="11"/>
  <c r="AK29" i="11" l="1"/>
  <c r="AK28" i="11"/>
  <c r="AK7" i="11"/>
  <c r="AP23" i="11" l="1"/>
  <c r="AA23"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BE36" i="9"/>
  <c r="AM36" i="9"/>
  <c r="C36" i="9"/>
  <c r="BE35" i="9"/>
  <c r="AM35" i="9"/>
  <c r="AM34" i="9"/>
  <c r="C34" i="9"/>
  <c r="C35" i="9" s="1"/>
  <c r="U34" i="9" l="1"/>
  <c r="U35" i="9" s="1"/>
  <c r="U36" i="9" s="1"/>
  <c r="BW34" i="9"/>
  <c r="BW35" i="9" s="1"/>
  <c r="BW36" i="9" s="1"/>
  <c r="BW37" i="9" s="1"/>
  <c r="BW38" i="9" s="1"/>
  <c r="BE34" i="9"/>
  <c r="CO34" i="9" s="1"/>
  <c r="CO35" i="9" s="1"/>
  <c r="CO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<sst xmlns="http://schemas.openxmlformats.org/spreadsheetml/2006/main" count="1018" uniqueCount="556">
  <si>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</si>
  <si>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</si>
  <si>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</si>
  <si>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</si>
  <si>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</si>
  <si>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</si>
  <si>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</si>
  <si>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</si>
  <si>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</si>
  <si>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</si>
  <si>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</si>
  <si>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</si>
  <si>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</si>
  <si>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</si>
  <si>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</si>
  <si>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</si>
  <si>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</si>
  <si>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</si>
  <si>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</si>
  <si>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</si>
  <si>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</si>
  <si>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</si>
  <si>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</si>
  <si>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</si>
  <si>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</si>
  <si>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</si>
  <si>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</si>
  <si>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</si>
  <si>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</si>
  <si>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</si>
  <si>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</si>
  <si>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</si>
  <si>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</si>
  <si>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</si>
  <si>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</si>
  <si>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</si>
  <si>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</si>
  <si>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</si>
  <si>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</si>
  <si>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</si>
  <si>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</si>
  <si>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</si>
  <si>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</si>
  <si>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</si>
  <si>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</si>
  <si>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</si>
  <si>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</si>
  <si>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</si>
  <si>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</si>
  <si>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</si>
  <si>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</si>
  <si>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</si>
  <si>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</si>
  <si>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</si>
  <si>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</si>
  <si>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</si>
  <si>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</si>
  <si>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</si>
  <si>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</si>
  <si>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</si>
  <si>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</si>
  <si>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</si>
  <si>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</si>
  <si>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</si>
  <si>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</si>
  <si>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</si>
  <si>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</si>
  <si>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</si>
  <si>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</si>
  <si>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</si>
  <si>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</si>
  <si>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</si>
  <si>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</si>
  <si>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</si>
  <si>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</si>
  <si>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</si>
  <si>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</si>
  <si>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</si>
  <si>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</si>
  <si>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</si>
  <si>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</si>
  <si>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</si>
  <si>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伊勢原市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</si>
  <si>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</si>
  <si>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</si>
  <si>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</si>
  <si>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</si>
  <si>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</si>
  <si>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</si>
  <si>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</si>
  <si>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</si>
  <si>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</si>
  <si>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</si>
  <si>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</si>
  <si>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</si>
  <si>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</si>
  <si>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</si>
  <si>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</si>
  <si>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</si>
  <si>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</si>
  <si>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</si>
  <si>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</si>
  <si>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</si>
  <si>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</si>
  <si>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</si>
  <si>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</si>
  <si>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</si>
  <si>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</si>
  <si>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</si>
  <si>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</si>
  <si>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</si>
  <si>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</si>
  <si>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</si>
  <si>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</si>
  <si>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</si>
  <si>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</si>
  <si>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</si>
  <si>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</si>
  <si>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</si>
  <si>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</si>
  <si>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</si>
  <si>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</si>
  <si>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</si>
  <si>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</si>
  <si>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</si>
  <si>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</si>
  <si>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</si>
  <si>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</si>
  <si>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</si>
  <si>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</si>
  <si>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</si>
  <si>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</si>
  <si>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</si>
  <si>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</si>
  <si>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</si>
  <si>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</si>
  <si>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</si>
  <si>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</si>
  <si>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</si>
  <si>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</si>
  <si>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</si>
  <si>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</si>
  <si>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</si>
  <si>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</si>
  <si>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</si>
  <si>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</si>
  <si>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</si>
  <si>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</si>
  <si>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</si>
  <si>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</si>
  <si>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</si>
  <si>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</si>
  <si>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</si>
  <si>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</si>
  <si>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</si>
  <si>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</si>
  <si>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</si>
  <si>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</si>
  <si>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</si>
  <si>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</si>
  <si>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</si>
  <si>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</si>
  <si>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</si>
  <si>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</si>
  <si>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</si>
  <si>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</si>
  <si>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</si>
  <si>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</si>
  <si>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</si>
  <si>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</si>
  <si>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</si>
  <si>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</si>
  <si>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</si>
  <si>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</si>
  <si>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</si>
  <si>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</si>
  <si>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</si>
  <si>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</si>
  <si>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</si>
  <si>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</si>
  <si>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</si>
  <si>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</si>
  <si>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</si>
  <si>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</si>
  <si>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</si>
  <si>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</si>
  <si>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</si>
  <si>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</si>
  <si>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</si>
  <si>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</si>
  <si>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</si>
  <si>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</si>
  <si>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</si>
  <si>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</si>
  <si>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</si>
  <si>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神奈川県伊勢原市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</si>
  <si>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</si>
  <si>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</si>
  <si>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</si>
  <si>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</si>
  <si>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</si>
  <si>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</si>
  <si>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</si>
  <si>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</si>
  <si>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</si>
  <si>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</si>
  <si>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</si>
  <si>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</si>
  <si>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</si>
  <si>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</si>
  <si>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</si>
  <si>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</si>
  <si>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</si>
  <si>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</si>
  <si>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</si>
  <si>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</si>
  <si>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</si>
  <si>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</si>
  <si>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</si>
  <si>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</si>
  <si>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</si>
  <si>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</si>
  <si>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</si>
  <si>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</si>
  <si>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</si>
  <si>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</si>
  <si>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</si>
  <si>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</si>
  <si>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</si>
  <si>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</si>
  <si>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</si>
  <si>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</si>
  <si>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</si>
  <si>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</si>
  <si>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</si>
  <si>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</si>
  <si>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</si>
  <si>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</si>
  <si>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</si>
  <si>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</si>
  <si>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</si>
  <si>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</si>
  <si>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</si>
  <si>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</si>
  <si>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</si>
  <si>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</si>
  <si>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</si>
  <si>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</si>
  <si>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</si>
  <si>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</si>
  <si>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</si>
  <si>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</si>
  <si>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</si>
  <si>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</si>
  <si>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</si>
  <si>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</si>
  <si>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</si>
  <si>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</si>
  <si>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</si>
  <si>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</si>
  <si>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</si>
  <si>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</si>
  <si>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</si>
  <si>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</si>
  <si>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</si>
  <si>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</si>
  <si>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</si>
  <si>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</si>
  <si>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</si>
  <si>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</si>
  <si>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</si>
  <si>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</si>
  <si>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</si>
  <si>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</si>
  <si>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</si>
  <si>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</si>
  <si>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</si>
  <si>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</si>
  <si>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</si>
  <si>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</si>
  <si>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</si>
  <si>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</si>
  <si>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</si>
  <si>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</si>
  <si>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</si>
  <si>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</si>
  <si>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</si>
  <si>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</si>
  <si>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</si>
  <si>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</si>
  <si>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</si>
  <si>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</si>
  <si>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</si>
  <si>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</si>
  <si>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</si>
  <si>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</si>
  <si>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</si>
  <si>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</si>
  <si>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</si>
  <si>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</si>
  <si>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</si>
  <si>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</si>
  <si>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</si>
  <si>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</si>
  <si>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</si>
  <si>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</si>
  <si>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</si>
  <si>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</si>
  <si>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</si>
  <si>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</si>
  <si>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</si>
  <si>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</si>
  <si>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</si>
  <si>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</si>
  <si>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</si>
  <si>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</si>
  <si>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</si>
  <si>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</si>
  <si>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</si>
  <si>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</si>
  <si>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</si>
  <si>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</si>
  <si>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</si>
  <si>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</si>
  <si>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</si>
  <si>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</si>
  <si>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</si>
  <si>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</si>
  <si>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</si>
  <si>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</si>
  <si>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</si>
  <si>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</si>
  <si>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</si>
  <si>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</si>
  <si>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</si>
  <si>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</si>
  <si>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</si>
  <si>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</si>
  <si>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</si>
  <si>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</si>
  <si>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</si>
  <si>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</si>
  <si>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</si>
  <si>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</si>
  <si>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神奈川県伊勢原市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</si>
  <si>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</si>
  <si>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</si>
  <si>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</si>
  <si>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</si>
  <si>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</si>
  <si>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</si>
  <si>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</si>
  <si>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</si>
  <si>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</si>
  <si>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</si>
  <si>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</si>
  <si>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</si>
  <si>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</si>
  <si>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</si>
  <si>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</si>
  <si>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</si>
  <si>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</si>
  <si>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</si>
  <si>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</si>
  <si>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</si>
  <si>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</si>
  <si>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</si>
  <si>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</si>
  <si>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</si>
  <si>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</si>
  <si>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</si>
  <si>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</si>
  <si>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</si>
  <si>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</si>
  <si>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</si>
  <si>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</si>
  <si>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</si>
  <si>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</si>
  <si>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</si>
  <si>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</si>
  <si>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</si>
  <si>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</si>
  <si>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</si>
  <si>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</si>
  <si>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</si>
  <si>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</si>
  <si>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</si>
  <si>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</si>
  <si>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</si>
  <si>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</si>
  <si>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</si>
  <si>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</si>
  <si>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</si>
  <si>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</si>
  <si>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</si>
  <si>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</si>
  <si>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</si>
  <si>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</si>
  <si>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</si>
  <si>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</si>
  <si>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</si>
  <si>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</si>
  <si>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</si>
  <si>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</si>
  <si>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</si>
  <si>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</si>
  <si>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</si>
  <si>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</si>
  <si>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</si>
  <si>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</si>
  <si>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</si>
  <si>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</si>
  <si>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</si>
  <si>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</si>
  <si>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</si>
  <si>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</si>
  <si>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</si>
  <si>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</si>
  <si>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</si>
  <si>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</si>
  <si>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</si>
  <si>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</si>
  <si>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</si>
  <si>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</si>
  <si>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</si>
  <si>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</si>
  <si>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</si>
  <si>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</si>
  <si>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</si>
  <si>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</si>
  <si>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</si>
  <si>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</si>
  <si>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</si>
  <si>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</si>
  <si>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</si>
  <si>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</si>
  <si>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</si>
  <si>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</si>
  <si>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</si>
  <si>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</si>
  <si>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</si>
  <si>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</si>
  <si>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</si>
  <si>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</si>
  <si>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</si>
  <si>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</si>
  <si>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</si>
  <si>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</si>
  <si>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</si>
  <si>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</si>
  <si>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</si>
  <si>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</si>
  <si>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</si>
  <si>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</si>
  <si>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</si>
  <si>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</si>
  <si>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</si>
  <si>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</si>
  <si>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</si>
  <si>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</si>
  <si>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</si>
  <si>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</si>
  <si>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</si>
  <si>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</si>
  <si>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</si>
  <si>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</si>
  <si>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</si>
  <si>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</si>
  <si>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</si>
  <si>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</si>
  <si>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</si>
  <si>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</si>
  <si>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</si>
  <si>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</si>
  <si>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</si>
  <si>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</si>
  <si>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</si>
  <si>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</si>
  <si>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</si>
  <si>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</si>
  <si>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</si>
  <si>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</si>
  <si>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</si>
  <si>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</si>
  <si>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</si>
  <si>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</si>
  <si>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</si>
  <si>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</si>
  <si>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</si>
  <si>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</si>
  <si>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</si>
  <si>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</si>
  <si>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</si>
  <si>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</si>
  <si>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</si>
  <si>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</si>
  <si>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</si>
  <si>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</si>
  <si>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</si>
  <si>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</si>
  <si>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</si>
  <si>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</si>
  <si>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</si>
  <si>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</si>
  <si>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</si>
  <si>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</si>
  <si>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</si>
  <si>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</si>
  <si>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</si>
  <si>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</si>
  <si>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</si>
  <si>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</si>
  <si>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</si>
  <si>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</si>
  <si>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</si>
  <si>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</si>
  <si>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</si>
  <si>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</si>
  <si>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</si>
  <si>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0.44</t>
  </si>
  <si>
    <t>一般会計</t>
  </si>
  <si>
    <t>国民健康保険事業特別会計</t>
  </si>
  <si>
    <t>介護保険事業特別会計</t>
  </si>
  <si>
    <t>下水道事業特別会計</t>
  </si>
  <si>
    <t>後期高齢者医療事業特別会計</t>
  </si>
  <si>
    <t>用地取得事業特別会計</t>
  </si>
  <si>
    <t>その他会計（赤字）</t>
  </si>
  <si>
    <t>その他会計（黒字）</t>
  </si>
  <si>
    <t>－</t>
    <phoneticPr fontId="2"/>
  </si>
  <si>
    <t>－</t>
    <phoneticPr fontId="2"/>
  </si>
  <si>
    <t>秦野市伊勢原市環境衛生組合</t>
    <rPh sb="0" eb="3">
      <t>ハダノシ</t>
    </rPh>
    <rPh sb="3" eb="7">
      <t>イセハラシ</t>
    </rPh>
    <rPh sb="7" eb="9">
      <t>カンキョウ</t>
    </rPh>
    <rPh sb="9" eb="11">
      <t>エイセイ</t>
    </rPh>
    <rPh sb="11" eb="13">
      <t>クミアイ</t>
    </rPh>
    <phoneticPr fontId="2"/>
  </si>
  <si>
    <t>金目川水害予防組合</t>
    <rPh sb="0" eb="2">
      <t>カナメ</t>
    </rPh>
    <rPh sb="2" eb="3">
      <t>カワ</t>
    </rPh>
    <rPh sb="3" eb="5">
      <t>スイガイ</t>
    </rPh>
    <rPh sb="5" eb="7">
      <t>ヨボウ</t>
    </rPh>
    <rPh sb="7" eb="9">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</si>
  <si>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</si>
  <si>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</si>
  <si>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</si>
  <si>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伊勢原市土地開発公社</t>
    <rPh sb="0" eb="4">
      <t>イセハラシ</t>
    </rPh>
    <rPh sb="4" eb="6">
      <t>トチ</t>
    </rPh>
    <rPh sb="6" eb="8">
      <t>カイハツ</t>
    </rPh>
    <rPh sb="8" eb="10">
      <t>コウシャ</t>
    </rPh>
    <phoneticPr fontId="2"/>
  </si>
  <si>
    <t>（一財）伊勢原市事業公社</t>
    <rPh sb="1" eb="2">
      <t>イチ</t>
    </rPh>
    <rPh sb="2" eb="3">
      <t>ザイ</t>
    </rPh>
    <rPh sb="4" eb="8">
      <t>イセハラシ</t>
    </rPh>
    <rPh sb="8" eb="10">
      <t>ジギョウ</t>
    </rPh>
    <rPh sb="10" eb="12">
      <t>コウシャ</t>
    </rPh>
    <phoneticPr fontId="2"/>
  </si>
  <si>
    <t>（公財）伊勢原市みどりのまち振興財団</t>
    <rPh sb="1" eb="2">
      <t>コウ</t>
    </rPh>
    <rPh sb="2" eb="3">
      <t>ザイ</t>
    </rPh>
    <rPh sb="4" eb="8">
      <t>イセハラシ</t>
    </rPh>
    <rPh sb="14" eb="16">
      <t>シンコウ</t>
    </rPh>
    <rPh sb="16" eb="18">
      <t>ザイダン</t>
    </rPh>
    <phoneticPr fontId="2"/>
  </si>
  <si>
    <t>○</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</si>
  <si>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</si>
  <si>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</si>
  <si>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</si>
  <si>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</si>
  <si>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</si>
  <si>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</si>
  <si>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</si>
  <si>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</si>
  <si>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</si>
  <si>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</si>
  <si>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</si>
  <si>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</si>
  <si>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</si>
  <si>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</si>
  <si>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</si>
  <si>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が減少傾向にあるものの、類似団体と比べて高い水準にあり、有形固定資産減価償却率も高い水準にある。主な要因としては、昭和40年～50年代に建設された小中学校舎が多数あり、学校施設の有形固定資産減価償却率が68.2%となっていることなどがあげられる。公共施設等総合管理計画に基づき、今後、老朽化対策に積極的に取り組んでいく。</t>
    <phoneticPr fontId="2"/>
  </si>
  <si>
    <t>・実質公債費比率は、減少傾向であるとともに類似団体平均と比べて低い水準で推移してきたが、平成27年度に上昇に転じた。一方、将来負担比率は、減少傾向にあるものの類似団体平均と比べると高い水準にある。実質公債費比率は、土地開発公社経営健全化計画に基づく用地取得費の償還開始や、事業公社経営健全化計画（H24～H37）に基づく、長期債務の解消に取り組み、増加傾向にある。比率の上昇が考えられるため、今後も公社の適正な運用に努めるとともに、新規市債発行を可能な限り抑制し、元利償還金の圧縮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</si>
</sst>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6"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8"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22541</c:v>
                </c:pt>
                <c:pt idx="1">
                  <c:v>19616</c:v>
                </c:pt>
                <c:pt idx="2">
                  <c:v>21060</c:v>
                </c:pt>
                <c:pt idx="3">
                  <c:v>23537</c:v>
                </c:pt>
                <c:pt idx="4">
                  <c:v>27585</c:v>
                </c:pt>
              </c:numCache>
            </c:numRef>
          </c:val>
          <c:smooth val="0"/>
        </c:ser>
        <c:dLbls>
          <c:showLegendKey val="0"/>
          <c:showVal val="0"/>
          <c:showCatName val="0"/>
          <c:showSerName val="0"/>
          <c:showPercent val="0"/>
          <c:showBubbleSize val="0"/>
        </c:dLbls>
        <c:marker val="1"/>
        <c:smooth val="0"/>
        <c:axId val="304028672"/>
        <c:axId val="304043136"/>
      </c:lineChart>
      <c:catAx>
        <c:axId val="304028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4043136"/>
        <c:crosses val="autoZero"/>
        <c:auto val="1"/>
        <c:lblAlgn val="ctr"/>
        <c:lblOffset val="100"/>
        <c:tickLblSkip val="1"/>
        <c:tickMarkSkip val="1"/>
        <c:noMultiLvlLbl val="0"/>
      </c:catAx>
      <c:valAx>
        <c:axId val="3040431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402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4.47</c:v>
                </c:pt>
                <c:pt idx="1">
                  <c:v>5.0599999999999996</c:v>
                </c:pt>
                <c:pt idx="2">
                  <c:v>5.15</c:v>
                </c:pt>
                <c:pt idx="3">
                  <c:v>5.38</c:v>
                </c:pt>
                <c:pt idx="4">
                  <c:v>4.6100000000000003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2.73</c:v>
                </c:pt>
                <c:pt idx="1">
                  <c:v>3.98</c:v>
                </c:pt>
                <c:pt idx="2">
                  <c:v>4.45</c:v>
                </c:pt>
                <c:pt idx="3">
                  <c:v>6.58</c:v>
                </c:pt>
                <c:pt idx="4">
                  <c:v>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11802112"/>
        <c:axId val="31180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2.77</c:v>
                </c:pt>
                <c:pt idx="1">
                  <c:v>1.98</c:v>
                </c:pt>
                <c:pt idx="2">
                  <c:v>0.47</c:v>
                </c:pt>
                <c:pt idx="3">
                  <c:v>2.48</c:v>
                </c:pt>
                <c:pt idx="4">
                  <c:v>-0.44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11802112"/>
        <c:axId val="311808384"/>
      </c:lineChart>
      <c:catAx>
        <c:axId val="31180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1808384"/>
        <c:crosses val="autoZero"/>
        <c:auto val="1"/>
        <c:lblAlgn val="ctr"/>
        <c:lblOffset val="100"/>
        <c:tickLblSkip val="1"/>
        <c:tickMarkSkip val="1"/>
        <c:noMultiLvlLbl val="0"/>
      </c:catAx>
      <c:valAx>
        <c:axId val="31180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80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0.3</c:v>
                </c:pt>
                <c:pt idx="4">
                  <c:v>#N/A</c:v>
                </c:pt>
                <c:pt idx="5">
                  <c:v>0.34</c:v>
                </c:pt>
                <c:pt idx="6">
                  <c:v>#N/A</c:v>
                </c:pt>
                <c:pt idx="7">
                  <c:v>0.71</c:v>
                </c:pt>
                <c:pt idx="8">
                  <c:v>#N/A</c:v>
                </c:pt>
                <c:pt idx="9">
                  <c:v>0.78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0.78</c:v>
                </c:pt>
                <c:pt idx="2">
                  <c:v>#N/A</c:v>
                </c:pt>
                <c:pt idx="3">
                  <c:v>0.89</c:v>
                </c:pt>
                <c:pt idx="4">
                  <c:v>#N/A</c:v>
                </c:pt>
                <c:pt idx="5">
                  <c:v>1.31</c:v>
                </c:pt>
                <c:pt idx="6">
                  <c:v>#N/A</c:v>
                </c:pt>
                <c:pt idx="7">
                  <c:v>1.38</c:v>
                </c:pt>
                <c:pt idx="8">
                  <c:v>#N/A</c:v>
                </c:pt>
                <c:pt idx="9">
                  <c:v>1.46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1.67</c:v>
                </c:pt>
                <c:pt idx="2">
                  <c:v>#N/A</c:v>
                </c:pt>
                <c:pt idx="3">
                  <c:v>1.8</c:v>
                </c:pt>
                <c:pt idx="4">
                  <c:v>#N/A</c:v>
                </c:pt>
                <c:pt idx="5">
                  <c:v>1.99</c:v>
                </c:pt>
                <c:pt idx="6">
                  <c:v>#N/A</c:v>
                </c:pt>
                <c:pt idx="7">
                  <c:v>2.76</c:v>
                </c:pt>
                <c:pt idx="8">
                  <c:v>#N/A</c:v>
                </c:pt>
                <c:pt idx="9">
                  <c:v>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4.46</c:v>
                </c:pt>
                <c:pt idx="2">
                  <c:v>#N/A</c:v>
                </c:pt>
                <c:pt idx="3">
                  <c:v>5.05</c:v>
                </c:pt>
                <c:pt idx="4">
                  <c:v>#N/A</c:v>
                </c:pt>
                <c:pt idx="5">
                  <c:v>5.15</c:v>
                </c:pt>
                <c:pt idx="6">
                  <c:v>#N/A</c:v>
                </c:pt>
                <c:pt idx="7">
                  <c:v>5.37</c:v>
                </c:pt>
                <c:pt idx="8">
                  <c:v>#N/A</c:v>
                </c:pt>
                <c:pt idx="9">
                  <c:v>4.6100000000000003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12330496"/>
        <c:axId val="312336384"/>
      </c:barChart>
      <c:catAx>
        <c:axId val="31233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336384"/>
        <c:crosses val="autoZero"/>
        <c:auto val="1"/>
        <c:lblAlgn val="ctr"/>
        <c:lblOffset val="100"/>
        <c:tickLblSkip val="1"/>
        <c:tickMarkSkip val="1"/>
        <c:noMultiLvlLbl val="0"/>
      </c:catAx>
      <c:valAx>
        <c:axId val="31233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330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2872</c:v>
                </c:pt>
                <c:pt idx="5">
                  <c:v>2955</c:v>
                </c:pt>
                <c:pt idx="8">
                  <c:v>3043</c:v>
                </c:pt>
                <c:pt idx="11">
                  <c:v>2868</c:v>
                </c:pt>
                <c:pt idx="14">
                  <c:v>2958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7</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141</c:v>
                </c:pt>
                <c:pt idx="3">
                  <c:v>139</c:v>
                </c:pt>
                <c:pt idx="6">
                  <c:v>243</c:v>
                </c:pt>
                <c:pt idx="9">
                  <c:v>420</c:v>
                </c:pt>
                <c:pt idx="12">
                  <c:v>477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46</c:v>
                </c:pt>
                <c:pt idx="3">
                  <c:v>17</c:v>
                </c:pt>
                <c:pt idx="6">
                  <c:v>22</c:v>
                </c:pt>
                <c:pt idx="9">
                  <c:v>35</c:v>
                </c:pt>
                <c:pt idx="12">
                  <c:v>192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920</c:v>
                </c:pt>
                <c:pt idx="3">
                  <c:v>948</c:v>
                </c:pt>
                <c:pt idx="6">
                  <c:v>895</c:v>
                </c:pt>
                <c:pt idx="9">
                  <c:v>899</c:v>
                </c:pt>
                <c:pt idx="12">
                  <c:v>863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2571</c:v>
                </c:pt>
                <c:pt idx="3">
                  <c:v>2683</c:v>
                </c:pt>
                <c:pt idx="6">
                  <c:v>2657</c:v>
                </c:pt>
                <c:pt idx="9">
                  <c:v>2637</c:v>
                </c:pt>
                <c:pt idx="12">
                  <c:v>2721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4018176"/>
        <c:axId val="304020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813</c:v>
                </c:pt>
                <c:pt idx="2">
                  <c:v>#N/A</c:v>
                </c:pt>
                <c:pt idx="3">
                  <c:v>#N/A</c:v>
                </c:pt>
                <c:pt idx="4">
                  <c:v>833</c:v>
                </c:pt>
                <c:pt idx="5">
                  <c:v>#N/A</c:v>
                </c:pt>
                <c:pt idx="6">
                  <c:v>#N/A</c:v>
                </c:pt>
                <c:pt idx="7">
                  <c:v>774</c:v>
                </c:pt>
                <c:pt idx="8">
                  <c:v>#N/A</c:v>
                </c:pt>
                <c:pt idx="9">
                  <c:v>#N/A</c:v>
                </c:pt>
                <c:pt idx="10">
                  <c:v>1123</c:v>
                </c:pt>
                <c:pt idx="11">
                  <c:v>#N/A</c:v>
                </c:pt>
                <c:pt idx="12">
                  <c:v>#N/A</c:v>
                </c:pt>
                <c:pt idx="13">
                  <c:v>1295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4018176"/>
        <c:axId val="304020096"/>
      </c:lineChart>
      <c:catAx>
        <c:axId val="30401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020096"/>
        <c:crosses val="autoZero"/>
        <c:auto val="1"/>
        <c:lblAlgn val="ctr"/>
        <c:lblOffset val="100"/>
        <c:tickLblSkip val="1"/>
        <c:tickMarkSkip val="1"/>
        <c:noMultiLvlLbl val="0"/>
      </c:catAx>
      <c:valAx>
        <c:axId val="30402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01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26921</c:v>
                </c:pt>
                <c:pt idx="5">
                  <c:v>26916</c:v>
                </c:pt>
                <c:pt idx="8">
                  <c:v>26692</c:v>
                </c:pt>
                <c:pt idx="11">
                  <c:v>26246</c:v>
                </c:pt>
                <c:pt idx="14">
                  <c:v>25496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6247</c:v>
                </c:pt>
                <c:pt idx="5">
                  <c:v>6002</c:v>
                </c:pt>
                <c:pt idx="8">
                  <c:v>5682</c:v>
                </c:pt>
                <c:pt idx="11">
                  <c:v>5723</c:v>
                </c:pt>
                <c:pt idx="14">
                  <c:v>5816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1313</c:v>
                </c:pt>
                <c:pt idx="5">
                  <c:v>1741</c:v>
                </c:pt>
                <c:pt idx="8">
                  <c:v>1939</c:v>
                </c:pt>
                <c:pt idx="11">
                  <c:v>2275</c:v>
                </c:pt>
                <c:pt idx="14">
                  <c:v>2686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1245</c:v>
                </c:pt>
                <c:pt idx="3">
                  <c:v>382</c:v>
                </c:pt>
                <c:pt idx="6">
                  <c:v>347</c:v>
                </c:pt>
                <c:pt idx="9">
                  <c:v>312</c:v>
                </c:pt>
                <c:pt idx="12">
                  <c:v>278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4942</c:v>
                </c:pt>
                <c:pt idx="3">
                  <c:v>4416</c:v>
                </c:pt>
                <c:pt idx="6">
                  <c:v>3713</c:v>
                </c:pt>
                <c:pt idx="9">
                  <c:v>3647</c:v>
                </c:pt>
                <c:pt idx="12">
                  <c:v>3515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2190</c:v>
                </c:pt>
                <c:pt idx="3">
                  <c:v>2184</c:v>
                </c:pt>
                <c:pt idx="6">
                  <c:v>2163</c:v>
                </c:pt>
                <c:pt idx="9">
                  <c:v>2141</c:v>
                </c:pt>
                <c:pt idx="12">
                  <c:v>1916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12384</c:v>
                </c:pt>
                <c:pt idx="3">
                  <c:v>12274</c:v>
                </c:pt>
                <c:pt idx="6">
                  <c:v>11875</c:v>
                </c:pt>
                <c:pt idx="9">
                  <c:v>11743</c:v>
                </c:pt>
                <c:pt idx="12">
                  <c:v>11393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7264</c:v>
                </c:pt>
                <c:pt idx="3">
                  <c:v>6992</c:v>
                </c:pt>
                <c:pt idx="6">
                  <c:v>6638</c:v>
                </c:pt>
                <c:pt idx="9">
                  <c:v>6203</c:v>
                </c:pt>
                <c:pt idx="12">
                  <c:v>5764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27325</c:v>
                </c:pt>
                <c:pt idx="3">
                  <c:v>27085</c:v>
                </c:pt>
                <c:pt idx="6">
                  <c:v>27043</c:v>
                </c:pt>
                <c:pt idx="9">
                  <c:v>26620</c:v>
                </c:pt>
                <c:pt idx="12">
                  <c:v>25881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1828864"/>
        <c:axId val="311830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20870</c:v>
                </c:pt>
                <c:pt idx="2">
                  <c:v>#N/A</c:v>
                </c:pt>
                <c:pt idx="3">
                  <c:v>#N/A</c:v>
                </c:pt>
                <c:pt idx="4">
                  <c:v>18674</c:v>
                </c:pt>
                <c:pt idx="5">
                  <c:v>#N/A</c:v>
                </c:pt>
                <c:pt idx="6">
                  <c:v>#N/A</c:v>
                </c:pt>
                <c:pt idx="7">
                  <c:v>17465</c:v>
                </c:pt>
                <c:pt idx="8">
                  <c:v>#N/A</c:v>
                </c:pt>
                <c:pt idx="9">
                  <c:v>#N/A</c:v>
                </c:pt>
                <c:pt idx="10">
                  <c:v>16422</c:v>
                </c:pt>
                <c:pt idx="11">
                  <c:v>#N/A</c:v>
                </c:pt>
                <c:pt idx="12">
                  <c:v>#N/A</c:v>
                </c:pt>
                <c:pt idx="13">
                  <c:v>14749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1828864"/>
        <c:axId val="311830400"/>
      </c:lineChart>
      <c:catAx>
        <c:axId val="31182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1830400"/>
        <c:crosses val="autoZero"/>
        <c:auto val="1"/>
        <c:lblAlgn val="ctr"/>
        <c:lblOffset val="100"/>
        <c:tickLblSkip val="1"/>
        <c:tickMarkSkip val="1"/>
        <c:noMultiLvlLbl val="0"/>
      </c:catAx>
      <c:valAx>
        <c:axId val="31183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82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62.8</c:v>
                </c:pt>
                <c:pt idx="4">
                  <c:v>68.400000000000006</c:v>
                </c:pt>
              </c:numCache>
            </c:numRef>
          </c:xVal>
          <c:yVal>
            <c:numRef>
              <c:f>公会計指標分析・財政指標組合せ分析表!$K$51:$O$51</c:f>
              <c:numCache>
                <c:formatCode>#,##0.0;"▲ "#,##0.0</c:formatCode>
                <c:ptCount val="5"/>
                <c:pt idx="3">
                  <c:v>98.6</c:v>
                </c:pt>
                <c:pt idx="4">
                  <c:v>87.4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63.3</c:v>
                </c:pt>
              </c:numCache>
            </c:numRef>
          </c:xVal>
          <c:yVal>
            <c:numRef>
              <c:f>公会計指標分析・財政指標組合せ分析表!$K$55:$O$55</c:f>
              <c:numCache>
                <c:formatCode>#,##0.0;"▲ "#,##0.0</c:formatCode>
                <c:ptCount val="5"/>
                <c:pt idx="3">
                  <c:v>17.8</c:v>
                </c:pt>
                <c:pt idx="4">
                  <c:v>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9178368"/>
        <c:axId val="309180288"/>
      </c:scatterChart>
      <c:valAx>
        <c:axId val="309178368"/>
        <c:scaling>
          <c:orientation val="minMax"/>
          <c:max val="70"/>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180288"/>
        <c:crosses val="autoZero"/>
        <c:crossBetween val="midCat"/>
      </c:valAx>
      <c:valAx>
        <c:axId val="309180288"/>
        <c:scaling>
          <c:orientation val="minMax"/>
          <c:max val="11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9178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5.6</c:v>
                </c:pt>
                <c:pt idx="1">
                  <c:v>5.3</c:v>
                </c:pt>
                <c:pt idx="2">
                  <c:v>4.9000000000000004</c:v>
                </c:pt>
                <c:pt idx="3">
                  <c:v>5.5</c:v>
                </c:pt>
                <c:pt idx="4">
                  <c:v>6.3</c:v>
                </c:pt>
              </c:numCache>
            </c:numRef>
          </c:xVal>
          <c:yVal>
            <c:numRef>
              <c:f>公会計指標分析・財政指標組合せ分析表!$K$73:$O$73</c:f>
              <c:numCache>
                <c:formatCode>#,##0.0;"▲ "#,##0.0</c:formatCode>
                <c:ptCount val="5"/>
                <c:pt idx="0">
                  <c:v>128.5</c:v>
                </c:pt>
                <c:pt idx="1">
                  <c:v>113</c:v>
                </c:pt>
                <c:pt idx="2">
                  <c:v>107.5</c:v>
                </c:pt>
                <c:pt idx="3">
                  <c:v>98.6</c:v>
                </c:pt>
                <c:pt idx="4">
                  <c:v>87.4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9084160"/>
        <c:axId val="309086080"/>
      </c:scatterChart>
      <c:valAx>
        <c:axId val="309084160"/>
        <c:scaling>
          <c:orientation val="minMax"/>
          <c:max val="8.8000000000000007"/>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086080"/>
        <c:crosses val="autoZero"/>
        <c:crossBetween val="midCat"/>
      </c:valAx>
      <c:valAx>
        <c:axId val="30908608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9084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元利償還金</a:t>
          </a:r>
          <a:r>
            <a:rPr kumimoji="1" lang="en-US"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大規模建設事業や土地開発公社経営健全化計画に基づく用地取得費の償還開始等により増加傾向にある。今後も新規市債発行を可能な限り抑制し、元利償還金の圧縮に努める。</a:t>
          </a:r>
          <a:endParaRPr kumimoji="1" lang="en-US" altLang="ja-JP" sz="1100" baseline="0">
            <a:solidFill>
              <a:schemeClr val="tx1"/>
            </a:solidFill>
            <a:effectLst/>
            <a:latin typeface="+mn-lt"/>
            <a:ea typeface="+mn-ea"/>
            <a:cs typeface="+mn-cs"/>
          </a:endParaRPr>
        </a:p>
        <a:p>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組合等が起こした地方債の元利償還金に対する負担金等</a:t>
          </a:r>
          <a:r>
            <a:rPr kumimoji="1" lang="en-US" altLang="ja-JP" sz="1100" baseline="0">
              <a:solidFill>
                <a:schemeClr val="tx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秦野市伊勢原市環境衛生組合によるクリーンセンター（焼却炉）の建設に係る組合債</a:t>
          </a:r>
          <a:r>
            <a:rPr kumimoji="1" lang="ja-JP" altLang="en-US" sz="1100" baseline="0">
              <a:solidFill>
                <a:schemeClr val="dk1"/>
              </a:solidFill>
              <a:effectLst/>
              <a:latin typeface="+mn-lt"/>
              <a:ea typeface="+mn-ea"/>
              <a:cs typeface="+mn-cs"/>
            </a:rPr>
            <a:t>の償還開始により</a:t>
          </a:r>
          <a:r>
            <a:rPr kumimoji="1" lang="ja-JP" altLang="ja-JP" sz="1100" baseline="0">
              <a:solidFill>
                <a:schemeClr val="dk1"/>
              </a:solidFill>
              <a:effectLst/>
              <a:latin typeface="+mn-lt"/>
              <a:ea typeface="+mn-ea"/>
              <a:cs typeface="+mn-cs"/>
            </a:rPr>
            <a:t>増加した。</a:t>
          </a:r>
          <a:r>
            <a:rPr kumimoji="1" lang="ja-JP" altLang="en-US" sz="1100" baseline="0">
              <a:solidFill>
                <a:schemeClr val="dk1"/>
              </a:solidFill>
              <a:effectLst/>
              <a:latin typeface="+mn-lt"/>
              <a:ea typeface="+mn-ea"/>
              <a:cs typeface="+mn-cs"/>
            </a:rPr>
            <a:t>今後、</a:t>
          </a:r>
          <a:r>
            <a:rPr kumimoji="1" lang="ja-JP" altLang="ja-JP" sz="1100" baseline="0">
              <a:solidFill>
                <a:schemeClr val="dk1"/>
              </a:solidFill>
              <a:effectLst/>
              <a:latin typeface="+mn-lt"/>
              <a:ea typeface="+mn-ea"/>
              <a:cs typeface="+mn-cs"/>
            </a:rPr>
            <a:t>斎場の増改築</a:t>
          </a:r>
          <a:r>
            <a:rPr kumimoji="1" lang="ja-JP" altLang="en-US" sz="1100" baseline="0">
              <a:solidFill>
                <a:schemeClr val="dk1"/>
              </a:solidFill>
              <a:effectLst/>
              <a:latin typeface="+mn-lt"/>
              <a:ea typeface="+mn-ea"/>
              <a:cs typeface="+mn-cs"/>
            </a:rPr>
            <a:t>を行うため負担金等</a:t>
          </a:r>
          <a:r>
            <a:rPr kumimoji="1" lang="ja-JP" altLang="ja-JP" sz="1100" baseline="0">
              <a:solidFill>
                <a:schemeClr val="dk1"/>
              </a:solidFill>
              <a:effectLst/>
              <a:latin typeface="+mn-lt"/>
              <a:ea typeface="+mn-ea"/>
              <a:cs typeface="+mn-cs"/>
            </a:rPr>
            <a:t>の増加が想定される。</a:t>
          </a:r>
          <a:endParaRPr lang="ja-JP" altLang="ja-JP" sz="1400">
            <a:solidFill>
              <a:schemeClr val="tx1"/>
            </a:solidFill>
            <a:effectLst/>
          </a:endParaRPr>
        </a:p>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債務負担行為に基づく支出額</a:t>
          </a:r>
          <a:r>
            <a:rPr kumimoji="1" lang="en-US"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土地開発公社経営健全化計画（</a:t>
          </a:r>
          <a:r>
            <a:rPr kumimoji="1" lang="en-US" altLang="ja-JP" sz="1100" baseline="0">
              <a:solidFill>
                <a:schemeClr val="tx1"/>
              </a:solidFill>
              <a:effectLst/>
              <a:latin typeface="+mn-lt"/>
              <a:ea typeface="+mn-ea"/>
              <a:cs typeface="+mn-cs"/>
            </a:rPr>
            <a:t>H20</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H24</a:t>
          </a:r>
          <a:r>
            <a:rPr kumimoji="1" lang="ja-JP" altLang="ja-JP" sz="1100" baseline="0">
              <a:solidFill>
                <a:schemeClr val="tx1"/>
              </a:solidFill>
              <a:effectLst/>
              <a:latin typeface="+mn-lt"/>
              <a:ea typeface="+mn-ea"/>
              <a:cs typeface="+mn-cs"/>
            </a:rPr>
            <a:t>）と事業公社経営健全化計画（</a:t>
          </a:r>
          <a:r>
            <a:rPr kumimoji="1" lang="en-US" altLang="ja-JP" sz="1100" baseline="0">
              <a:solidFill>
                <a:schemeClr val="tx1"/>
              </a:solidFill>
              <a:effectLst/>
              <a:latin typeface="+mn-lt"/>
              <a:ea typeface="+mn-ea"/>
              <a:cs typeface="+mn-cs"/>
            </a:rPr>
            <a:t>H24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H37</a:t>
          </a:r>
          <a:r>
            <a:rPr kumimoji="1" lang="ja-JP" altLang="ja-JP" sz="1100" baseline="0">
              <a:solidFill>
                <a:schemeClr val="tx1"/>
              </a:solidFill>
              <a:effectLst/>
              <a:latin typeface="+mn-lt"/>
              <a:ea typeface="+mn-ea"/>
              <a:cs typeface="+mn-cs"/>
            </a:rPr>
            <a:t>）に基づき、長期債務の解消に取り組んでおり、増加傾向にある。公社の適正な運用に努めるとともに、着実に健全化を推進する。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組合等負担等見込額</a:t>
          </a:r>
          <a:r>
            <a:rPr kumimoji="1" lang="en-US"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平成</a:t>
          </a:r>
          <a:r>
            <a:rPr kumimoji="1" lang="en-US" altLang="ja-JP" sz="1100" baseline="0">
              <a:solidFill>
                <a:schemeClr val="tx1"/>
              </a:solidFill>
              <a:effectLst/>
              <a:latin typeface="+mn-lt"/>
              <a:ea typeface="+mn-ea"/>
              <a:cs typeface="+mn-cs"/>
            </a:rPr>
            <a:t>24</a:t>
          </a:r>
          <a:r>
            <a:rPr kumimoji="1" lang="ja-JP" altLang="ja-JP" sz="1100" baseline="0">
              <a:solidFill>
                <a:schemeClr val="tx1"/>
              </a:solidFill>
              <a:effectLst/>
              <a:latin typeface="+mn-lt"/>
              <a:ea typeface="+mn-ea"/>
              <a:cs typeface="+mn-cs"/>
            </a:rPr>
            <a:t>年度に、秦野市伊勢原市環境衛生組合によるクリーンセンター（焼却炉）の建設に係る組合債残高が増加したことにより本市の負担等見込額も増加し以降横ばいとなっている。償還は進むものの、</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29</a:t>
          </a:r>
          <a:r>
            <a:rPr kumimoji="1" lang="ja-JP" altLang="en-US" sz="1100" baseline="0">
              <a:solidFill>
                <a:schemeClr val="tx1"/>
              </a:solidFill>
              <a:effectLst/>
              <a:latin typeface="+mn-lt"/>
              <a:ea typeface="+mn-ea"/>
              <a:cs typeface="+mn-cs"/>
            </a:rPr>
            <a:t>年度には、</a:t>
          </a:r>
          <a:r>
            <a:rPr kumimoji="1" lang="ja-JP" altLang="ja-JP" sz="1100" baseline="0">
              <a:solidFill>
                <a:schemeClr val="tx1"/>
              </a:solidFill>
              <a:effectLst/>
              <a:latin typeface="+mn-lt"/>
              <a:ea typeface="+mn-ea"/>
              <a:cs typeface="+mn-cs"/>
            </a:rPr>
            <a:t>斎場の</a:t>
          </a:r>
          <a:r>
            <a:rPr kumimoji="1" lang="ja-JP" altLang="en-US" sz="1100" baseline="0">
              <a:solidFill>
                <a:schemeClr val="tx1"/>
              </a:solidFill>
              <a:effectLst/>
              <a:latin typeface="+mn-lt"/>
              <a:ea typeface="+mn-ea"/>
              <a:cs typeface="+mn-cs"/>
            </a:rPr>
            <a:t>増改築を行うため</a:t>
          </a:r>
          <a:r>
            <a:rPr kumimoji="1" lang="ja-JP" altLang="ja-JP" sz="1100" baseline="0">
              <a:solidFill>
                <a:schemeClr val="tx1"/>
              </a:solidFill>
              <a:effectLst/>
              <a:latin typeface="+mn-lt"/>
              <a:ea typeface="+mn-ea"/>
              <a:cs typeface="+mn-cs"/>
            </a:rPr>
            <a:t>、負担等見込額の増加が想定される。</a:t>
          </a:r>
          <a:endParaRPr lang="ja-JP" altLang="ja-JP" sz="1400">
            <a:solidFill>
              <a:schemeClr val="tx1"/>
            </a:solidFill>
            <a:effectLst/>
          </a:endParaRPr>
        </a:p>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設立法人等の負債額等負担見込額</a:t>
          </a:r>
          <a:r>
            <a:rPr kumimoji="1" lang="en-US" altLang="ja-JP" sz="1100" baseline="0">
              <a:solidFill>
                <a:schemeClr val="tx1"/>
              </a:solidFill>
              <a:effectLst/>
              <a:latin typeface="+mn-lt"/>
              <a:ea typeface="+mn-ea"/>
              <a:cs typeface="+mn-cs"/>
            </a:rPr>
            <a:t>】</a:t>
          </a:r>
          <a:endParaRPr lang="ja-JP" altLang="ja-JP" sz="14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　平成</a:t>
          </a:r>
          <a:r>
            <a:rPr kumimoji="1" lang="en-US" altLang="ja-JP" sz="1100" baseline="0">
              <a:solidFill>
                <a:schemeClr val="tx1"/>
              </a:solidFill>
              <a:effectLst/>
              <a:latin typeface="+mn-lt"/>
              <a:ea typeface="+mn-ea"/>
              <a:cs typeface="+mn-cs"/>
            </a:rPr>
            <a:t>23</a:t>
          </a:r>
          <a:r>
            <a:rPr kumimoji="1" lang="ja-JP" altLang="ja-JP" sz="1100" baseline="0">
              <a:solidFill>
                <a:schemeClr val="tx1"/>
              </a:solidFill>
              <a:effectLst/>
              <a:latin typeface="+mn-lt"/>
              <a:ea typeface="+mn-ea"/>
              <a:cs typeface="+mn-cs"/>
            </a:rPr>
            <a:t>年度から事業公社に対する負担算入率が</a:t>
          </a:r>
          <a:r>
            <a:rPr kumimoji="1" lang="en-US" altLang="ja-JP" sz="1100" baseline="0">
              <a:solidFill>
                <a:schemeClr val="tx1"/>
              </a:solidFill>
              <a:effectLst/>
              <a:latin typeface="+mn-lt"/>
              <a:ea typeface="+mn-ea"/>
              <a:cs typeface="+mn-cs"/>
            </a:rPr>
            <a:t>10%</a:t>
          </a:r>
          <a:r>
            <a:rPr kumimoji="1" lang="ja-JP" altLang="ja-JP" sz="1100" baseline="0">
              <a:solidFill>
                <a:schemeClr val="tx1"/>
              </a:solidFill>
              <a:effectLst/>
              <a:latin typeface="+mn-lt"/>
              <a:ea typeface="+mn-ea"/>
              <a:cs typeface="+mn-cs"/>
            </a:rPr>
            <a:t>から</a:t>
          </a:r>
          <a:r>
            <a:rPr kumimoji="1" lang="en-US" altLang="ja-JP" sz="1100" baseline="0">
              <a:solidFill>
                <a:schemeClr val="tx1"/>
              </a:solidFill>
              <a:effectLst/>
              <a:latin typeface="+mn-lt"/>
              <a:ea typeface="+mn-ea"/>
              <a:cs typeface="+mn-cs"/>
            </a:rPr>
            <a:t>30%</a:t>
          </a:r>
          <a:r>
            <a:rPr kumimoji="1" lang="ja-JP" altLang="ja-JP" sz="1100" baseline="0">
              <a:solidFill>
                <a:schemeClr val="tx1"/>
              </a:solidFill>
              <a:effectLst/>
              <a:latin typeface="+mn-lt"/>
              <a:ea typeface="+mn-ea"/>
              <a:cs typeface="+mn-cs"/>
            </a:rPr>
            <a:t>に上昇したため負担見込み額が増加したが、平成</a:t>
          </a:r>
          <a:r>
            <a:rPr kumimoji="1" lang="en-US" altLang="ja-JP" sz="1100" baseline="0">
              <a:solidFill>
                <a:schemeClr val="tx1"/>
              </a:solidFill>
              <a:effectLst/>
              <a:latin typeface="+mn-lt"/>
              <a:ea typeface="+mn-ea"/>
              <a:cs typeface="+mn-cs"/>
            </a:rPr>
            <a:t>25</a:t>
          </a:r>
          <a:r>
            <a:rPr kumimoji="1" lang="ja-JP" altLang="ja-JP" sz="1100" baseline="0">
              <a:solidFill>
                <a:schemeClr val="tx1"/>
              </a:solidFill>
              <a:effectLst/>
              <a:latin typeface="+mn-lt"/>
              <a:ea typeface="+mn-ea"/>
              <a:cs typeface="+mn-cs"/>
            </a:rPr>
            <a:t>年度に算入率が再び</a:t>
          </a:r>
          <a:r>
            <a:rPr kumimoji="1" lang="en-US" altLang="ja-JP" sz="1100" baseline="0">
              <a:solidFill>
                <a:schemeClr val="tx1"/>
              </a:solidFill>
              <a:effectLst/>
              <a:latin typeface="+mn-lt"/>
              <a:ea typeface="+mn-ea"/>
              <a:cs typeface="+mn-cs"/>
            </a:rPr>
            <a:t>10%</a:t>
          </a:r>
          <a:r>
            <a:rPr kumimoji="1" lang="ja-JP" altLang="ja-JP" sz="1100" baseline="0">
              <a:solidFill>
                <a:schemeClr val="tx1"/>
              </a:solidFill>
              <a:effectLst/>
              <a:latin typeface="+mn-lt"/>
              <a:ea typeface="+mn-ea"/>
              <a:cs typeface="+mn-cs"/>
            </a:rPr>
            <a:t>となり減少した。</a:t>
          </a:r>
          <a:r>
            <a:rPr kumimoji="1" lang="ja-JP" altLang="ja-JP" sz="1100" baseline="0">
              <a:solidFill>
                <a:schemeClr val="dk1"/>
              </a:solidFill>
              <a:effectLst/>
              <a:latin typeface="+mn-lt"/>
              <a:ea typeface="+mn-ea"/>
              <a:cs typeface="+mn-cs"/>
            </a:rPr>
            <a:t>事業公社経営健全化計画（</a:t>
          </a:r>
          <a:r>
            <a:rPr kumimoji="1" lang="en-US" altLang="ja-JP" sz="1100" baseline="0">
              <a:solidFill>
                <a:schemeClr val="dk1"/>
              </a:solidFill>
              <a:effectLst/>
              <a:latin typeface="+mn-lt"/>
              <a:ea typeface="+mn-ea"/>
              <a:cs typeface="+mn-cs"/>
            </a:rPr>
            <a:t>H24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H37</a:t>
          </a:r>
          <a:r>
            <a:rPr kumimoji="1" lang="ja-JP" altLang="ja-JP" sz="1100" baseline="0">
              <a:solidFill>
                <a:schemeClr val="dk1"/>
              </a:solidFill>
              <a:effectLst/>
              <a:latin typeface="+mn-lt"/>
              <a:ea typeface="+mn-ea"/>
              <a:cs typeface="+mn-cs"/>
            </a:rPr>
            <a:t>）に基づき、長期債務の解消に取り組んでおり、</a:t>
          </a:r>
          <a:r>
            <a:rPr kumimoji="1" lang="ja-JP" altLang="en-US" sz="1100" baseline="0">
              <a:solidFill>
                <a:schemeClr val="dk1"/>
              </a:solidFill>
              <a:effectLst/>
              <a:latin typeface="+mn-lt"/>
              <a:ea typeface="+mn-ea"/>
              <a:cs typeface="+mn-cs"/>
            </a:rPr>
            <a:t>今後も</a:t>
          </a:r>
          <a:r>
            <a:rPr kumimoji="1" lang="ja-JP" altLang="ja-JP" sz="1100" baseline="0">
              <a:solidFill>
                <a:schemeClr val="dk1"/>
              </a:solidFill>
              <a:effectLst/>
              <a:latin typeface="+mn-lt"/>
              <a:ea typeface="+mn-ea"/>
              <a:cs typeface="+mn-cs"/>
            </a:rPr>
            <a:t>公社の適正な運用に努める。</a:t>
          </a:r>
          <a:endParaRPr lang="ja-JP" altLang="ja-JP" sz="1400">
            <a:effectLst/>
          </a:endParaRPr>
        </a:p>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充当可能基金</a:t>
          </a:r>
          <a:r>
            <a:rPr kumimoji="1" lang="en-US"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平成</a:t>
          </a:r>
          <a:r>
            <a:rPr kumimoji="1" lang="en-US" altLang="ja-JP" sz="1100" baseline="0">
              <a:solidFill>
                <a:schemeClr val="tx1"/>
              </a:solidFill>
              <a:effectLst/>
              <a:latin typeface="+mn-lt"/>
              <a:ea typeface="+mn-ea"/>
              <a:cs typeface="+mn-cs"/>
            </a:rPr>
            <a:t>23</a:t>
          </a:r>
          <a:r>
            <a:rPr kumimoji="1" lang="ja-JP" altLang="ja-JP" sz="1100" baseline="0">
              <a:solidFill>
                <a:schemeClr val="tx1"/>
              </a:solidFill>
              <a:effectLst/>
              <a:latin typeface="+mn-lt"/>
              <a:ea typeface="+mn-ea"/>
              <a:cs typeface="+mn-cs"/>
            </a:rPr>
            <a:t>年度に緊急財政対策として取崩したことで充当可能基金残高が減少したが、それ以降に決算剰余金等の積立てを行い残高が増加。今後も残高の確保に努める。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[ 68.4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・有形固定資産減価償却率は、</a:t>
          </a:r>
          <a:r>
            <a:rPr kumimoji="1" lang="en-US" altLang="ja-JP" sz="1100" baseline="0">
              <a:solidFill>
                <a:schemeClr val="dk1"/>
              </a:solidFill>
              <a:effectLst/>
              <a:latin typeface="+mn-lt"/>
              <a:ea typeface="+mn-ea"/>
              <a:cs typeface="+mn-cs"/>
            </a:rPr>
            <a:t>68.4%</a:t>
          </a:r>
          <a:r>
            <a:rPr kumimoji="1" lang="ja-JP" altLang="ja-JP" sz="1100" baseline="0">
              <a:solidFill>
                <a:schemeClr val="dk1"/>
              </a:solidFill>
              <a:effectLst/>
              <a:latin typeface="+mn-lt"/>
              <a:ea typeface="+mn-ea"/>
              <a:cs typeface="+mn-cs"/>
            </a:rPr>
            <a:t>と類似団体と比較して高い水準となっているが、平成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年度に策定した公共施設等総合管理計画において、公共施設の長寿命化や延べ床面積の削減を目標に掲げて取り組みはじめており、引き続き比率の低下に向け取り組みを進めていく。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81788</xdr:rowOff>
    </xdr:from>
    <xdr:to>
      <xdr:col>3</xdr:col>
      <xdr:colOff>1222375</xdr:colOff>
      <xdr:row>30</xdr:row>
      <xdr:rowOff>11938</xdr:rowOff>
    </xdr:to>
    <xdr:sp macro="" textlink="">
      <xdr:nvSpPr>
        <xdr:cNvPr id="75" name="円/楕円 74"/>
        <xdr:cNvSpPr/>
      </xdr:nvSpPr>
      <xdr:spPr>
        <a:xfrm>
          <a:off x="47117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104665</xdr:rowOff>
    </xdr:from>
    <xdr:ext cx="405111" cy="259045"/>
    <xdr:sp macro="" textlink="">
      <xdr:nvSpPr>
        <xdr:cNvPr id="76" name="有形固定資産減価償却率該当値テキスト"/>
        <xdr:cNvSpPr txBox="1"/>
      </xdr:nvSpPr>
      <xdr:spPr>
        <a:xfrm>
          <a:off x="4813300" y="568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152146</xdr:rowOff>
    </xdr:from>
    <xdr:to>
      <xdr:col>3</xdr:col>
      <xdr:colOff>511175</xdr:colOff>
      <xdr:row>31</xdr:row>
      <xdr:rowOff>82296</xdr:rowOff>
    </xdr:to>
    <xdr:sp macro="" textlink="">
      <xdr:nvSpPr>
        <xdr:cNvPr id="77" name="円/楕円 76"/>
        <xdr:cNvSpPr/>
      </xdr:nvSpPr>
      <xdr:spPr>
        <a:xfrm>
          <a:off x="4000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132588</xdr:rowOff>
    </xdr:from>
    <xdr:to>
      <xdr:col>3</xdr:col>
      <xdr:colOff>1171575</xdr:colOff>
      <xdr:row>31</xdr:row>
      <xdr:rowOff>31496</xdr:rowOff>
    </xdr:to>
    <xdr:cxnSp macro="">
      <xdr:nvCxnSpPr>
        <xdr:cNvPr id="78" name="直線コネクタ 77"/>
        <xdr:cNvCxnSpPr/>
      </xdr:nvCxnSpPr>
      <xdr:spPr>
        <a:xfrm flipV="1">
          <a:off x="4051300" y="5885688"/>
          <a:ext cx="711200" cy="2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15511</xdr:rowOff>
    </xdr:from>
    <xdr:ext cx="405111" cy="259045"/>
    <xdr:sp macro="" textlink="">
      <xdr:nvSpPr>
        <xdr:cNvPr id="79" name="n_1ave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98823</xdr:rowOff>
    </xdr:from>
    <xdr:ext cx="405111" cy="259045"/>
    <xdr:sp macro="" textlink="">
      <xdr:nvSpPr>
        <xdr:cNvPr id="80" name="n_1mainValue有形固定資産減価償却率"/>
        <xdr:cNvSpPr txBox="1"/>
      </xdr:nvSpPr>
      <xdr:spPr>
        <a:xfrm>
          <a:off x="3836043" y="5851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90714</xdr:rowOff>
    </xdr:from>
    <xdr:to>
      <xdr:col>6</xdr:col>
      <xdr:colOff>561975</xdr:colOff>
      <xdr:row>37</xdr:row>
      <xdr:rowOff>20864</xdr:rowOff>
    </xdr:to>
    <xdr:sp macro="" textlink="">
      <xdr:nvSpPr>
        <xdr:cNvPr id="72" name="円/楕円 71"/>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113591</xdr:rowOff>
    </xdr:from>
    <xdr:ext cx="405111" cy="259045"/>
    <xdr:sp macro="" textlink="">
      <xdr:nvSpPr>
        <xdr:cNvPr id="73" name="【道路】&#10;有形固定資産減価償却率該当値テキスト"/>
        <xdr:cNvSpPr txBox="1"/>
      </xdr:nvSpPr>
      <xdr:spPr>
        <a:xfrm>
          <a:off x="47244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58057</xdr:rowOff>
    </xdr:from>
    <xdr:to>
      <xdr:col>5</xdr:col>
      <xdr:colOff>409575</xdr:colOff>
      <xdr:row>36</xdr:row>
      <xdr:rowOff>159657</xdr:rowOff>
    </xdr:to>
    <xdr:sp macro="" textlink="">
      <xdr:nvSpPr>
        <xdr:cNvPr id="74" name="円/楕円 73"/>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108857</xdr:rowOff>
    </xdr:from>
    <xdr:to>
      <xdr:col>6</xdr:col>
      <xdr:colOff>511175</xdr:colOff>
      <xdr:row>36</xdr:row>
      <xdr:rowOff>141514</xdr:rowOff>
    </xdr:to>
    <xdr:cxnSp macro="">
      <xdr:nvCxnSpPr>
        <xdr:cNvPr id="75" name="直線コネクタ 74"/>
        <xdr:cNvCxnSpPr/>
      </xdr:nvCxnSpPr>
      <xdr:spPr>
        <a:xfrm>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168746</xdr:rowOff>
    </xdr:from>
    <xdr:ext cx="405111" cy="259045"/>
    <xdr:sp macro="" textlink="">
      <xdr:nvSpPr>
        <xdr:cNvPr id="76" name="n_1aveValue【道路】&#10;有形固定資産減価償却率"/>
        <xdr:cNvSpPr txBox="1"/>
      </xdr:nvSpPr>
      <xdr:spPr>
        <a:xfrm>
          <a:off x="3582043"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4734</xdr:rowOff>
    </xdr:from>
    <xdr:ext cx="405111" cy="259045"/>
    <xdr:sp macro="" textlink="">
      <xdr:nvSpPr>
        <xdr:cNvPr id="77" name="n_1mainValue【道路】&#10;有形固定資産減価償却率"/>
        <xdr:cNvSpPr txBox="1"/>
      </xdr:nvSpPr>
      <xdr:spPr>
        <a:xfrm>
          <a:off x="3582043"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101" name="直線コネクタ 100"/>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102"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3" name="直線コネクタ 102"/>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4"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5" name="直線コネクタ 104"/>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6" name="【道路】&#10;一人当たり延長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7" name="フローチャート : 判断 106"/>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8" name="フローチャート : 判断 107"/>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150495</xdr:rowOff>
    </xdr:from>
    <xdr:to>
      <xdr:col>15</xdr:col>
      <xdr:colOff>231775</xdr:colOff>
      <xdr:row>39</xdr:row>
      <xdr:rowOff>80645</xdr:rowOff>
    </xdr:to>
    <xdr:sp macro="" textlink="">
      <xdr:nvSpPr>
        <xdr:cNvPr id="114" name="円/楕円 113"/>
        <xdr:cNvSpPr/>
      </xdr:nvSpPr>
      <xdr:spPr>
        <a:xfrm>
          <a:off x="104267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128922</xdr:rowOff>
    </xdr:from>
    <xdr:ext cx="469744" cy="259045"/>
    <xdr:sp macro="" textlink="">
      <xdr:nvSpPr>
        <xdr:cNvPr id="115" name="【道路】&#10;一人当たり延長該当値テキスト"/>
        <xdr:cNvSpPr txBox="1"/>
      </xdr:nvSpPr>
      <xdr:spPr>
        <a:xfrm>
          <a:off x="10566400" y="66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79883</xdr:rowOff>
    </xdr:from>
    <xdr:to>
      <xdr:col>14</xdr:col>
      <xdr:colOff>79375</xdr:colOff>
      <xdr:row>38</xdr:row>
      <xdr:rowOff>10033</xdr:rowOff>
    </xdr:to>
    <xdr:sp macro="" textlink="">
      <xdr:nvSpPr>
        <xdr:cNvPr id="116" name="円/楕円 115"/>
        <xdr:cNvSpPr/>
      </xdr:nvSpPr>
      <xdr:spPr>
        <a:xfrm>
          <a:off x="9588500" y="64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130683</xdr:rowOff>
    </xdr:from>
    <xdr:to>
      <xdr:col>15</xdr:col>
      <xdr:colOff>180975</xdr:colOff>
      <xdr:row>39</xdr:row>
      <xdr:rowOff>29845</xdr:rowOff>
    </xdr:to>
    <xdr:cxnSp macro="">
      <xdr:nvCxnSpPr>
        <xdr:cNvPr id="117" name="直線コネクタ 116"/>
        <xdr:cNvCxnSpPr/>
      </xdr:nvCxnSpPr>
      <xdr:spPr>
        <a:xfrm>
          <a:off x="9639300" y="6474333"/>
          <a:ext cx="838200" cy="2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12336</xdr:rowOff>
    </xdr:from>
    <xdr:ext cx="469744" cy="259045"/>
    <xdr:sp macro="" textlink="">
      <xdr:nvSpPr>
        <xdr:cNvPr id="118"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1160</xdr:rowOff>
    </xdr:from>
    <xdr:ext cx="469744" cy="259045"/>
    <xdr:sp macro="" textlink="">
      <xdr:nvSpPr>
        <xdr:cNvPr id="119" name="n_1mainValue【道路】&#10;一人当たり延長"/>
        <xdr:cNvSpPr txBox="1"/>
      </xdr:nvSpPr>
      <xdr:spPr>
        <a:xfrm>
          <a:off x="9391727" y="65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6" name="直線コネクタ 145"/>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7"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8" name="直線コネクタ 147"/>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9"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50" name="直線コネクタ 149"/>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141894</xdr:rowOff>
    </xdr:from>
    <xdr:ext cx="405111" cy="259045"/>
    <xdr:sp macro="" textlink="">
      <xdr:nvSpPr>
        <xdr:cNvPr id="151" name="【橋りょう・トンネル】&#10;有形固定資産減価償却率平均値テキスト"/>
        <xdr:cNvSpPr txBox="1"/>
      </xdr:nvSpPr>
      <xdr:spPr>
        <a:xfrm>
          <a:off x="4724400" y="991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52" name="フローチャート : 判断 151"/>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53" name="フローチャート : 判断 15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25944</xdr:rowOff>
    </xdr:from>
    <xdr:to>
      <xdr:col>6</xdr:col>
      <xdr:colOff>561975</xdr:colOff>
      <xdr:row>61</xdr:row>
      <xdr:rowOff>127544</xdr:rowOff>
    </xdr:to>
    <xdr:sp macro="" textlink="">
      <xdr:nvSpPr>
        <xdr:cNvPr id="159" name="円/楕円 158"/>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4371</xdr:rowOff>
    </xdr:from>
    <xdr:ext cx="405111" cy="259045"/>
    <xdr:sp macro="" textlink="">
      <xdr:nvSpPr>
        <xdr:cNvPr id="160" name="【橋りょう・トンネル】&#10;有形固定資産減価償却率該当値テキスト"/>
        <xdr:cNvSpPr txBox="1"/>
      </xdr:nvSpPr>
      <xdr:spPr>
        <a:xfrm>
          <a:off x="47244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61867</xdr:rowOff>
    </xdr:from>
    <xdr:to>
      <xdr:col>5</xdr:col>
      <xdr:colOff>409575</xdr:colOff>
      <xdr:row>61</xdr:row>
      <xdr:rowOff>163467</xdr:rowOff>
    </xdr:to>
    <xdr:sp macro="" textlink="">
      <xdr:nvSpPr>
        <xdr:cNvPr id="161" name="円/楕円 160"/>
        <xdr:cNvSpPr/>
      </xdr:nvSpPr>
      <xdr:spPr>
        <a:xfrm>
          <a:off x="3746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76744</xdr:rowOff>
    </xdr:from>
    <xdr:to>
      <xdr:col>6</xdr:col>
      <xdr:colOff>511175</xdr:colOff>
      <xdr:row>61</xdr:row>
      <xdr:rowOff>112667</xdr:rowOff>
    </xdr:to>
    <xdr:cxnSp macro="">
      <xdr:nvCxnSpPr>
        <xdr:cNvPr id="162" name="直線コネクタ 161"/>
        <xdr:cNvCxnSpPr/>
      </xdr:nvCxnSpPr>
      <xdr:spPr>
        <a:xfrm flipV="1">
          <a:off x="3797300" y="105351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55897</xdr:rowOff>
    </xdr:from>
    <xdr:ext cx="405111" cy="259045"/>
    <xdr:sp macro="" textlink="">
      <xdr:nvSpPr>
        <xdr:cNvPr id="163"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154594</xdr:rowOff>
    </xdr:from>
    <xdr:ext cx="405111" cy="259045"/>
    <xdr:sp macro="" textlink="">
      <xdr:nvSpPr>
        <xdr:cNvPr id="164" name="n_1mainValue【橋りょう・トンネル】&#10;有形固定資産減価償却率"/>
        <xdr:cNvSpPr txBox="1"/>
      </xdr:nvSpPr>
      <xdr:spPr>
        <a:xfrm>
          <a:off x="3582043"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8" name="直線コネクタ 187"/>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9"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90" name="直線コネクタ 189"/>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91"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92" name="直線コネクタ 191"/>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61506</xdr:rowOff>
    </xdr:from>
    <xdr:ext cx="599010" cy="259045"/>
    <xdr:sp macro="" textlink="">
      <xdr:nvSpPr>
        <xdr:cNvPr id="193" name="【橋りょう・トンネル】&#10;一人当たり有形固定資産（償却資産）額平均値テキスト"/>
        <xdr:cNvSpPr txBox="1"/>
      </xdr:nvSpPr>
      <xdr:spPr>
        <a:xfrm>
          <a:off x="10566400" y="10348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94" name="フローチャート : 判断 193"/>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95" name="フローチャート : 判断 194"/>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103936</xdr:rowOff>
    </xdr:from>
    <xdr:to>
      <xdr:col>15</xdr:col>
      <xdr:colOff>231775</xdr:colOff>
      <xdr:row>62</xdr:row>
      <xdr:rowOff>34086</xdr:rowOff>
    </xdr:to>
    <xdr:sp macro="" textlink="">
      <xdr:nvSpPr>
        <xdr:cNvPr id="201" name="円/楕円 200"/>
        <xdr:cNvSpPr/>
      </xdr:nvSpPr>
      <xdr:spPr>
        <a:xfrm>
          <a:off x="10426700" y="105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82363</xdr:rowOff>
    </xdr:from>
    <xdr:ext cx="599010" cy="259045"/>
    <xdr:sp macro="" textlink="">
      <xdr:nvSpPr>
        <xdr:cNvPr id="202" name="【橋りょう・トンネル】&#10;一人当たり有形固定資産（償却資産）額該当値テキスト"/>
        <xdr:cNvSpPr txBox="1"/>
      </xdr:nvSpPr>
      <xdr:spPr>
        <a:xfrm>
          <a:off x="10566400" y="105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114,387</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168790</xdr:rowOff>
    </xdr:from>
    <xdr:to>
      <xdr:col>14</xdr:col>
      <xdr:colOff>79375</xdr:colOff>
      <xdr:row>62</xdr:row>
      <xdr:rowOff>98940</xdr:rowOff>
    </xdr:to>
    <xdr:sp macro="" textlink="">
      <xdr:nvSpPr>
        <xdr:cNvPr id="203" name="円/楕円 202"/>
        <xdr:cNvSpPr/>
      </xdr:nvSpPr>
      <xdr:spPr>
        <a:xfrm>
          <a:off x="9588500" y="106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154736</xdr:rowOff>
    </xdr:from>
    <xdr:to>
      <xdr:col>15</xdr:col>
      <xdr:colOff>180975</xdr:colOff>
      <xdr:row>62</xdr:row>
      <xdr:rowOff>48140</xdr:rowOff>
    </xdr:to>
    <xdr:cxnSp macro="">
      <xdr:nvCxnSpPr>
        <xdr:cNvPr id="204" name="直線コネクタ 203"/>
        <xdr:cNvCxnSpPr/>
      </xdr:nvCxnSpPr>
      <xdr:spPr>
        <a:xfrm flipV="1">
          <a:off x="9639300" y="10613186"/>
          <a:ext cx="8382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62</xdr:row>
      <xdr:rowOff>136194</xdr:rowOff>
    </xdr:from>
    <xdr:ext cx="534377" cy="259045"/>
    <xdr:sp macro="" textlink="">
      <xdr:nvSpPr>
        <xdr:cNvPr id="205" name="n_1aveValue【橋りょう・トンネル】&#10;一人当たり有形固定資産（償却資産）額"/>
        <xdr:cNvSpPr txBox="1"/>
      </xdr:nvSpPr>
      <xdr:spPr>
        <a:xfrm>
          <a:off x="93594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60</xdr:row>
      <xdr:rowOff>115467</xdr:rowOff>
    </xdr:from>
    <xdr:ext cx="534377" cy="259045"/>
    <xdr:sp macro="" textlink="">
      <xdr:nvSpPr>
        <xdr:cNvPr id="206" name="n_1mainValue【橋りょう・トンネル】&#10;一人当たり有形固定資産（償却資産）額"/>
        <xdr:cNvSpPr txBox="1"/>
      </xdr:nvSpPr>
      <xdr:spPr>
        <a:xfrm>
          <a:off x="9359411" y="104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33" name="直線コネクタ 232"/>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4"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5" name="直線コネクタ 234"/>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36"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37" name="直線コネクタ 236"/>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62428</xdr:rowOff>
    </xdr:from>
    <xdr:ext cx="405111" cy="259045"/>
    <xdr:sp macro="" textlink="">
      <xdr:nvSpPr>
        <xdr:cNvPr id="238" name="【公営住宅】&#10;有形固定資産減価償却率平均値テキスト"/>
        <xdr:cNvSpPr txBox="1"/>
      </xdr:nvSpPr>
      <xdr:spPr>
        <a:xfrm>
          <a:off x="4724400" y="1360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39" name="フローチャート : 判断 238"/>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40" name="フローチャート : 判断 23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83638</xdr:rowOff>
    </xdr:from>
    <xdr:to>
      <xdr:col>6</xdr:col>
      <xdr:colOff>561975</xdr:colOff>
      <xdr:row>82</xdr:row>
      <xdr:rowOff>13788</xdr:rowOff>
    </xdr:to>
    <xdr:sp macro="" textlink="">
      <xdr:nvSpPr>
        <xdr:cNvPr id="246" name="円/楕円 245"/>
        <xdr:cNvSpPr/>
      </xdr:nvSpPr>
      <xdr:spPr>
        <a:xfrm>
          <a:off x="45847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62065</xdr:rowOff>
    </xdr:from>
    <xdr:ext cx="405111" cy="259045"/>
    <xdr:sp macro="" textlink="">
      <xdr:nvSpPr>
        <xdr:cNvPr id="247" name="【公営住宅】&#10;有形固定資産減価償却率該当値テキスト"/>
        <xdr:cNvSpPr txBox="1"/>
      </xdr:nvSpPr>
      <xdr:spPr>
        <a:xfrm>
          <a:off x="4724400" y="1394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121194</xdr:rowOff>
    </xdr:from>
    <xdr:to>
      <xdr:col>5</xdr:col>
      <xdr:colOff>409575</xdr:colOff>
      <xdr:row>79</xdr:row>
      <xdr:rowOff>51344</xdr:rowOff>
    </xdr:to>
    <xdr:sp macro="" textlink="">
      <xdr:nvSpPr>
        <xdr:cNvPr id="248" name="円/楕円 247"/>
        <xdr:cNvSpPr/>
      </xdr:nvSpPr>
      <xdr:spPr>
        <a:xfrm>
          <a:off x="3746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544</xdr:rowOff>
    </xdr:from>
    <xdr:to>
      <xdr:col>6</xdr:col>
      <xdr:colOff>511175</xdr:colOff>
      <xdr:row>81</xdr:row>
      <xdr:rowOff>134438</xdr:rowOff>
    </xdr:to>
    <xdr:cxnSp macro="">
      <xdr:nvCxnSpPr>
        <xdr:cNvPr id="249" name="直線コネクタ 248"/>
        <xdr:cNvCxnSpPr/>
      </xdr:nvCxnSpPr>
      <xdr:spPr>
        <a:xfrm>
          <a:off x="3797300" y="13545094"/>
          <a:ext cx="8382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148607</xdr:rowOff>
    </xdr:from>
    <xdr:ext cx="405111" cy="259045"/>
    <xdr:sp macro="" textlink="">
      <xdr:nvSpPr>
        <xdr:cNvPr id="250" name="n_1aveValue【公営住宅】&#10;有形固定資産減価償却率"/>
        <xdr:cNvSpPr txBox="1"/>
      </xdr:nvSpPr>
      <xdr:spPr>
        <a:xfrm>
          <a:off x="3582043"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67871</xdr:rowOff>
    </xdr:from>
    <xdr:ext cx="405111" cy="259045"/>
    <xdr:sp macro="" textlink="">
      <xdr:nvSpPr>
        <xdr:cNvPr id="251" name="n_1mainValue【公営住宅】&#10;有形固定資産減価償却率"/>
        <xdr:cNvSpPr txBox="1"/>
      </xdr:nvSpPr>
      <xdr:spPr>
        <a:xfrm>
          <a:off x="3582043"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77" name="直線コネクタ 276"/>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78"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79" name="直線コネクタ 278"/>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80"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81" name="直線コネクタ 280"/>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114679</xdr:rowOff>
    </xdr:from>
    <xdr:ext cx="469744" cy="259045"/>
    <xdr:sp macro="" textlink="">
      <xdr:nvSpPr>
        <xdr:cNvPr id="282" name="【公営住宅】&#10;一人当たり面積平均値テキスト"/>
        <xdr:cNvSpPr txBox="1"/>
      </xdr:nvSpPr>
      <xdr:spPr>
        <a:xfrm>
          <a:off x="10566400" y="14345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83" name="フローチャート : 判断 282"/>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84" name="フローチャート : 判断 283"/>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6894</xdr:rowOff>
    </xdr:from>
    <xdr:to>
      <xdr:col>15</xdr:col>
      <xdr:colOff>231775</xdr:colOff>
      <xdr:row>86</xdr:row>
      <xdr:rowOff>108494</xdr:rowOff>
    </xdr:to>
    <xdr:sp macro="" textlink="">
      <xdr:nvSpPr>
        <xdr:cNvPr id="290" name="円/楕円 289"/>
        <xdr:cNvSpPr/>
      </xdr:nvSpPr>
      <xdr:spPr>
        <a:xfrm>
          <a:off x="10426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93271</xdr:rowOff>
    </xdr:from>
    <xdr:ext cx="469744" cy="259045"/>
    <xdr:sp macro="" textlink="">
      <xdr:nvSpPr>
        <xdr:cNvPr id="291" name="【公営住宅】&#10;一人当たり面積該当値テキスト"/>
        <xdr:cNvSpPr txBox="1"/>
      </xdr:nvSpPr>
      <xdr:spPr>
        <a:xfrm>
          <a:off x="10566400" y="1466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5806</xdr:rowOff>
    </xdr:from>
    <xdr:to>
      <xdr:col>14</xdr:col>
      <xdr:colOff>79375</xdr:colOff>
      <xdr:row>86</xdr:row>
      <xdr:rowOff>107406</xdr:rowOff>
    </xdr:to>
    <xdr:sp macro="" textlink="">
      <xdr:nvSpPr>
        <xdr:cNvPr id="292" name="円/楕円 291"/>
        <xdr:cNvSpPr/>
      </xdr:nvSpPr>
      <xdr:spPr>
        <a:xfrm>
          <a:off x="9588500" y="14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56606</xdr:rowOff>
    </xdr:from>
    <xdr:to>
      <xdr:col>15</xdr:col>
      <xdr:colOff>180975</xdr:colOff>
      <xdr:row>86</xdr:row>
      <xdr:rowOff>57694</xdr:rowOff>
    </xdr:to>
    <xdr:cxnSp macro="">
      <xdr:nvCxnSpPr>
        <xdr:cNvPr id="293" name="直線コネクタ 292"/>
        <xdr:cNvCxnSpPr/>
      </xdr:nvCxnSpPr>
      <xdr:spPr>
        <a:xfrm>
          <a:off x="9639300" y="1480130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153325</xdr:rowOff>
    </xdr:from>
    <xdr:ext cx="469744" cy="259045"/>
    <xdr:sp macro="" textlink="">
      <xdr:nvSpPr>
        <xdr:cNvPr id="294"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98533</xdr:rowOff>
    </xdr:from>
    <xdr:ext cx="469744" cy="259045"/>
    <xdr:sp macro="" textlink="">
      <xdr:nvSpPr>
        <xdr:cNvPr id="295" name="n_1mainValue【公営住宅】&#10;一人当たり面積"/>
        <xdr:cNvSpPr txBox="1"/>
      </xdr:nvSpPr>
      <xdr:spPr>
        <a:xfrm>
          <a:off x="9391727" y="148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36" name="直線コネクタ 335"/>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37"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38" name="直線コネクタ 337"/>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39"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40" name="直線コネクタ 339"/>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41"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42" name="フローチャート : 判断 341"/>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43" name="フローチャート : 判断 342"/>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15875</xdr:rowOff>
    </xdr:from>
    <xdr:to>
      <xdr:col>23</xdr:col>
      <xdr:colOff>568325</xdr:colOff>
      <xdr:row>38</xdr:row>
      <xdr:rowOff>117475</xdr:rowOff>
    </xdr:to>
    <xdr:sp macro="" textlink="">
      <xdr:nvSpPr>
        <xdr:cNvPr id="349" name="円/楕円 348"/>
        <xdr:cNvSpPr/>
      </xdr:nvSpPr>
      <xdr:spPr>
        <a:xfrm>
          <a:off x="16268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38752</xdr:rowOff>
    </xdr:from>
    <xdr:ext cx="405111" cy="259045"/>
    <xdr:sp macro="" textlink="">
      <xdr:nvSpPr>
        <xdr:cNvPr id="350" name="【認定こども園・幼稚園・保育所】&#10;有形固定資産減価償却率該当値テキスト"/>
        <xdr:cNvSpPr txBox="1"/>
      </xdr:nvSpPr>
      <xdr:spPr>
        <a:xfrm>
          <a:off x="16408400" y="638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111125</xdr:rowOff>
    </xdr:from>
    <xdr:to>
      <xdr:col>22</xdr:col>
      <xdr:colOff>415925</xdr:colOff>
      <xdr:row>39</xdr:row>
      <xdr:rowOff>41275</xdr:rowOff>
    </xdr:to>
    <xdr:sp macro="" textlink="">
      <xdr:nvSpPr>
        <xdr:cNvPr id="351" name="円/楕円 350"/>
        <xdr:cNvSpPr/>
      </xdr:nvSpPr>
      <xdr:spPr>
        <a:xfrm>
          <a:off x="1543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66675</xdr:rowOff>
    </xdr:from>
    <xdr:to>
      <xdr:col>23</xdr:col>
      <xdr:colOff>517525</xdr:colOff>
      <xdr:row>38</xdr:row>
      <xdr:rowOff>161925</xdr:rowOff>
    </xdr:to>
    <xdr:cxnSp macro="">
      <xdr:nvCxnSpPr>
        <xdr:cNvPr id="352" name="直線コネクタ 351"/>
        <xdr:cNvCxnSpPr/>
      </xdr:nvCxnSpPr>
      <xdr:spPr>
        <a:xfrm flipV="1">
          <a:off x="15481300" y="65817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652</xdr:rowOff>
    </xdr:from>
    <xdr:ext cx="405111" cy="259045"/>
    <xdr:sp macro="" textlink="">
      <xdr:nvSpPr>
        <xdr:cNvPr id="353"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32402</xdr:rowOff>
    </xdr:from>
    <xdr:ext cx="405111" cy="259045"/>
    <xdr:sp macro="" textlink="">
      <xdr:nvSpPr>
        <xdr:cNvPr id="354" name="n_1mainValue【認定こども園・幼稚園・保育所】&#10;有形固定資産減価償却率"/>
        <xdr:cNvSpPr txBox="1"/>
      </xdr:nvSpPr>
      <xdr:spPr>
        <a:xfrm>
          <a:off x="15266043"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76" name="直線コネクタ 375"/>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7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78" name="直線コネクタ 3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79"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80" name="直線コネクタ 379"/>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116857</xdr:rowOff>
    </xdr:from>
    <xdr:ext cx="469744" cy="259045"/>
    <xdr:sp macro="" textlink="">
      <xdr:nvSpPr>
        <xdr:cNvPr id="381" name="【認定こども園・幼稚園・保育所】&#10;一人当たり面積平均値テキスト"/>
        <xdr:cNvSpPr txBox="1"/>
      </xdr:nvSpPr>
      <xdr:spPr>
        <a:xfrm>
          <a:off x="222504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82" name="フローチャート : 判断 38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83" name="フローチャート : 判断 382"/>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89" name="円/楕円 388"/>
        <xdr:cNvSpPr/>
      </xdr:nvSpPr>
      <xdr:spPr>
        <a:xfrm>
          <a:off x="22110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65549</xdr:rowOff>
    </xdr:from>
    <xdr:ext cx="469744" cy="259045"/>
    <xdr:sp macro="" textlink="">
      <xdr:nvSpPr>
        <xdr:cNvPr id="390" name="【認定こども園・幼稚園・保育所】&#10;一人当たり面積該当値テキスト"/>
        <xdr:cNvSpPr txBox="1"/>
      </xdr:nvSpPr>
      <xdr:spPr>
        <a:xfrm>
          <a:off x="22250400"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87122</xdr:rowOff>
    </xdr:from>
    <xdr:to>
      <xdr:col>31</xdr:col>
      <xdr:colOff>85725</xdr:colOff>
      <xdr:row>40</xdr:row>
      <xdr:rowOff>17272</xdr:rowOff>
    </xdr:to>
    <xdr:sp macro="" textlink="">
      <xdr:nvSpPr>
        <xdr:cNvPr id="391" name="円/楕円 390"/>
        <xdr:cNvSpPr/>
      </xdr:nvSpPr>
      <xdr:spPr>
        <a:xfrm>
          <a:off x="21272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137922</xdr:rowOff>
    </xdr:from>
    <xdr:to>
      <xdr:col>32</xdr:col>
      <xdr:colOff>187325</xdr:colOff>
      <xdr:row>39</xdr:row>
      <xdr:rowOff>137922</xdr:rowOff>
    </xdr:to>
    <xdr:cxnSp macro="">
      <xdr:nvCxnSpPr>
        <xdr:cNvPr id="392" name="直線コネクタ 391"/>
        <xdr:cNvCxnSpPr/>
      </xdr:nvCxnSpPr>
      <xdr:spPr>
        <a:xfrm>
          <a:off x="21323300" y="682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93235</xdr:rowOff>
    </xdr:from>
    <xdr:ext cx="469744" cy="259045"/>
    <xdr:sp macro="" textlink="">
      <xdr:nvSpPr>
        <xdr:cNvPr id="393"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8399</xdr:rowOff>
    </xdr:from>
    <xdr:ext cx="469744" cy="259045"/>
    <xdr:sp macro="" textlink="">
      <xdr:nvSpPr>
        <xdr:cNvPr id="394" name="n_1mainValue【認定こども園・幼稚園・保育所】&#10;一人当たり面積"/>
        <xdr:cNvSpPr txBox="1"/>
      </xdr:nvSpPr>
      <xdr:spPr>
        <a:xfrm>
          <a:off x="210757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7" name="テキスト ボックス 4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7" name="テキスト ボックス 4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21" name="直線コネクタ 420"/>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22"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23" name="直線コネクタ 422"/>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24"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25" name="直線コネクタ 424"/>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26"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27" name="フローチャート : 判断 426"/>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28" name="フローチャート : 判断 427"/>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16147</xdr:rowOff>
    </xdr:from>
    <xdr:to>
      <xdr:col>23</xdr:col>
      <xdr:colOff>568325</xdr:colOff>
      <xdr:row>59</xdr:row>
      <xdr:rowOff>117747</xdr:rowOff>
    </xdr:to>
    <xdr:sp macro="" textlink="">
      <xdr:nvSpPr>
        <xdr:cNvPr id="434" name="円/楕円 433"/>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39024</xdr:rowOff>
    </xdr:from>
    <xdr:ext cx="405111" cy="259045"/>
    <xdr:sp macro="" textlink="">
      <xdr:nvSpPr>
        <xdr:cNvPr id="435" name="【学校施設】&#10;有形固定資産減価償却率該当値テキスト"/>
        <xdr:cNvSpPr txBox="1"/>
      </xdr:nvSpPr>
      <xdr:spPr>
        <a:xfrm>
          <a:off x="164084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83094</xdr:rowOff>
    </xdr:from>
    <xdr:to>
      <xdr:col>22</xdr:col>
      <xdr:colOff>415925</xdr:colOff>
      <xdr:row>59</xdr:row>
      <xdr:rowOff>13244</xdr:rowOff>
    </xdr:to>
    <xdr:sp macro="" textlink="">
      <xdr:nvSpPr>
        <xdr:cNvPr id="436" name="円/楕円 435"/>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133894</xdr:rowOff>
    </xdr:from>
    <xdr:to>
      <xdr:col>23</xdr:col>
      <xdr:colOff>517525</xdr:colOff>
      <xdr:row>59</xdr:row>
      <xdr:rowOff>66947</xdr:rowOff>
    </xdr:to>
    <xdr:cxnSp macro="">
      <xdr:nvCxnSpPr>
        <xdr:cNvPr id="437" name="直線コネクタ 436"/>
        <xdr:cNvCxnSpPr/>
      </xdr:nvCxnSpPr>
      <xdr:spPr>
        <a:xfrm>
          <a:off x="15481300" y="10077994"/>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68053</xdr:rowOff>
    </xdr:from>
    <xdr:ext cx="405111" cy="259045"/>
    <xdr:sp macro="" textlink="">
      <xdr:nvSpPr>
        <xdr:cNvPr id="438" name="n_1aveValue【学校施設】&#10;有形固定資産減価償却率"/>
        <xdr:cNvSpPr txBox="1"/>
      </xdr:nvSpPr>
      <xdr:spPr>
        <a:xfrm>
          <a:off x="15266043"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29771</xdr:rowOff>
    </xdr:from>
    <xdr:ext cx="405111" cy="259045"/>
    <xdr:sp macro="" textlink="">
      <xdr:nvSpPr>
        <xdr:cNvPr id="439" name="n_1mainValue【学校施設】&#10;有形固定資産減価償却率"/>
        <xdr:cNvSpPr txBox="1"/>
      </xdr:nvSpPr>
      <xdr:spPr>
        <a:xfrm>
          <a:off x="15266043"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1" name="直線コネクタ 4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2" name="テキスト ボックス 4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3" name="直線コネクタ 4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4" name="テキスト ボックス 4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5" name="直線コネクタ 4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6" name="テキスト ボックス 4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7" name="直線コネクタ 4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8" name="テキスト ボックス 4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9" name="直線コネクタ 4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0" name="テキスト ボックス 4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64" name="直線コネクタ 463"/>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65"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66" name="直線コネクタ 465"/>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67"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68" name="直線コネクタ 467"/>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55897</xdr:rowOff>
    </xdr:from>
    <xdr:ext cx="469744" cy="259045"/>
    <xdr:sp macro="" textlink="">
      <xdr:nvSpPr>
        <xdr:cNvPr id="469" name="【学校施設】&#10;一人当たり面積平均値テキスト"/>
        <xdr:cNvSpPr txBox="1"/>
      </xdr:nvSpPr>
      <xdr:spPr>
        <a:xfrm>
          <a:off x="222504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70" name="フローチャート : 判断 469"/>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71" name="フローチャート : 判断 470"/>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50165</xdr:rowOff>
    </xdr:from>
    <xdr:to>
      <xdr:col>32</xdr:col>
      <xdr:colOff>238125</xdr:colOff>
      <xdr:row>63</xdr:row>
      <xdr:rowOff>151765</xdr:rowOff>
    </xdr:to>
    <xdr:sp macro="" textlink="">
      <xdr:nvSpPr>
        <xdr:cNvPr id="477" name="円/楕円 476"/>
        <xdr:cNvSpPr/>
      </xdr:nvSpPr>
      <xdr:spPr>
        <a:xfrm>
          <a:off x="22110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136542</xdr:rowOff>
    </xdr:from>
    <xdr:ext cx="469744" cy="259045"/>
    <xdr:sp macro="" textlink="">
      <xdr:nvSpPr>
        <xdr:cNvPr id="478" name="【学校施設】&#10;一人当たり面積該当値テキスト"/>
        <xdr:cNvSpPr txBox="1"/>
      </xdr:nvSpPr>
      <xdr:spPr>
        <a:xfrm>
          <a:off x="22250400" y="1076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46355</xdr:rowOff>
    </xdr:from>
    <xdr:to>
      <xdr:col>31</xdr:col>
      <xdr:colOff>85725</xdr:colOff>
      <xdr:row>63</xdr:row>
      <xdr:rowOff>147955</xdr:rowOff>
    </xdr:to>
    <xdr:sp macro="" textlink="">
      <xdr:nvSpPr>
        <xdr:cNvPr id="479" name="円/楕円 478"/>
        <xdr:cNvSpPr/>
      </xdr:nvSpPr>
      <xdr:spPr>
        <a:xfrm>
          <a:off x="21272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97155</xdr:rowOff>
    </xdr:from>
    <xdr:to>
      <xdr:col>32</xdr:col>
      <xdr:colOff>187325</xdr:colOff>
      <xdr:row>63</xdr:row>
      <xdr:rowOff>100965</xdr:rowOff>
    </xdr:to>
    <xdr:cxnSp macro="">
      <xdr:nvCxnSpPr>
        <xdr:cNvPr id="480" name="直線コネクタ 479"/>
        <xdr:cNvCxnSpPr/>
      </xdr:nvCxnSpPr>
      <xdr:spPr>
        <a:xfrm>
          <a:off x="21323300" y="108985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113047</xdr:rowOff>
    </xdr:from>
    <xdr:ext cx="469744" cy="259045"/>
    <xdr:sp macro="" textlink="">
      <xdr:nvSpPr>
        <xdr:cNvPr id="481"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139082</xdr:rowOff>
    </xdr:from>
    <xdr:ext cx="469744" cy="259045"/>
    <xdr:sp macro="" textlink="">
      <xdr:nvSpPr>
        <xdr:cNvPr id="482" name="n_1mainValue【学校施設】&#10;一人当たり面積"/>
        <xdr:cNvSpPr txBox="1"/>
      </xdr:nvSpPr>
      <xdr:spPr>
        <a:xfrm>
          <a:off x="21075727"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507" name="直線コネクタ 50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50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509" name="直線コネクタ 50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51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513" name="フローチャート : 判断 51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514" name="フローチャート : 判断 51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20" name="円/楕円 519"/>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21"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33020</xdr:rowOff>
    </xdr:from>
    <xdr:to>
      <xdr:col>22</xdr:col>
      <xdr:colOff>415925</xdr:colOff>
      <xdr:row>79</xdr:row>
      <xdr:rowOff>134620</xdr:rowOff>
    </xdr:to>
    <xdr:sp macro="" textlink="">
      <xdr:nvSpPr>
        <xdr:cNvPr id="522" name="円/楕円 521"/>
        <xdr:cNvSpPr/>
      </xdr:nvSpPr>
      <xdr:spPr>
        <a:xfrm>
          <a:off x="1543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79</xdr:row>
      <xdr:rowOff>83820</xdr:rowOff>
    </xdr:to>
    <xdr:cxnSp macro="">
      <xdr:nvCxnSpPr>
        <xdr:cNvPr id="523" name="直線コネクタ 522"/>
        <xdr:cNvCxnSpPr/>
      </xdr:nvCxnSpPr>
      <xdr:spPr>
        <a:xfrm flipV="1">
          <a:off x="15481300" y="13335000"/>
          <a:ext cx="8382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24782</xdr:rowOff>
    </xdr:from>
    <xdr:ext cx="405111" cy="259045"/>
    <xdr:sp macro="" textlink="">
      <xdr:nvSpPr>
        <xdr:cNvPr id="524"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151147</xdr:rowOff>
    </xdr:from>
    <xdr:ext cx="405111" cy="259045"/>
    <xdr:sp macro="" textlink="">
      <xdr:nvSpPr>
        <xdr:cNvPr id="525" name="n_1mainValue【児童館】&#10;有形固定資産減価償却率"/>
        <xdr:cNvSpPr txBox="1"/>
      </xdr:nvSpPr>
      <xdr:spPr>
        <a:xfrm>
          <a:off x="15266043"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3" name="正方形/長方形 5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4" name="テキスト ボックス 5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5" name="直線コネクタ 5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6" name="直線コネクタ 5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7" name="テキスト ボックス 5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8" name="直線コネクタ 5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9" name="テキスト ボックス 5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0" name="直線コネクタ 5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1" name="テキスト ボックス 5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2" name="直線コネクタ 5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3" name="テキスト ボックス 5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47" name="直線コネクタ 546"/>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48"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49" name="直線コネクタ 54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50"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51" name="直線コネクタ 550"/>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52"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53" name="フローチャート : 判断 552"/>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54" name="フローチャート : 判断 553"/>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90170</xdr:rowOff>
    </xdr:from>
    <xdr:to>
      <xdr:col>32</xdr:col>
      <xdr:colOff>238125</xdr:colOff>
      <xdr:row>80</xdr:row>
      <xdr:rowOff>20320</xdr:rowOff>
    </xdr:to>
    <xdr:sp macro="" textlink="">
      <xdr:nvSpPr>
        <xdr:cNvPr id="560" name="円/楕円 559"/>
        <xdr:cNvSpPr/>
      </xdr:nvSpPr>
      <xdr:spPr>
        <a:xfrm>
          <a:off x="22110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113047</xdr:rowOff>
    </xdr:from>
    <xdr:ext cx="469744" cy="259045"/>
    <xdr:sp macro="" textlink="">
      <xdr:nvSpPr>
        <xdr:cNvPr id="561" name="【児童館】&#10;一人当たり面積該当値テキスト"/>
        <xdr:cNvSpPr txBox="1"/>
      </xdr:nvSpPr>
      <xdr:spPr>
        <a:xfrm>
          <a:off x="22250400"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90170</xdr:rowOff>
    </xdr:from>
    <xdr:to>
      <xdr:col>31</xdr:col>
      <xdr:colOff>85725</xdr:colOff>
      <xdr:row>80</xdr:row>
      <xdr:rowOff>20320</xdr:rowOff>
    </xdr:to>
    <xdr:sp macro="" textlink="">
      <xdr:nvSpPr>
        <xdr:cNvPr id="562" name="円/楕円 561"/>
        <xdr:cNvSpPr/>
      </xdr:nvSpPr>
      <xdr:spPr>
        <a:xfrm>
          <a:off x="2127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140970</xdr:rowOff>
    </xdr:from>
    <xdr:to>
      <xdr:col>32</xdr:col>
      <xdr:colOff>187325</xdr:colOff>
      <xdr:row>79</xdr:row>
      <xdr:rowOff>140970</xdr:rowOff>
    </xdr:to>
    <xdr:cxnSp macro="">
      <xdr:nvCxnSpPr>
        <xdr:cNvPr id="563" name="直線コネクタ 562"/>
        <xdr:cNvCxnSpPr/>
      </xdr:nvCxnSpPr>
      <xdr:spPr>
        <a:xfrm>
          <a:off x="21323300" y="13685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68597</xdr:rowOff>
    </xdr:from>
    <xdr:ext cx="469744" cy="259045"/>
    <xdr:sp macro="" textlink="">
      <xdr:nvSpPr>
        <xdr:cNvPr id="564" name="n_1aveValue【児童館】&#10;一人当たり面積"/>
        <xdr:cNvSpPr txBox="1"/>
      </xdr:nvSpPr>
      <xdr:spPr>
        <a:xfrm>
          <a:off x="21075727"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36847</xdr:rowOff>
    </xdr:from>
    <xdr:ext cx="469744" cy="259045"/>
    <xdr:sp macro="" textlink="">
      <xdr:nvSpPr>
        <xdr:cNvPr id="565" name="n_1mainValue【児童館】&#10;一人当たり面積"/>
        <xdr:cNvSpPr txBox="1"/>
      </xdr:nvSpPr>
      <xdr:spPr>
        <a:xfrm>
          <a:off x="21075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6" name="テキスト ボックス 5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77" name="直線コネクタ 57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78" name="テキスト ボックス 57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79" name="直線コネクタ 57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80" name="テキスト ボックス 57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81" name="直線コネクタ 58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82" name="テキスト ボックス 58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3" name="直線コネクタ 5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4" name="テキスト ボックス 5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85" name="直線コネクタ 58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86" name="テキスト ボックス 58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87" name="直線コネクタ 58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88" name="テキスト ボックス 58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89" name="直線コネクタ 58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90" name="テキスト ボックス 58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1" name="直線コネクタ 5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2" name="テキスト ボックス 5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94" name="直線コネクタ 593"/>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95"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96" name="直線コネクタ 595"/>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97"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98" name="直線コネクタ 597"/>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99"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600" name="フローチャート : 判断 599"/>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601" name="フローチャート : 判断 60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2" name="テキスト ボックス 6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3" name="テキスト ボックス 6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4" name="テキスト ボックス 6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5" name="テキスト ボックス 6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6" name="テキスト ボックス 6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156845</xdr:rowOff>
    </xdr:from>
    <xdr:to>
      <xdr:col>23</xdr:col>
      <xdr:colOff>568325</xdr:colOff>
      <xdr:row>105</xdr:row>
      <xdr:rowOff>86995</xdr:rowOff>
    </xdr:to>
    <xdr:sp macro="" textlink="">
      <xdr:nvSpPr>
        <xdr:cNvPr id="607" name="円/楕円 606"/>
        <xdr:cNvSpPr/>
      </xdr:nvSpPr>
      <xdr:spPr>
        <a:xfrm>
          <a:off x="16268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8272</xdr:rowOff>
    </xdr:from>
    <xdr:ext cx="405111" cy="259045"/>
    <xdr:sp macro="" textlink="">
      <xdr:nvSpPr>
        <xdr:cNvPr id="608" name="【公民館】&#10;有形固定資産減価償却率該当値テキスト"/>
        <xdr:cNvSpPr txBox="1"/>
      </xdr:nvSpPr>
      <xdr:spPr>
        <a:xfrm>
          <a:off x="16408400" y="1783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136843</xdr:rowOff>
    </xdr:from>
    <xdr:to>
      <xdr:col>22</xdr:col>
      <xdr:colOff>415925</xdr:colOff>
      <xdr:row>103</xdr:row>
      <xdr:rowOff>66993</xdr:rowOff>
    </xdr:to>
    <xdr:sp macro="" textlink="">
      <xdr:nvSpPr>
        <xdr:cNvPr id="609" name="円/楕円 608"/>
        <xdr:cNvSpPr/>
      </xdr:nvSpPr>
      <xdr:spPr>
        <a:xfrm>
          <a:off x="15430500" y="176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16193</xdr:rowOff>
    </xdr:from>
    <xdr:to>
      <xdr:col>23</xdr:col>
      <xdr:colOff>517525</xdr:colOff>
      <xdr:row>105</xdr:row>
      <xdr:rowOff>36195</xdr:rowOff>
    </xdr:to>
    <xdr:cxnSp macro="">
      <xdr:nvCxnSpPr>
        <xdr:cNvPr id="610" name="直線コネクタ 609"/>
        <xdr:cNvCxnSpPr/>
      </xdr:nvCxnSpPr>
      <xdr:spPr>
        <a:xfrm>
          <a:off x="15481300" y="17675543"/>
          <a:ext cx="838200" cy="36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83838</xdr:rowOff>
    </xdr:from>
    <xdr:ext cx="405111" cy="259045"/>
    <xdr:sp macro="" textlink="">
      <xdr:nvSpPr>
        <xdr:cNvPr id="611" name="n_1aveValue【公民館】&#10;有形固定資産減価償却率"/>
        <xdr:cNvSpPr txBox="1"/>
      </xdr:nvSpPr>
      <xdr:spPr>
        <a:xfrm>
          <a:off x="15266043"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83520</xdr:rowOff>
    </xdr:from>
    <xdr:ext cx="405111" cy="259045"/>
    <xdr:sp macro="" textlink="">
      <xdr:nvSpPr>
        <xdr:cNvPr id="612" name="n_1mainValue【公民館】&#10;有形固定資産減価償却率"/>
        <xdr:cNvSpPr txBox="1"/>
      </xdr:nvSpPr>
      <xdr:spPr>
        <a:xfrm>
          <a:off x="15266043" y="1739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3" name="テキスト ボックス 6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39" name="直線コネクタ 638"/>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40"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41" name="直線コネクタ 640"/>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42"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43" name="直線コネクタ 642"/>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44"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45" name="フローチャート : 判断 644"/>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46" name="フローチャート : 判断 645"/>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147864</xdr:rowOff>
    </xdr:from>
    <xdr:to>
      <xdr:col>32</xdr:col>
      <xdr:colOff>238125</xdr:colOff>
      <xdr:row>104</xdr:row>
      <xdr:rowOff>78014</xdr:rowOff>
    </xdr:to>
    <xdr:sp macro="" textlink="">
      <xdr:nvSpPr>
        <xdr:cNvPr id="652" name="円/楕円 651"/>
        <xdr:cNvSpPr/>
      </xdr:nvSpPr>
      <xdr:spPr>
        <a:xfrm>
          <a:off x="22110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170741</xdr:rowOff>
    </xdr:from>
    <xdr:ext cx="469744" cy="259045"/>
    <xdr:sp macro="" textlink="">
      <xdr:nvSpPr>
        <xdr:cNvPr id="653" name="【公民館】&#10;一人当たり面積該当値テキスト"/>
        <xdr:cNvSpPr txBox="1"/>
      </xdr:nvSpPr>
      <xdr:spPr>
        <a:xfrm>
          <a:off x="22250400" y="1765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147864</xdr:rowOff>
    </xdr:from>
    <xdr:to>
      <xdr:col>31</xdr:col>
      <xdr:colOff>85725</xdr:colOff>
      <xdr:row>104</xdr:row>
      <xdr:rowOff>78014</xdr:rowOff>
    </xdr:to>
    <xdr:sp macro="" textlink="">
      <xdr:nvSpPr>
        <xdr:cNvPr id="654" name="円/楕円 653"/>
        <xdr:cNvSpPr/>
      </xdr:nvSpPr>
      <xdr:spPr>
        <a:xfrm>
          <a:off x="21272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27214</xdr:rowOff>
    </xdr:from>
    <xdr:to>
      <xdr:col>32</xdr:col>
      <xdr:colOff>187325</xdr:colOff>
      <xdr:row>104</xdr:row>
      <xdr:rowOff>27214</xdr:rowOff>
    </xdr:to>
    <xdr:cxnSp macro="">
      <xdr:nvCxnSpPr>
        <xdr:cNvPr id="655" name="直線コネクタ 654"/>
        <xdr:cNvCxnSpPr/>
      </xdr:nvCxnSpPr>
      <xdr:spPr>
        <a:xfrm>
          <a:off x="21323300" y="17858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167113</xdr:rowOff>
    </xdr:from>
    <xdr:ext cx="469744" cy="259045"/>
    <xdr:sp macro="" textlink="">
      <xdr:nvSpPr>
        <xdr:cNvPr id="656" name="n_1aveValue【公民館】&#10;一人当たり面積"/>
        <xdr:cNvSpPr txBox="1"/>
      </xdr:nvSpPr>
      <xdr:spPr>
        <a:xfrm>
          <a:off x="210757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94541</xdr:rowOff>
    </xdr:from>
    <xdr:ext cx="469744" cy="259045"/>
    <xdr:sp macro="" textlink="">
      <xdr:nvSpPr>
        <xdr:cNvPr id="657" name="n_1mainValue【公民館】&#10;一人当たり面積"/>
        <xdr:cNvSpPr txBox="1"/>
      </xdr:nvSpPr>
      <xdr:spPr>
        <a:xfrm>
          <a:off x="21075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橋りょう、トンネルや公営住宅については計画的に長寿命化対策を進めているため類似団体平均を下回っているものの、その他の類型は類似団体平均を上回っており、特に高くなっている施設は、道路、学校施設、児童館である</a:t>
          </a:r>
          <a:r>
            <a:rPr kumimoji="1"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道路については、都市計画道路の見直しや土地利用計画に合わせた既存道路の整理・統合を進めていく。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小中学校については、昭和</a:t>
          </a:r>
          <a:r>
            <a:rPr kumimoji="1" lang="en-US" altLang="ja-JP" sz="1100" baseline="0">
              <a:solidFill>
                <a:schemeClr val="dk1"/>
              </a:solidFill>
              <a:effectLst/>
              <a:latin typeface="+mn-lt"/>
              <a:ea typeface="+mn-ea"/>
              <a:cs typeface="+mn-cs"/>
            </a:rPr>
            <a:t>40</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50</a:t>
          </a:r>
          <a:r>
            <a:rPr kumimoji="1" lang="ja-JP" altLang="ja-JP" sz="1100" baseline="0">
              <a:solidFill>
                <a:schemeClr val="dk1"/>
              </a:solidFill>
              <a:effectLst/>
              <a:latin typeface="+mn-lt"/>
              <a:ea typeface="+mn-ea"/>
              <a:cs typeface="+mn-cs"/>
            </a:rPr>
            <a:t>年代に建設された校舎が多数あるためであり、今後、義務教育以外の機能の集約や更新時の規模等の適正化を図る。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児童館については、今後、他施設への機能移転などを進めていく。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年度に策定した公共施設等総合管理計画において、公共施設の長寿命化や延べ床面積の削減を目標に掲げて取り組みを進めていく。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85816</xdr:rowOff>
    </xdr:from>
    <xdr:to>
      <xdr:col>6</xdr:col>
      <xdr:colOff>561975</xdr:colOff>
      <xdr:row>38</xdr:row>
      <xdr:rowOff>15966</xdr:rowOff>
    </xdr:to>
    <xdr:sp macro="" textlink="">
      <xdr:nvSpPr>
        <xdr:cNvPr id="72" name="円/楕円 71"/>
        <xdr:cNvSpPr/>
      </xdr:nvSpPr>
      <xdr:spPr>
        <a:xfrm>
          <a:off x="4584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108693</xdr:rowOff>
    </xdr:from>
    <xdr:ext cx="405111" cy="259045"/>
    <xdr:sp macro="" textlink="">
      <xdr:nvSpPr>
        <xdr:cNvPr id="73" name="【図書館】&#10;有形固定資産減価償却率該当値テキスト"/>
        <xdr:cNvSpPr txBox="1"/>
      </xdr:nvSpPr>
      <xdr:spPr>
        <a:xfrm>
          <a:off x="47244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17236</xdr:rowOff>
    </xdr:from>
    <xdr:to>
      <xdr:col>5</xdr:col>
      <xdr:colOff>409575</xdr:colOff>
      <xdr:row>35</xdr:row>
      <xdr:rowOff>118836</xdr:rowOff>
    </xdr:to>
    <xdr:sp macro="" textlink="">
      <xdr:nvSpPr>
        <xdr:cNvPr id="74" name="円/楕円 73"/>
        <xdr:cNvSpPr/>
      </xdr:nvSpPr>
      <xdr:spPr>
        <a:xfrm>
          <a:off x="3746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68036</xdr:rowOff>
    </xdr:from>
    <xdr:to>
      <xdr:col>6</xdr:col>
      <xdr:colOff>511175</xdr:colOff>
      <xdr:row>37</xdr:row>
      <xdr:rowOff>136616</xdr:rowOff>
    </xdr:to>
    <xdr:cxnSp macro="">
      <xdr:nvCxnSpPr>
        <xdr:cNvPr id="75" name="直線コネクタ 74"/>
        <xdr:cNvCxnSpPr/>
      </xdr:nvCxnSpPr>
      <xdr:spPr>
        <a:xfrm>
          <a:off x="3797300" y="6068786"/>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10358</xdr:rowOff>
    </xdr:from>
    <xdr:ext cx="405111" cy="259045"/>
    <xdr:sp macro="" textlink="">
      <xdr:nvSpPr>
        <xdr:cNvPr id="76" name="n_1aveValue【図書館】&#10;有形固定資産減価償却率"/>
        <xdr:cNvSpPr txBox="1"/>
      </xdr:nvSpPr>
      <xdr:spPr>
        <a:xfrm>
          <a:off x="3582043"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135363</xdr:rowOff>
    </xdr:from>
    <xdr:ext cx="405111" cy="259045"/>
    <xdr:sp macro="" textlink="">
      <xdr:nvSpPr>
        <xdr:cNvPr id="77" name="n_1mainValue【図書館】&#10;有形固定資産減価償却率"/>
        <xdr:cNvSpPr txBox="1"/>
      </xdr:nvSpPr>
      <xdr:spPr>
        <a:xfrm>
          <a:off x="3582043"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3" name="直線コネクタ 102"/>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4"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6"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7" name="直線コネクタ 106"/>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8"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9" name="フローチャート : 判断 108"/>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10" name="フローチャート : 判断 109"/>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28122</xdr:rowOff>
    </xdr:from>
    <xdr:to>
      <xdr:col>15</xdr:col>
      <xdr:colOff>231775</xdr:colOff>
      <xdr:row>37</xdr:row>
      <xdr:rowOff>129722</xdr:rowOff>
    </xdr:to>
    <xdr:sp macro="" textlink="">
      <xdr:nvSpPr>
        <xdr:cNvPr id="116" name="円/楕円 115"/>
        <xdr:cNvSpPr/>
      </xdr:nvSpPr>
      <xdr:spPr>
        <a:xfrm>
          <a:off x="104267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50999</xdr:rowOff>
    </xdr:from>
    <xdr:ext cx="469744" cy="259045"/>
    <xdr:sp macro="" textlink="">
      <xdr:nvSpPr>
        <xdr:cNvPr id="117" name="【図書館】&#10;一人当たり面積該当値テキスト"/>
        <xdr:cNvSpPr txBox="1"/>
      </xdr:nvSpPr>
      <xdr:spPr>
        <a:xfrm>
          <a:off x="10566400"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87993</xdr:rowOff>
    </xdr:from>
    <xdr:to>
      <xdr:col>14</xdr:col>
      <xdr:colOff>79375</xdr:colOff>
      <xdr:row>40</xdr:row>
      <xdr:rowOff>18143</xdr:rowOff>
    </xdr:to>
    <xdr:sp macro="" textlink="">
      <xdr:nvSpPr>
        <xdr:cNvPr id="118" name="円/楕円 117"/>
        <xdr:cNvSpPr/>
      </xdr:nvSpPr>
      <xdr:spPr>
        <a:xfrm>
          <a:off x="9588500" y="67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78922</xdr:rowOff>
    </xdr:from>
    <xdr:to>
      <xdr:col>15</xdr:col>
      <xdr:colOff>180975</xdr:colOff>
      <xdr:row>39</xdr:row>
      <xdr:rowOff>138793</xdr:rowOff>
    </xdr:to>
    <xdr:cxnSp macro="">
      <xdr:nvCxnSpPr>
        <xdr:cNvPr id="119" name="直線コネクタ 118"/>
        <xdr:cNvCxnSpPr/>
      </xdr:nvCxnSpPr>
      <xdr:spPr>
        <a:xfrm flipV="1">
          <a:off x="9639300" y="6422572"/>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139899</xdr:rowOff>
    </xdr:from>
    <xdr:ext cx="469744" cy="259045"/>
    <xdr:sp macro="" textlink="">
      <xdr:nvSpPr>
        <xdr:cNvPr id="120" name="n_1aveValue【図書館】&#10;一人当たり面積"/>
        <xdr:cNvSpPr txBox="1"/>
      </xdr:nvSpPr>
      <xdr:spPr>
        <a:xfrm>
          <a:off x="93917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34670</xdr:rowOff>
    </xdr:from>
    <xdr:ext cx="469744" cy="259045"/>
    <xdr:sp macro="" textlink="">
      <xdr:nvSpPr>
        <xdr:cNvPr id="121" name="n_1mainValue【図書館】&#10;一人当たり面積"/>
        <xdr:cNvSpPr txBox="1"/>
      </xdr:nvSpPr>
      <xdr:spPr>
        <a:xfrm>
          <a:off x="9391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7" name="直線コネクタ 146"/>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8"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9" name="直線コネクタ 148"/>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50"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51" name="直線コネクタ 15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52"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53" name="フローチャート : 判断 152"/>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54" name="フローチャート : 判断 153"/>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146776</xdr:rowOff>
    </xdr:from>
    <xdr:to>
      <xdr:col>6</xdr:col>
      <xdr:colOff>561975</xdr:colOff>
      <xdr:row>59</xdr:row>
      <xdr:rowOff>76926</xdr:rowOff>
    </xdr:to>
    <xdr:sp macro="" textlink="">
      <xdr:nvSpPr>
        <xdr:cNvPr id="160" name="円/楕円 159"/>
        <xdr:cNvSpPr/>
      </xdr:nvSpPr>
      <xdr:spPr>
        <a:xfrm>
          <a:off x="4584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169653</xdr:rowOff>
    </xdr:from>
    <xdr:ext cx="405111" cy="259045"/>
    <xdr:sp macro="" textlink="">
      <xdr:nvSpPr>
        <xdr:cNvPr id="161" name="【体育館・プール】&#10;有形固定資産減価償却率該当値テキスト"/>
        <xdr:cNvSpPr txBox="1"/>
      </xdr:nvSpPr>
      <xdr:spPr>
        <a:xfrm>
          <a:off x="4724400" y="994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16147</xdr:rowOff>
    </xdr:from>
    <xdr:to>
      <xdr:col>5</xdr:col>
      <xdr:colOff>409575</xdr:colOff>
      <xdr:row>58</xdr:row>
      <xdr:rowOff>117747</xdr:rowOff>
    </xdr:to>
    <xdr:sp macro="" textlink="">
      <xdr:nvSpPr>
        <xdr:cNvPr id="162" name="円/楕円 161"/>
        <xdr:cNvSpPr/>
      </xdr:nvSpPr>
      <xdr:spPr>
        <a:xfrm>
          <a:off x="3746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66947</xdr:rowOff>
    </xdr:from>
    <xdr:to>
      <xdr:col>6</xdr:col>
      <xdr:colOff>511175</xdr:colOff>
      <xdr:row>59</xdr:row>
      <xdr:rowOff>26126</xdr:rowOff>
    </xdr:to>
    <xdr:cxnSp macro="">
      <xdr:nvCxnSpPr>
        <xdr:cNvPr id="163" name="直線コネクタ 162"/>
        <xdr:cNvCxnSpPr/>
      </xdr:nvCxnSpPr>
      <xdr:spPr>
        <a:xfrm>
          <a:off x="3797300" y="1001104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46826</xdr:rowOff>
    </xdr:from>
    <xdr:ext cx="405111" cy="259045"/>
    <xdr:sp macro="" textlink="">
      <xdr:nvSpPr>
        <xdr:cNvPr id="164" name="n_1aveValue【体育館・プール】&#10;有形固定資産減価償却率"/>
        <xdr:cNvSpPr txBox="1"/>
      </xdr:nvSpPr>
      <xdr:spPr>
        <a:xfrm>
          <a:off x="3582043"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134274</xdr:rowOff>
    </xdr:from>
    <xdr:ext cx="405111" cy="259045"/>
    <xdr:sp macro="" textlink="">
      <xdr:nvSpPr>
        <xdr:cNvPr id="165" name="n_1mainValue【体育館・プール】&#10;有形固定資産減価償却率"/>
        <xdr:cNvSpPr txBox="1"/>
      </xdr:nvSpPr>
      <xdr:spPr>
        <a:xfrm>
          <a:off x="3582043"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87" name="直線コネクタ 186"/>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88"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9" name="直線コネクタ 188"/>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90"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91" name="直線コネクタ 190"/>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10939</xdr:rowOff>
    </xdr:from>
    <xdr:ext cx="469744" cy="259045"/>
    <xdr:sp macro="" textlink="">
      <xdr:nvSpPr>
        <xdr:cNvPr id="192" name="【体育館・プール】&#10;一人当たり面積平均値テキスト"/>
        <xdr:cNvSpPr txBox="1"/>
      </xdr:nvSpPr>
      <xdr:spPr>
        <a:xfrm>
          <a:off x="105664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93" name="フローチャート : 判断 192"/>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94" name="フローチャート : 判断 193"/>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200" name="円/楕円 199"/>
        <xdr:cNvSpPr/>
      </xdr:nvSpPr>
      <xdr:spPr>
        <a:xfrm>
          <a:off x="104267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137939</xdr:rowOff>
    </xdr:from>
    <xdr:ext cx="469744" cy="259045"/>
    <xdr:sp macro="" textlink="">
      <xdr:nvSpPr>
        <xdr:cNvPr id="201" name="【体育館・プール】&#10;一人当たり面積該当値テキスト"/>
        <xdr:cNvSpPr txBox="1"/>
      </xdr:nvSpPr>
      <xdr:spPr>
        <a:xfrm>
          <a:off x="10566400" y="104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0.104</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122936</xdr:rowOff>
    </xdr:from>
    <xdr:to>
      <xdr:col>14</xdr:col>
      <xdr:colOff>79375</xdr:colOff>
      <xdr:row>61</xdr:row>
      <xdr:rowOff>53086</xdr:rowOff>
    </xdr:to>
    <xdr:sp macro="" textlink="">
      <xdr:nvSpPr>
        <xdr:cNvPr id="202" name="円/楕円 201"/>
        <xdr:cNvSpPr/>
      </xdr:nvSpPr>
      <xdr:spPr>
        <a:xfrm>
          <a:off x="9588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2286</xdr:rowOff>
    </xdr:from>
    <xdr:to>
      <xdr:col>15</xdr:col>
      <xdr:colOff>180975</xdr:colOff>
      <xdr:row>61</xdr:row>
      <xdr:rowOff>38862</xdr:rowOff>
    </xdr:to>
    <xdr:cxnSp macro="">
      <xdr:nvCxnSpPr>
        <xdr:cNvPr id="203" name="直線コネクタ 202"/>
        <xdr:cNvCxnSpPr/>
      </xdr:nvCxnSpPr>
      <xdr:spPr>
        <a:xfrm>
          <a:off x="9639300" y="104607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51325</xdr:rowOff>
    </xdr:from>
    <xdr:ext cx="469744" cy="259045"/>
    <xdr:sp macro="" textlink="">
      <xdr:nvSpPr>
        <xdr:cNvPr id="204"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44213</xdr:rowOff>
    </xdr:from>
    <xdr:ext cx="469744" cy="259045"/>
    <xdr:sp macro="" textlink="">
      <xdr:nvSpPr>
        <xdr:cNvPr id="205" name="n_1mainValue【体育館・プール】&#10;一人当たり面積"/>
        <xdr:cNvSpPr txBox="1"/>
      </xdr:nvSpPr>
      <xdr:spPr>
        <a:xfrm>
          <a:off x="9391727"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4" name="テキスト ボックス 22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28" name="直線コネクタ 227"/>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29"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30" name="直線コネクタ 229"/>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31"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32" name="直線コネクタ 231"/>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33"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34" name="フローチャート : 判断 233"/>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35" name="フローチャート : 判断 234"/>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41" name="円/楕円 240"/>
        <xdr:cNvSpPr/>
      </xdr:nvSpPr>
      <xdr:spPr>
        <a:xfrm>
          <a:off x="4584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60469</xdr:rowOff>
    </xdr:from>
    <xdr:ext cx="405111" cy="259045"/>
    <xdr:sp macro="" textlink="">
      <xdr:nvSpPr>
        <xdr:cNvPr id="242" name="【福祉施設】&#10;有形固定資産減価償却率該当値テキスト"/>
        <xdr:cNvSpPr txBox="1"/>
      </xdr:nvSpPr>
      <xdr:spPr>
        <a:xfrm>
          <a:off x="4724400" y="1394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51308</xdr:rowOff>
    </xdr:from>
    <xdr:to>
      <xdr:col>5</xdr:col>
      <xdr:colOff>409575</xdr:colOff>
      <xdr:row>82</xdr:row>
      <xdr:rowOff>152908</xdr:rowOff>
    </xdr:to>
    <xdr:sp macro="" textlink="">
      <xdr:nvSpPr>
        <xdr:cNvPr id="243" name="円/楕円 242"/>
        <xdr:cNvSpPr/>
      </xdr:nvSpPr>
      <xdr:spPr>
        <a:xfrm>
          <a:off x="3746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88392</xdr:rowOff>
    </xdr:from>
    <xdr:to>
      <xdr:col>6</xdr:col>
      <xdr:colOff>511175</xdr:colOff>
      <xdr:row>82</xdr:row>
      <xdr:rowOff>102108</xdr:rowOff>
    </xdr:to>
    <xdr:cxnSp macro="">
      <xdr:nvCxnSpPr>
        <xdr:cNvPr id="244" name="直線コネクタ 243"/>
        <xdr:cNvCxnSpPr/>
      </xdr:nvCxnSpPr>
      <xdr:spPr>
        <a:xfrm flipV="1">
          <a:off x="3797300" y="141472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102888</xdr:rowOff>
    </xdr:from>
    <xdr:ext cx="405111" cy="259045"/>
    <xdr:sp macro="" textlink="">
      <xdr:nvSpPr>
        <xdr:cNvPr id="245" name="n_1aveValue【福祉施設】&#10;有形固定資産減価償却率"/>
        <xdr:cNvSpPr txBox="1"/>
      </xdr:nvSpPr>
      <xdr:spPr>
        <a:xfrm>
          <a:off x="3582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169435</xdr:rowOff>
    </xdr:from>
    <xdr:ext cx="405111" cy="259045"/>
    <xdr:sp macro="" textlink="">
      <xdr:nvSpPr>
        <xdr:cNvPr id="246" name="n_1mainValue【福祉施設】&#10;有形固定資産減価償却率"/>
        <xdr:cNvSpPr txBox="1"/>
      </xdr:nvSpPr>
      <xdr:spPr>
        <a:xfrm>
          <a:off x="3582043" y="1388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7" name="直線コネクタ 25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8" name="テキスト ボックス 25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9" name="直線コネクタ 25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60" name="テキスト ボックス 25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1" name="直線コネクタ 26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2" name="テキスト ボックス 26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5" name="直線コネクタ 26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6" name="テキスト ボックス 26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7" name="直線コネクタ 26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8" name="テキスト ボックス 26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9" name="直線コネクタ 26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70" name="テキスト ボックス 26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74" name="直線コネクタ 273"/>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75"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76" name="直線コネクタ 27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77"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78" name="直線コネクタ 277"/>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81615</xdr:rowOff>
    </xdr:from>
    <xdr:ext cx="469744" cy="259045"/>
    <xdr:sp macro="" textlink="">
      <xdr:nvSpPr>
        <xdr:cNvPr id="279" name="【福祉施設】&#10;一人当たり面積平均値テキスト"/>
        <xdr:cNvSpPr txBox="1"/>
      </xdr:nvSpPr>
      <xdr:spPr>
        <a:xfrm>
          <a:off x="10566400" y="139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80" name="フローチャート : 判断 279"/>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81" name="フローチャート : 判断 280"/>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115888</xdr:rowOff>
    </xdr:from>
    <xdr:to>
      <xdr:col>15</xdr:col>
      <xdr:colOff>231775</xdr:colOff>
      <xdr:row>86</xdr:row>
      <xdr:rowOff>46038</xdr:rowOff>
    </xdr:to>
    <xdr:sp macro="" textlink="">
      <xdr:nvSpPr>
        <xdr:cNvPr id="287" name="円/楕円 286"/>
        <xdr:cNvSpPr/>
      </xdr:nvSpPr>
      <xdr:spPr>
        <a:xfrm>
          <a:off x="10426700" y="146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30815</xdr:rowOff>
    </xdr:from>
    <xdr:ext cx="469744" cy="259045"/>
    <xdr:sp macro="" textlink="">
      <xdr:nvSpPr>
        <xdr:cNvPr id="288" name="【福祉施設】&#10;一人当たり面積該当値テキスト"/>
        <xdr:cNvSpPr txBox="1"/>
      </xdr:nvSpPr>
      <xdr:spPr>
        <a:xfrm>
          <a:off x="10566400" y="1460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144463</xdr:rowOff>
    </xdr:from>
    <xdr:to>
      <xdr:col>14</xdr:col>
      <xdr:colOff>79375</xdr:colOff>
      <xdr:row>85</xdr:row>
      <xdr:rowOff>74613</xdr:rowOff>
    </xdr:to>
    <xdr:sp macro="" textlink="">
      <xdr:nvSpPr>
        <xdr:cNvPr id="289" name="円/楕円 288"/>
        <xdr:cNvSpPr/>
      </xdr:nvSpPr>
      <xdr:spPr>
        <a:xfrm>
          <a:off x="9588500" y="145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23813</xdr:rowOff>
    </xdr:from>
    <xdr:to>
      <xdr:col>15</xdr:col>
      <xdr:colOff>180975</xdr:colOff>
      <xdr:row>85</xdr:row>
      <xdr:rowOff>166688</xdr:rowOff>
    </xdr:to>
    <xdr:cxnSp macro="">
      <xdr:nvCxnSpPr>
        <xdr:cNvPr id="290" name="直線コネクタ 289"/>
        <xdr:cNvCxnSpPr/>
      </xdr:nvCxnSpPr>
      <xdr:spPr>
        <a:xfrm>
          <a:off x="9639300" y="14597063"/>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5415</xdr:rowOff>
    </xdr:from>
    <xdr:ext cx="469744" cy="259045"/>
    <xdr:sp macro="" textlink="">
      <xdr:nvSpPr>
        <xdr:cNvPr id="291" name="n_1aveValue【福祉施設】&#10;一人当たり面積"/>
        <xdr:cNvSpPr txBox="1"/>
      </xdr:nvSpPr>
      <xdr:spPr>
        <a:xfrm>
          <a:off x="9391727" y="138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65740</xdr:rowOff>
    </xdr:from>
    <xdr:ext cx="469744" cy="259045"/>
    <xdr:sp macro="" textlink="">
      <xdr:nvSpPr>
        <xdr:cNvPr id="292" name="n_1mainValue【福祉施設】&#10;一人当たり面積"/>
        <xdr:cNvSpPr txBox="1"/>
      </xdr:nvSpPr>
      <xdr:spPr>
        <a:xfrm>
          <a:off x="9391727" y="1463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304" name="直線コネクタ 30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5" name="テキスト ボックス 30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6" name="直線コネクタ 30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7" name="テキスト ボックス 30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8" name="直線コネクタ 30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9" name="テキスト ボックス 30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10" name="直線コネクタ 30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1" name="テキスト ボックス 31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2" name="直線コネクタ 31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3" name="テキスト ボックス 31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4" name="直線コネクタ 31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15" name="テキスト ボックス 31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7" name="テキスト ボックス 31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19" name="直線コネクタ 318"/>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20"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21" name="直線コネクタ 320"/>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22"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23" name="直線コネクタ 322"/>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24"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25" name="フローチャート : 判断 324"/>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26" name="フローチャート : 判断 325"/>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95613</xdr:rowOff>
    </xdr:from>
    <xdr:to>
      <xdr:col>6</xdr:col>
      <xdr:colOff>561975</xdr:colOff>
      <xdr:row>100</xdr:row>
      <xdr:rowOff>25763</xdr:rowOff>
    </xdr:to>
    <xdr:sp macro="" textlink="">
      <xdr:nvSpPr>
        <xdr:cNvPr id="332" name="円/楕円 331"/>
        <xdr:cNvSpPr/>
      </xdr:nvSpPr>
      <xdr:spPr>
        <a:xfrm>
          <a:off x="45847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98</xdr:row>
      <xdr:rowOff>118490</xdr:rowOff>
    </xdr:from>
    <xdr:ext cx="405111" cy="259045"/>
    <xdr:sp macro="" textlink="">
      <xdr:nvSpPr>
        <xdr:cNvPr id="333" name="【市民会館】&#10;有形固定資産減価償却率該当値テキスト"/>
        <xdr:cNvSpPr txBox="1"/>
      </xdr:nvSpPr>
      <xdr:spPr>
        <a:xfrm>
          <a:off x="4724400" y="1692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156029</xdr:rowOff>
    </xdr:from>
    <xdr:to>
      <xdr:col>5</xdr:col>
      <xdr:colOff>409575</xdr:colOff>
      <xdr:row>101</xdr:row>
      <xdr:rowOff>86179</xdr:rowOff>
    </xdr:to>
    <xdr:sp macro="" textlink="">
      <xdr:nvSpPr>
        <xdr:cNvPr id="334" name="円/楕円 333"/>
        <xdr:cNvSpPr/>
      </xdr:nvSpPr>
      <xdr:spPr>
        <a:xfrm>
          <a:off x="3746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99</xdr:row>
      <xdr:rowOff>146413</xdr:rowOff>
    </xdr:from>
    <xdr:to>
      <xdr:col>6</xdr:col>
      <xdr:colOff>511175</xdr:colOff>
      <xdr:row>101</xdr:row>
      <xdr:rowOff>35379</xdr:rowOff>
    </xdr:to>
    <xdr:cxnSp macro="">
      <xdr:nvCxnSpPr>
        <xdr:cNvPr id="335" name="直線コネクタ 334"/>
        <xdr:cNvCxnSpPr/>
      </xdr:nvCxnSpPr>
      <xdr:spPr>
        <a:xfrm flipV="1">
          <a:off x="3797300" y="17119963"/>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13625</xdr:rowOff>
    </xdr:from>
    <xdr:ext cx="405111" cy="259045"/>
    <xdr:sp macro="" textlink="">
      <xdr:nvSpPr>
        <xdr:cNvPr id="336" name="n_1aveValue【市民会館】&#10;有形固定資産減価償却率"/>
        <xdr:cNvSpPr txBox="1"/>
      </xdr:nvSpPr>
      <xdr:spPr>
        <a:xfrm>
          <a:off x="3582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102706</xdr:rowOff>
    </xdr:from>
    <xdr:ext cx="405111" cy="259045"/>
    <xdr:sp macro="" textlink="">
      <xdr:nvSpPr>
        <xdr:cNvPr id="337" name="n_1mainValue【市民会館】&#10;有形固定資産減価償却率"/>
        <xdr:cNvSpPr txBox="1"/>
      </xdr:nvSpPr>
      <xdr:spPr>
        <a:xfrm>
          <a:off x="3582043"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8" name="テキスト ボックス 3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62" name="直線コネクタ 361"/>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63"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64" name="直線コネクタ 36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65"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66" name="直線コネクタ 365"/>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6366</xdr:rowOff>
    </xdr:from>
    <xdr:ext cx="469744" cy="259045"/>
    <xdr:sp macro="" textlink="">
      <xdr:nvSpPr>
        <xdr:cNvPr id="367" name="【市民会館】&#10;一人当たり面積平均値テキスト"/>
        <xdr:cNvSpPr txBox="1"/>
      </xdr:nvSpPr>
      <xdr:spPr>
        <a:xfrm>
          <a:off x="10566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68" name="フローチャート : 判断 367"/>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69" name="フローチャート : 判断 368"/>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113030</xdr:rowOff>
    </xdr:from>
    <xdr:to>
      <xdr:col>15</xdr:col>
      <xdr:colOff>231775</xdr:colOff>
      <xdr:row>108</xdr:row>
      <xdr:rowOff>43180</xdr:rowOff>
    </xdr:to>
    <xdr:sp macro="" textlink="">
      <xdr:nvSpPr>
        <xdr:cNvPr id="375" name="円/楕円 374"/>
        <xdr:cNvSpPr/>
      </xdr:nvSpPr>
      <xdr:spPr>
        <a:xfrm>
          <a:off x="10426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91457</xdr:rowOff>
    </xdr:from>
    <xdr:ext cx="469744" cy="259045"/>
    <xdr:sp macro="" textlink="">
      <xdr:nvSpPr>
        <xdr:cNvPr id="376" name="【市民会館】&#10;一人当たり面積該当値テキスト"/>
        <xdr:cNvSpPr txBox="1"/>
      </xdr:nvSpPr>
      <xdr:spPr>
        <a:xfrm>
          <a:off x="105664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113030</xdr:rowOff>
    </xdr:from>
    <xdr:to>
      <xdr:col>14</xdr:col>
      <xdr:colOff>79375</xdr:colOff>
      <xdr:row>108</xdr:row>
      <xdr:rowOff>43180</xdr:rowOff>
    </xdr:to>
    <xdr:sp macro="" textlink="">
      <xdr:nvSpPr>
        <xdr:cNvPr id="377" name="円/楕円 376"/>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163830</xdr:rowOff>
    </xdr:from>
    <xdr:to>
      <xdr:col>15</xdr:col>
      <xdr:colOff>180975</xdr:colOff>
      <xdr:row>107</xdr:row>
      <xdr:rowOff>163830</xdr:rowOff>
    </xdr:to>
    <xdr:cxnSp macro="">
      <xdr:nvCxnSpPr>
        <xdr:cNvPr id="378" name="直線コネクタ 377"/>
        <xdr:cNvCxnSpPr/>
      </xdr:nvCxnSpPr>
      <xdr:spPr>
        <a:xfrm>
          <a:off x="9639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113047</xdr:rowOff>
    </xdr:from>
    <xdr:ext cx="469744" cy="259045"/>
    <xdr:sp macro="" textlink="">
      <xdr:nvSpPr>
        <xdr:cNvPr id="379"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34307</xdr:rowOff>
    </xdr:from>
    <xdr:ext cx="469744" cy="259045"/>
    <xdr:sp macro="" textlink="">
      <xdr:nvSpPr>
        <xdr:cNvPr id="380"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91" name="テキスト ボックス 3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92" name="直線コネクタ 3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93" name="テキスト ボックス 39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94" name="直線コネクタ 3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95" name="テキスト ボックス 3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96" name="直線コネクタ 3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97" name="テキスト ボックス 3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8" name="直線コネクタ 3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9" name="テキスト ボックス 3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400" name="直線コネクタ 3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401" name="テキスト ボックス 4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402" name="直線コネクタ 4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403" name="テキスト ボックス 4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407" name="直線コネクタ 406"/>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408"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409" name="直線コネクタ 408"/>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410"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411" name="直線コネクタ 410"/>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90731</xdr:rowOff>
    </xdr:from>
    <xdr:ext cx="405111" cy="259045"/>
    <xdr:sp macro="" textlink="">
      <xdr:nvSpPr>
        <xdr:cNvPr id="412" name="【一般廃棄物処理施設】&#10;有形固定資産減価償却率平均値テキスト"/>
        <xdr:cNvSpPr txBox="1"/>
      </xdr:nvSpPr>
      <xdr:spPr>
        <a:xfrm>
          <a:off x="16408400" y="6434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413" name="フローチャート : 判断 412"/>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414" name="フローチャート : 判断 413"/>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147865</xdr:rowOff>
    </xdr:from>
    <xdr:to>
      <xdr:col>23</xdr:col>
      <xdr:colOff>568325</xdr:colOff>
      <xdr:row>40</xdr:row>
      <xdr:rowOff>78015</xdr:rowOff>
    </xdr:to>
    <xdr:sp macro="" textlink="">
      <xdr:nvSpPr>
        <xdr:cNvPr id="420" name="円/楕円 419"/>
        <xdr:cNvSpPr/>
      </xdr:nvSpPr>
      <xdr:spPr>
        <a:xfrm>
          <a:off x="16268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126292</xdr:rowOff>
    </xdr:from>
    <xdr:ext cx="405111" cy="259045"/>
    <xdr:sp macro="" textlink="">
      <xdr:nvSpPr>
        <xdr:cNvPr id="421" name="【一般廃棄物処理施設】&#10;有形固定資産減価償却率該当値テキスト"/>
        <xdr:cNvSpPr txBox="1"/>
      </xdr:nvSpPr>
      <xdr:spPr>
        <a:xfrm>
          <a:off x="16408400"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oneCellAnchor>
    <xdr:from>
      <xdr:col>22</xdr:col>
      <xdr:colOff>149868</xdr:colOff>
      <xdr:row>38</xdr:row>
      <xdr:rowOff>110870</xdr:rowOff>
    </xdr:from>
    <xdr:ext cx="405111" cy="259045"/>
    <xdr:sp macro="" textlink="">
      <xdr:nvSpPr>
        <xdr:cNvPr id="422" name="n_1aveValue【一般廃棄物処理施設】&#10;有形固定資産減価償却率"/>
        <xdr:cNvSpPr txBox="1"/>
      </xdr:nvSpPr>
      <xdr:spPr>
        <a:xfrm>
          <a:off x="15266043" y="662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4" name="テキスト ボックス 43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6" name="テキスト ボックス 43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38" name="テキスト ボックス 43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40" name="テキスト ボックス 43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42" name="テキスト ボックス 44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4" name="テキスト ボックス 4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46" name="直線コネクタ 445"/>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47"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48" name="直線コネクタ 447"/>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49"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50" name="直線コネクタ 449"/>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84632</xdr:rowOff>
    </xdr:from>
    <xdr:ext cx="599010" cy="259045"/>
    <xdr:sp macro="" textlink="">
      <xdr:nvSpPr>
        <xdr:cNvPr id="451" name="【一般廃棄物処理施設】&#10;一人当たり有形固定資産（償却資産）額平均値テキスト"/>
        <xdr:cNvSpPr txBox="1"/>
      </xdr:nvSpPr>
      <xdr:spPr>
        <a:xfrm>
          <a:off x="22250400" y="6256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52" name="フローチャート : 判断 451"/>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53" name="フローチャート : 判断 452"/>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154422</xdr:rowOff>
    </xdr:from>
    <xdr:to>
      <xdr:col>32</xdr:col>
      <xdr:colOff>238125</xdr:colOff>
      <xdr:row>38</xdr:row>
      <xdr:rowOff>84572</xdr:rowOff>
    </xdr:to>
    <xdr:sp macro="" textlink="">
      <xdr:nvSpPr>
        <xdr:cNvPr id="459" name="円/楕円 458"/>
        <xdr:cNvSpPr/>
      </xdr:nvSpPr>
      <xdr:spPr>
        <a:xfrm>
          <a:off x="22110700" y="64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132849</xdr:rowOff>
    </xdr:from>
    <xdr:ext cx="534377" cy="259045"/>
    <xdr:sp macro="" textlink="">
      <xdr:nvSpPr>
        <xdr:cNvPr id="460" name="【一般廃棄物処理施設】&#10;一人当たり有形固定資産（償却資産）額該当値テキスト"/>
        <xdr:cNvSpPr txBox="1"/>
      </xdr:nvSpPr>
      <xdr:spPr>
        <a:xfrm>
          <a:off x="22250400" y="64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90,568</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68097</xdr:rowOff>
    </xdr:from>
    <xdr:ext cx="534377" cy="259045"/>
    <xdr:sp macro="" textlink="">
      <xdr:nvSpPr>
        <xdr:cNvPr id="461"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9" name="正方形/長方形 4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8" name="直線コネクタ 4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9" name="テキスト ボックス 4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90" name="直線コネクタ 4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91" name="テキスト ボックス 4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92" name="直線コネクタ 4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93" name="テキスト ボックス 4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4" name="直線コネクタ 4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5" name="テキスト ボックス 4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6" name="直線コネクタ 4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7" name="テキスト ボックス 4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8" name="直線コネクタ 4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9" name="テキスト ボックス 4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03" name="直線コネクタ 502"/>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04"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05" name="直線コネクタ 504"/>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06"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07" name="直線コネクタ 50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08"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09" name="フローチャート : 判断 508"/>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10" name="フローチャート : 判断 50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10161</xdr:rowOff>
    </xdr:from>
    <xdr:to>
      <xdr:col>23</xdr:col>
      <xdr:colOff>568325</xdr:colOff>
      <xdr:row>80</xdr:row>
      <xdr:rowOff>111761</xdr:rowOff>
    </xdr:to>
    <xdr:sp macro="" textlink="">
      <xdr:nvSpPr>
        <xdr:cNvPr id="516" name="円/楕円 515"/>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33038</xdr:rowOff>
    </xdr:from>
    <xdr:ext cx="405111" cy="259045"/>
    <xdr:sp macro="" textlink="">
      <xdr:nvSpPr>
        <xdr:cNvPr id="517" name="【消防施設】&#10;有形固定資産減価償却率該当値テキスト"/>
        <xdr:cNvSpPr txBox="1"/>
      </xdr:nvSpPr>
      <xdr:spPr>
        <a:xfrm>
          <a:off x="164084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23223</xdr:rowOff>
    </xdr:from>
    <xdr:to>
      <xdr:col>22</xdr:col>
      <xdr:colOff>415925</xdr:colOff>
      <xdr:row>80</xdr:row>
      <xdr:rowOff>124823</xdr:rowOff>
    </xdr:to>
    <xdr:sp macro="" textlink="">
      <xdr:nvSpPr>
        <xdr:cNvPr id="518" name="円/楕円 517"/>
        <xdr:cNvSpPr/>
      </xdr:nvSpPr>
      <xdr:spPr>
        <a:xfrm>
          <a:off x="15430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60961</xdr:rowOff>
    </xdr:from>
    <xdr:to>
      <xdr:col>23</xdr:col>
      <xdr:colOff>517525</xdr:colOff>
      <xdr:row>80</xdr:row>
      <xdr:rowOff>74023</xdr:rowOff>
    </xdr:to>
    <xdr:cxnSp macro="">
      <xdr:nvCxnSpPr>
        <xdr:cNvPr id="519" name="直線コネクタ 518"/>
        <xdr:cNvCxnSpPr/>
      </xdr:nvCxnSpPr>
      <xdr:spPr>
        <a:xfrm flipV="1">
          <a:off x="15481300" y="137769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169834</xdr:rowOff>
    </xdr:from>
    <xdr:ext cx="405111" cy="259045"/>
    <xdr:sp macro="" textlink="">
      <xdr:nvSpPr>
        <xdr:cNvPr id="520" name="n_1aveValue【消防施設】&#10;有形固定資産減価償却率"/>
        <xdr:cNvSpPr txBox="1"/>
      </xdr:nvSpPr>
      <xdr:spPr>
        <a:xfrm>
          <a:off x="15266043"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141350</xdr:rowOff>
    </xdr:from>
    <xdr:ext cx="405111" cy="259045"/>
    <xdr:sp macro="" textlink="">
      <xdr:nvSpPr>
        <xdr:cNvPr id="521" name="n_1mainValue【消防施設】&#10;有形固定資産減価償却率"/>
        <xdr:cNvSpPr txBox="1"/>
      </xdr:nvSpPr>
      <xdr:spPr>
        <a:xfrm>
          <a:off x="15266043"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2" name="正方形/長方形 5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9" name="正方形/長方形 5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32" name="直線コネクタ 5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3" name="テキスト ボックス 5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4" name="直線コネクタ 5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5" name="テキスト ボックス 5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6" name="直線コネクタ 5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7" name="テキスト ボックス 5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8" name="直線コネクタ 5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9" name="テキスト ボックス 5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0" name="直線コネクタ 5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1" name="テキスト ボックス 5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2" name="直線コネクタ 5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3" name="テキスト ボックス 5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45" name="直線コネクタ 544"/>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46"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47" name="直線コネクタ 54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48"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49" name="直線コネクタ 548"/>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50"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51" name="フローチャート : 判断 550"/>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52" name="フローチャート : 判断 551"/>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44450</xdr:rowOff>
    </xdr:from>
    <xdr:to>
      <xdr:col>32</xdr:col>
      <xdr:colOff>238125</xdr:colOff>
      <xdr:row>81</xdr:row>
      <xdr:rowOff>146050</xdr:rowOff>
    </xdr:to>
    <xdr:sp macro="" textlink="">
      <xdr:nvSpPr>
        <xdr:cNvPr id="558" name="円/楕円 557"/>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67327</xdr:rowOff>
    </xdr:from>
    <xdr:ext cx="469744" cy="259045"/>
    <xdr:sp macro="" textlink="">
      <xdr:nvSpPr>
        <xdr:cNvPr id="559" name="【消防施設】&#10;一人当たり面積該当値テキスト"/>
        <xdr:cNvSpPr txBox="1"/>
      </xdr:nvSpPr>
      <xdr:spPr>
        <a:xfrm>
          <a:off x="222504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44450</xdr:rowOff>
    </xdr:from>
    <xdr:to>
      <xdr:col>31</xdr:col>
      <xdr:colOff>85725</xdr:colOff>
      <xdr:row>81</xdr:row>
      <xdr:rowOff>146050</xdr:rowOff>
    </xdr:to>
    <xdr:sp macro="" textlink="">
      <xdr:nvSpPr>
        <xdr:cNvPr id="560" name="円/楕円 559"/>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95250</xdr:rowOff>
    </xdr:from>
    <xdr:to>
      <xdr:col>32</xdr:col>
      <xdr:colOff>187325</xdr:colOff>
      <xdr:row>81</xdr:row>
      <xdr:rowOff>95250</xdr:rowOff>
    </xdr:to>
    <xdr:cxnSp macro="">
      <xdr:nvCxnSpPr>
        <xdr:cNvPr id="561" name="直線コネクタ 560"/>
        <xdr:cNvCxnSpPr/>
      </xdr:nvCxnSpPr>
      <xdr:spPr>
        <a:xfrm>
          <a:off x="21323300" y="1398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124477</xdr:rowOff>
    </xdr:from>
    <xdr:ext cx="469744" cy="259045"/>
    <xdr:sp macro="" textlink="">
      <xdr:nvSpPr>
        <xdr:cNvPr id="562"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137177</xdr:rowOff>
    </xdr:from>
    <xdr:ext cx="469744" cy="259045"/>
    <xdr:sp macro="" textlink="">
      <xdr:nvSpPr>
        <xdr:cNvPr id="563" name="n_1main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4" name="テキスト ボックス 57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5" name="直線コネクタ 5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6" name="テキスト ボックス 5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7" name="直線コネクタ 5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8" name="テキスト ボックス 5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9" name="直線コネクタ 5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0" name="テキスト ボックス 5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1" name="直線コネクタ 5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2" name="テキスト ボックス 5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3" name="直線コネクタ 5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4" name="テキスト ボックス 5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88" name="直線コネクタ 587"/>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89"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90" name="直線コネクタ 589"/>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91"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92" name="直線コネクタ 591"/>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593"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94" name="フローチャート : 判断 593"/>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595" name="フローチャート : 判断 594"/>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114936</xdr:rowOff>
    </xdr:from>
    <xdr:to>
      <xdr:col>23</xdr:col>
      <xdr:colOff>568325</xdr:colOff>
      <xdr:row>103</xdr:row>
      <xdr:rowOff>45086</xdr:rowOff>
    </xdr:to>
    <xdr:sp macro="" textlink="">
      <xdr:nvSpPr>
        <xdr:cNvPr id="601" name="円/楕円 600"/>
        <xdr:cNvSpPr/>
      </xdr:nvSpPr>
      <xdr:spPr>
        <a:xfrm>
          <a:off x="162687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137813</xdr:rowOff>
    </xdr:from>
    <xdr:ext cx="405111" cy="259045"/>
    <xdr:sp macro="" textlink="">
      <xdr:nvSpPr>
        <xdr:cNvPr id="602" name="【庁舎】&#10;有形固定資産減価償却率該当値テキスト"/>
        <xdr:cNvSpPr txBox="1"/>
      </xdr:nvSpPr>
      <xdr:spPr>
        <a:xfrm>
          <a:off x="16408400"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128270</xdr:rowOff>
    </xdr:from>
    <xdr:to>
      <xdr:col>22</xdr:col>
      <xdr:colOff>415925</xdr:colOff>
      <xdr:row>103</xdr:row>
      <xdr:rowOff>58420</xdr:rowOff>
    </xdr:to>
    <xdr:sp macro="" textlink="">
      <xdr:nvSpPr>
        <xdr:cNvPr id="603" name="円/楕円 602"/>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165736</xdr:rowOff>
    </xdr:from>
    <xdr:to>
      <xdr:col>23</xdr:col>
      <xdr:colOff>517525</xdr:colOff>
      <xdr:row>103</xdr:row>
      <xdr:rowOff>7620</xdr:rowOff>
    </xdr:to>
    <xdr:cxnSp macro="">
      <xdr:nvCxnSpPr>
        <xdr:cNvPr id="604" name="直線コネクタ 603"/>
        <xdr:cNvCxnSpPr/>
      </xdr:nvCxnSpPr>
      <xdr:spPr>
        <a:xfrm flipV="1">
          <a:off x="15481300" y="1765363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148607</xdr:rowOff>
    </xdr:from>
    <xdr:ext cx="405111" cy="259045"/>
    <xdr:sp macro="" textlink="">
      <xdr:nvSpPr>
        <xdr:cNvPr id="605"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74947</xdr:rowOff>
    </xdr:from>
    <xdr:ext cx="405111" cy="259045"/>
    <xdr:sp macro="" textlink="">
      <xdr:nvSpPr>
        <xdr:cNvPr id="606" name="n_1mainValue【庁舎】&#10;有形固定資産減価償却率"/>
        <xdr:cNvSpPr txBox="1"/>
      </xdr:nvSpPr>
      <xdr:spPr>
        <a:xfrm>
          <a:off x="15266043"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7" name="テキスト ボックス 6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8" name="直線コネクタ 6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9" name="テキスト ボックス 6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0" name="直線コネクタ 6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1" name="テキスト ボックス 6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2" name="直線コネクタ 6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3" name="テキスト ボックス 6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4" name="直線コネクタ 6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5" name="テキスト ボックス 6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6" name="直線コネクタ 6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7" name="テキスト ボックス 6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31" name="直線コネクタ 630"/>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32"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33" name="直線コネクタ 632"/>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34"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35" name="直線コネクタ 634"/>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6366</xdr:rowOff>
    </xdr:from>
    <xdr:ext cx="469744" cy="259045"/>
    <xdr:sp macro="" textlink="">
      <xdr:nvSpPr>
        <xdr:cNvPr id="636" name="【庁舎】&#10;一人当たり面積平均値テキスト"/>
        <xdr:cNvSpPr txBox="1"/>
      </xdr:nvSpPr>
      <xdr:spPr>
        <a:xfrm>
          <a:off x="22250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37" name="フローチャート : 判断 636"/>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38" name="フローチャート : 判断 637"/>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44" name="円/楕円 643"/>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83838</xdr:rowOff>
    </xdr:from>
    <xdr:ext cx="469744" cy="259045"/>
    <xdr:sp macro="" textlink="">
      <xdr:nvSpPr>
        <xdr:cNvPr id="645" name="【庁舎】&#10;一人当たり面積該当値テキスト"/>
        <xdr:cNvSpPr txBox="1"/>
      </xdr:nvSpPr>
      <xdr:spPr>
        <a:xfrm>
          <a:off x="222504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105411</xdr:rowOff>
    </xdr:from>
    <xdr:to>
      <xdr:col>31</xdr:col>
      <xdr:colOff>85725</xdr:colOff>
      <xdr:row>106</xdr:row>
      <xdr:rowOff>35561</xdr:rowOff>
    </xdr:to>
    <xdr:sp macro="" textlink="">
      <xdr:nvSpPr>
        <xdr:cNvPr id="646" name="円/楕円 645"/>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156211</xdr:rowOff>
    </xdr:from>
    <xdr:to>
      <xdr:col>32</xdr:col>
      <xdr:colOff>187325</xdr:colOff>
      <xdr:row>105</xdr:row>
      <xdr:rowOff>156211</xdr:rowOff>
    </xdr:to>
    <xdr:cxnSp macro="">
      <xdr:nvCxnSpPr>
        <xdr:cNvPr id="647" name="直線コネクタ 646"/>
        <xdr:cNvCxnSpPr/>
      </xdr:nvCxnSpPr>
      <xdr:spPr>
        <a:xfrm>
          <a:off x="21323300" y="1815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2557</xdr:rowOff>
    </xdr:from>
    <xdr:ext cx="469744" cy="259045"/>
    <xdr:sp macro="" textlink="">
      <xdr:nvSpPr>
        <xdr:cNvPr id="648"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26688</xdr:rowOff>
    </xdr:from>
    <xdr:ext cx="469744" cy="259045"/>
    <xdr:sp macro="" textlink="">
      <xdr:nvSpPr>
        <xdr:cNvPr id="649" name="n_1main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一部事務組合で運営している一般廃棄物処理施設は類似団体平均を下回っているものの、その他の類型は類似団体平均を上回っており、特に高くなっている施設は、市民会館、庁舎である</a:t>
          </a:r>
          <a:r>
            <a:rPr kumimoji="1"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市民会館については、運営方法の改善や多機能化を進めていく。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本庁舎については更新にあわせて、分散している行政機能の複合化や更なる機能の集約化を進める。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年度に策定した公共施設等総合管理計画において、公共施設の長寿命化や延べ床面積の削減を目標に掲げて取り組みを進めていく。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財政力指数は、</a:t>
          </a:r>
          <a:r>
            <a:rPr kumimoji="1" lang="ja-JP" altLang="en-US" sz="1100" baseline="0">
              <a:solidFill>
                <a:sysClr val="windowText" lastClr="000000"/>
              </a:solidFill>
              <a:effectLst/>
              <a:latin typeface="+mn-lt"/>
              <a:ea typeface="+mn-ea"/>
              <a:cs typeface="+mn-cs"/>
            </a:rPr>
            <a:t>横ばいの０．９６となった</a:t>
          </a:r>
          <a:r>
            <a:rPr kumimoji="1" lang="ja-JP" altLang="ja-JP" sz="1100" baseline="0">
              <a:solidFill>
                <a:sysClr val="windowText" lastClr="000000"/>
              </a:solidFill>
              <a:effectLst/>
              <a:latin typeface="+mn-lt"/>
              <a:ea typeface="+mn-ea"/>
              <a:cs typeface="+mn-cs"/>
            </a:rPr>
            <a:t>。類似団体の平均を上回る水準を維持している。平成</a:t>
          </a:r>
          <a:r>
            <a:rPr kumimoji="1" lang="en-US" altLang="ja-JP" sz="1100" baseline="0">
              <a:solidFill>
                <a:sysClr val="windowText" lastClr="000000"/>
              </a:solidFill>
              <a:effectLst/>
              <a:latin typeface="+mn-lt"/>
              <a:ea typeface="+mn-ea"/>
              <a:cs typeface="+mn-cs"/>
            </a:rPr>
            <a:t>24</a:t>
          </a:r>
          <a:r>
            <a:rPr kumimoji="1" lang="ja-JP" altLang="ja-JP" sz="1100" baseline="0">
              <a:solidFill>
                <a:sysClr val="windowText" lastClr="000000"/>
              </a:solidFill>
              <a:effectLst/>
              <a:latin typeface="+mn-lt"/>
              <a:ea typeface="+mn-ea"/>
              <a:cs typeface="+mn-cs"/>
            </a:rPr>
            <a:t>年度に市税収入が増加に転じ、基準財政収入額が増加しつつあるが、社会保障経費の増による基準財政需要額の増加により上昇に至らず、横ばい傾向にある。引き続き、新たな土地利用の推進等により財政基盤の拡充を図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59972</xdr:rowOff>
    </xdr:to>
    <xdr:cxnSp macro="">
      <xdr:nvCxnSpPr>
        <xdr:cNvPr id="71" name="直線コネクタ 70"/>
        <xdr:cNvCxnSpPr/>
      </xdr:nvCxnSpPr>
      <xdr:spPr>
        <a:xfrm flipV="1">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59972</xdr:rowOff>
    </xdr:to>
    <xdr:cxnSp macro="">
      <xdr:nvCxnSpPr>
        <xdr:cNvPr id="74" name="直線コネクタ 73"/>
        <xdr:cNvCxnSpPr/>
      </xdr:nvCxnSpPr>
      <xdr:spPr>
        <a:xfrm>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46567</xdr:rowOff>
    </xdr:to>
    <xdr:cxnSp macro="">
      <xdr:nvCxnSpPr>
        <xdr:cNvPr id="77" name="直線コネクタ 76"/>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9172</xdr:rowOff>
    </xdr:from>
    <xdr:to>
      <xdr:col>4</xdr:col>
      <xdr:colOff>533400</xdr:colOff>
      <xdr:row>40</xdr:row>
      <xdr:rowOff>110772</xdr:rowOff>
    </xdr:to>
    <xdr:sp macro="" textlink="">
      <xdr:nvSpPr>
        <xdr:cNvPr id="91" name="円/楕円 90"/>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120949</xdr:rowOff>
    </xdr:from>
    <xdr:ext cx="762000" cy="259045"/>
    <xdr:sp macro="" textlink="">
      <xdr:nvSpPr>
        <xdr:cNvPr id="92" name="テキスト ボックス 91"/>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96" name="テキスト ボックス 95"/>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経常収支比率は、前年度と比較して２．</a:t>
          </a:r>
          <a:r>
            <a:rPr kumimoji="1" lang="ja-JP" altLang="en-US" sz="1100" baseline="0">
              <a:solidFill>
                <a:sysClr val="windowText" lastClr="000000"/>
              </a:solidFill>
              <a:effectLst/>
              <a:latin typeface="+mn-lt"/>
              <a:ea typeface="+mn-ea"/>
              <a:cs typeface="+mn-cs"/>
            </a:rPr>
            <a:t>６</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悪化</a:t>
          </a:r>
          <a:r>
            <a:rPr kumimoji="1" lang="ja-JP" altLang="ja-JP" sz="1100" baseline="0">
              <a:solidFill>
                <a:sysClr val="windowText" lastClr="000000"/>
              </a:solidFill>
              <a:effectLst/>
              <a:latin typeface="+mn-lt"/>
              <a:ea typeface="+mn-ea"/>
              <a:cs typeface="+mn-cs"/>
            </a:rPr>
            <a:t>した。比率の分子となる経常経費充当一般財源</a:t>
          </a:r>
          <a:r>
            <a:rPr kumimoji="1" lang="ja-JP" altLang="en-US" sz="1100" baseline="0">
              <a:solidFill>
                <a:sysClr val="windowText" lastClr="000000"/>
              </a:solidFill>
              <a:effectLst/>
              <a:latin typeface="+mn-lt"/>
              <a:ea typeface="+mn-ea"/>
              <a:cs typeface="+mn-cs"/>
            </a:rPr>
            <a:t>は</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扶助</a:t>
          </a:r>
          <a:r>
            <a:rPr kumimoji="1" lang="ja-JP" altLang="ja-JP" sz="1100" baseline="0">
              <a:solidFill>
                <a:sysClr val="windowText" lastClr="000000"/>
              </a:solidFill>
              <a:effectLst/>
              <a:latin typeface="+mn-lt"/>
              <a:ea typeface="+mn-ea"/>
              <a:cs typeface="+mn-cs"/>
            </a:rPr>
            <a:t>費</a:t>
          </a:r>
          <a:r>
            <a:rPr kumimoji="1" lang="ja-JP" altLang="en-US" sz="1100" baseline="0">
              <a:solidFill>
                <a:sysClr val="windowText" lastClr="000000"/>
              </a:solidFill>
              <a:effectLst/>
              <a:latin typeface="+mn-lt"/>
              <a:ea typeface="+mn-ea"/>
              <a:cs typeface="+mn-cs"/>
            </a:rPr>
            <a:t>が</a:t>
          </a:r>
          <a:r>
            <a:rPr kumimoji="1" lang="ja-JP" altLang="ja-JP" sz="1100" baseline="0">
              <a:solidFill>
                <a:sysClr val="windowText" lastClr="000000"/>
              </a:solidFill>
              <a:effectLst/>
              <a:latin typeface="+mn-lt"/>
              <a:ea typeface="+mn-ea"/>
              <a:cs typeface="+mn-cs"/>
            </a:rPr>
            <a:t>減となる一方で、</a:t>
          </a:r>
          <a:r>
            <a:rPr kumimoji="1" lang="ja-JP" altLang="en-US" sz="1100" baseline="0">
              <a:solidFill>
                <a:sysClr val="windowText" lastClr="000000"/>
              </a:solidFill>
              <a:effectLst/>
              <a:latin typeface="+mn-lt"/>
              <a:ea typeface="+mn-ea"/>
              <a:cs typeface="+mn-cs"/>
            </a:rPr>
            <a:t>補助費等</a:t>
          </a:r>
          <a:r>
            <a:rPr kumimoji="1" lang="ja-JP" altLang="ja-JP" sz="1100" baseline="0">
              <a:solidFill>
                <a:sysClr val="windowText" lastClr="000000"/>
              </a:solidFill>
              <a:effectLst/>
              <a:latin typeface="+mn-lt"/>
              <a:ea typeface="+mn-ea"/>
              <a:cs typeface="+mn-cs"/>
            </a:rPr>
            <a:t>や</a:t>
          </a:r>
          <a:r>
            <a:rPr kumimoji="1" lang="ja-JP" altLang="en-US" sz="1100" baseline="0">
              <a:solidFill>
                <a:sysClr val="windowText" lastClr="000000"/>
              </a:solidFill>
              <a:effectLst/>
              <a:latin typeface="+mn-lt"/>
              <a:ea typeface="+mn-ea"/>
              <a:cs typeface="+mn-cs"/>
            </a:rPr>
            <a:t>公債</a:t>
          </a:r>
          <a:r>
            <a:rPr kumimoji="1" lang="ja-JP" altLang="ja-JP" sz="1100" baseline="0">
              <a:solidFill>
                <a:sysClr val="windowText" lastClr="000000"/>
              </a:solidFill>
              <a:effectLst/>
              <a:latin typeface="+mn-lt"/>
              <a:ea typeface="+mn-ea"/>
              <a:cs typeface="+mn-cs"/>
            </a:rPr>
            <a:t>費の増により増加し、比率の分母となる経常一般財源は、</a:t>
          </a:r>
          <a:r>
            <a:rPr kumimoji="1" lang="ja-JP" altLang="en-US" sz="1100" baseline="0">
              <a:solidFill>
                <a:sysClr val="windowText" lastClr="000000"/>
              </a:solidFill>
              <a:effectLst/>
              <a:latin typeface="+mn-lt"/>
              <a:ea typeface="+mn-ea"/>
              <a:cs typeface="+mn-cs"/>
            </a:rPr>
            <a:t>市税</a:t>
          </a:r>
          <a:r>
            <a:rPr kumimoji="1" lang="ja-JP" altLang="ja-JP" sz="1100" baseline="0">
              <a:solidFill>
                <a:sysClr val="windowText" lastClr="000000"/>
              </a:solidFill>
              <a:effectLst/>
              <a:latin typeface="+mn-lt"/>
              <a:ea typeface="+mn-ea"/>
              <a:cs typeface="+mn-cs"/>
            </a:rPr>
            <a:t>が</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となる一方で、地方消費税交付金や</a:t>
          </a:r>
          <a:r>
            <a:rPr kumimoji="1" lang="ja-JP" altLang="en-US" sz="1100" baseline="0">
              <a:solidFill>
                <a:sysClr val="windowText" lastClr="000000"/>
              </a:solidFill>
              <a:effectLst/>
              <a:latin typeface="+mn-lt"/>
              <a:ea typeface="+mn-ea"/>
              <a:cs typeface="+mn-cs"/>
            </a:rPr>
            <a:t>普通交付税</a:t>
          </a:r>
          <a:r>
            <a:rPr kumimoji="1" lang="ja-JP" altLang="ja-JP" sz="1100" baseline="0">
              <a:solidFill>
                <a:sysClr val="windowText" lastClr="000000"/>
              </a:solidFill>
              <a:effectLst/>
              <a:latin typeface="+mn-lt"/>
              <a:ea typeface="+mn-ea"/>
              <a:cs typeface="+mn-cs"/>
            </a:rPr>
            <a:t>の</a:t>
          </a:r>
          <a:r>
            <a:rPr kumimoji="1" lang="ja-JP" altLang="en-US" sz="1100" baseline="0">
              <a:solidFill>
                <a:sysClr val="windowText" lastClr="000000"/>
              </a:solidFill>
              <a:effectLst/>
              <a:latin typeface="+mn-lt"/>
              <a:ea typeface="+mn-ea"/>
              <a:cs typeface="+mn-cs"/>
            </a:rPr>
            <a:t>減</a:t>
          </a:r>
          <a:r>
            <a:rPr kumimoji="1" lang="ja-JP" altLang="ja-JP" sz="1100" baseline="0">
              <a:solidFill>
                <a:sysClr val="windowText" lastClr="000000"/>
              </a:solidFill>
              <a:effectLst/>
              <a:latin typeface="+mn-lt"/>
              <a:ea typeface="+mn-ea"/>
              <a:cs typeface="+mn-cs"/>
            </a:rPr>
            <a:t>により</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し、比率が</a:t>
          </a:r>
          <a:r>
            <a:rPr kumimoji="1" lang="ja-JP" altLang="en-US" sz="1100" baseline="0">
              <a:solidFill>
                <a:sysClr val="windowText" lastClr="000000"/>
              </a:solidFill>
              <a:effectLst/>
              <a:latin typeface="+mn-lt"/>
              <a:ea typeface="+mn-ea"/>
              <a:cs typeface="+mn-cs"/>
            </a:rPr>
            <a:t>悪化</a:t>
          </a:r>
          <a:r>
            <a:rPr kumimoji="1" lang="ja-JP" altLang="ja-JP" sz="1100" baseline="0">
              <a:solidFill>
                <a:sysClr val="windowText" lastClr="000000"/>
              </a:solidFill>
              <a:effectLst/>
              <a:latin typeface="+mn-lt"/>
              <a:ea typeface="+mn-ea"/>
              <a:cs typeface="+mn-cs"/>
            </a:rPr>
            <a:t>した。類似団体の平均を上回っており、今後も、行財政改革を推進し、歳出削減に努めるとともに、徴収率の向上など歳入対策も積極的に取り組み、比率の改善に努める。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150622</xdr:rowOff>
    </xdr:to>
    <xdr:cxnSp macro="">
      <xdr:nvCxnSpPr>
        <xdr:cNvPr id="129" name="直線コネクタ 128"/>
        <xdr:cNvCxnSpPr/>
      </xdr:nvCxnSpPr>
      <xdr:spPr>
        <a:xfrm>
          <a:off x="4114800" y="1065504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145796</xdr:rowOff>
    </xdr:to>
    <xdr:cxnSp macro="">
      <xdr:nvCxnSpPr>
        <xdr:cNvPr id="132" name="直線コネクタ 131"/>
        <xdr:cNvCxnSpPr/>
      </xdr:nvCxnSpPr>
      <xdr:spPr>
        <a:xfrm flipV="1">
          <a:off x="3225800" y="10655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62</xdr:row>
      <xdr:rowOff>145796</xdr:rowOff>
    </xdr:to>
    <xdr:cxnSp macro="">
      <xdr:nvCxnSpPr>
        <xdr:cNvPr id="135" name="直線コネクタ 134"/>
        <xdr:cNvCxnSpPr/>
      </xdr:nvCxnSpPr>
      <xdr:spPr>
        <a:xfrm>
          <a:off x="2336800" y="107274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62</xdr:row>
      <xdr:rowOff>97536</xdr:rowOff>
    </xdr:to>
    <xdr:cxnSp macro="">
      <xdr:nvCxnSpPr>
        <xdr:cNvPr id="138" name="直線コネクタ 137"/>
        <xdr:cNvCxnSpPr/>
      </xdr:nvCxnSpPr>
      <xdr:spPr>
        <a:xfrm>
          <a:off x="1447800" y="106888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8" name="円/楕円 147"/>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71899</xdr:rowOff>
    </xdr:from>
    <xdr:ext cx="762000" cy="259045"/>
    <xdr:sp macro="" textlink="">
      <xdr:nvSpPr>
        <xdr:cNvPr id="149"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50" name="円/楕円 149"/>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60723</xdr:rowOff>
    </xdr:from>
    <xdr:ext cx="736600" cy="259045"/>
    <xdr:sp macro="" textlink="">
      <xdr:nvSpPr>
        <xdr:cNvPr id="151" name="テキスト ボックス 150"/>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94996</xdr:rowOff>
    </xdr:from>
    <xdr:to>
      <xdr:col>4</xdr:col>
      <xdr:colOff>533400</xdr:colOff>
      <xdr:row>63</xdr:row>
      <xdr:rowOff>25146</xdr:rowOff>
    </xdr:to>
    <xdr:sp macro="" textlink="">
      <xdr:nvSpPr>
        <xdr:cNvPr id="152" name="円/楕円 151"/>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53" name="テキスト ボックス 152"/>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4" name="円/楕円 153"/>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133113</xdr:rowOff>
    </xdr:from>
    <xdr:ext cx="762000" cy="259045"/>
    <xdr:sp macro="" textlink="">
      <xdr:nvSpPr>
        <xdr:cNvPr id="155" name="テキスト ボックス 154"/>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56" name="円/楕円 155"/>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94505</xdr:rowOff>
    </xdr:from>
    <xdr:ext cx="762000" cy="259045"/>
    <xdr:sp macro="" textlink="">
      <xdr:nvSpPr>
        <xdr:cNvPr id="157" name="テキスト ボックス 156"/>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人口</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人当たりの人件費・物件費等決算額は、前年度と比較して</a:t>
          </a:r>
          <a:r>
            <a:rPr kumimoji="1" lang="en-US" altLang="ja-JP" sz="1100" baseline="0">
              <a:solidFill>
                <a:sysClr val="windowText" lastClr="000000"/>
              </a:solidFill>
              <a:effectLst/>
              <a:latin typeface="+mn-lt"/>
              <a:ea typeface="+mn-ea"/>
              <a:cs typeface="+mn-cs"/>
            </a:rPr>
            <a:t>1,297</a:t>
          </a:r>
          <a:r>
            <a:rPr kumimoji="1" lang="ja-JP" altLang="ja-JP" sz="1100" baseline="0">
              <a:solidFill>
                <a:sysClr val="windowText" lastClr="000000"/>
              </a:solidFill>
              <a:effectLst/>
              <a:latin typeface="+mn-lt"/>
              <a:ea typeface="+mn-ea"/>
              <a:cs typeface="+mn-cs"/>
            </a:rPr>
            <a:t>円</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した。</a:t>
          </a:r>
          <a:r>
            <a:rPr kumimoji="1" lang="ja-JP" altLang="ja-JP" sz="1100" baseline="0">
              <a:solidFill>
                <a:schemeClr val="dk1"/>
              </a:solidFill>
              <a:effectLst/>
              <a:latin typeface="+mn-lt"/>
              <a:ea typeface="+mn-ea"/>
              <a:cs typeface="+mn-cs"/>
            </a:rPr>
            <a:t>定員適正化による人件費の縮減や事務事業の見直しにより、</a:t>
          </a:r>
          <a:r>
            <a:rPr kumimoji="1" lang="ja-JP" altLang="ja-JP" sz="1100" baseline="0">
              <a:solidFill>
                <a:sysClr val="windowText" lastClr="000000"/>
              </a:solidFill>
              <a:effectLst/>
              <a:latin typeface="+mn-lt"/>
              <a:ea typeface="+mn-ea"/>
              <a:cs typeface="+mn-cs"/>
            </a:rPr>
            <a:t>類似団体の平均を下</a:t>
          </a:r>
          <a:r>
            <a:rPr kumimoji="1" lang="ja-JP" altLang="en-US" sz="1100" baseline="0">
              <a:solidFill>
                <a:sysClr val="windowText" lastClr="000000"/>
              </a:solidFill>
              <a:effectLst/>
              <a:latin typeface="+mn-lt"/>
              <a:ea typeface="+mn-ea"/>
              <a:cs typeface="+mn-cs"/>
            </a:rPr>
            <a:t>回る状況が</a:t>
          </a:r>
          <a:r>
            <a:rPr kumimoji="1" lang="ja-JP" altLang="ja-JP" sz="1100" baseline="0">
              <a:solidFill>
                <a:sysClr val="windowText" lastClr="000000"/>
              </a:solidFill>
              <a:effectLst/>
              <a:latin typeface="+mn-lt"/>
              <a:ea typeface="+mn-ea"/>
              <a:cs typeface="+mn-cs"/>
            </a:rPr>
            <a:t>続いてい</a:t>
          </a:r>
          <a:r>
            <a:rPr kumimoji="1" lang="ja-JP" altLang="en-US" sz="1100" baseline="0">
              <a:solidFill>
                <a:sysClr val="windowText" lastClr="000000"/>
              </a:solidFill>
              <a:effectLst/>
              <a:latin typeface="+mn-lt"/>
              <a:ea typeface="+mn-ea"/>
              <a:cs typeface="+mn-cs"/>
            </a:rPr>
            <a:t>る。人件費は、</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26</a:t>
          </a:r>
          <a:r>
            <a:rPr kumimoji="1" lang="ja-JP" altLang="ja-JP" sz="1100" baseline="0">
              <a:solidFill>
                <a:sysClr val="windowText" lastClr="000000"/>
              </a:solidFill>
              <a:effectLst/>
              <a:latin typeface="+mn-lt"/>
              <a:ea typeface="+mn-ea"/>
              <a:cs typeface="+mn-cs"/>
            </a:rPr>
            <a:t>年度は、人事院勧告によ</a:t>
          </a:r>
          <a:r>
            <a:rPr kumimoji="1" lang="ja-JP" altLang="en-US" sz="1100" baseline="0">
              <a:solidFill>
                <a:sysClr val="windowText" lastClr="000000"/>
              </a:solidFill>
              <a:effectLst/>
              <a:latin typeface="+mn-lt"/>
              <a:ea typeface="+mn-ea"/>
              <a:cs typeface="+mn-cs"/>
            </a:rPr>
            <a:t>り</a:t>
          </a:r>
          <a:r>
            <a:rPr kumimoji="1" lang="ja-JP" altLang="ja-JP" sz="1100" baseline="0">
              <a:solidFill>
                <a:sysClr val="windowText" lastClr="000000"/>
              </a:solidFill>
              <a:effectLst/>
              <a:latin typeface="+mn-lt"/>
              <a:ea typeface="+mn-ea"/>
              <a:cs typeface="+mn-cs"/>
            </a:rPr>
            <a:t>人件費</a:t>
          </a:r>
          <a:r>
            <a:rPr kumimoji="1" lang="ja-JP" altLang="en-US" sz="1100" baseline="0">
              <a:solidFill>
                <a:sysClr val="windowText" lastClr="000000"/>
              </a:solidFill>
              <a:effectLst/>
              <a:latin typeface="+mn-lt"/>
              <a:ea typeface="+mn-ea"/>
              <a:cs typeface="+mn-cs"/>
            </a:rPr>
            <a:t>が</a:t>
          </a:r>
          <a:r>
            <a:rPr kumimoji="1" lang="ja-JP" altLang="ja-JP" sz="1100" baseline="0">
              <a:solidFill>
                <a:sysClr val="windowText" lastClr="000000"/>
              </a:solidFill>
              <a:effectLst/>
              <a:latin typeface="+mn-lt"/>
              <a:ea typeface="+mn-ea"/>
              <a:cs typeface="+mn-cs"/>
            </a:rPr>
            <a:t>増加</a:t>
          </a:r>
          <a:r>
            <a:rPr kumimoji="1" lang="ja-JP" altLang="en-US" sz="1100" baseline="0">
              <a:solidFill>
                <a:sysClr val="windowText" lastClr="000000"/>
              </a:solidFill>
              <a:effectLst/>
              <a:latin typeface="+mn-lt"/>
              <a:ea typeface="+mn-ea"/>
              <a:cs typeface="+mn-cs"/>
            </a:rPr>
            <a:t>したものの、その後は減少傾向である。物件費は、</a:t>
          </a:r>
          <a:r>
            <a:rPr kumimoji="1" lang="ja-JP" altLang="ja-JP" sz="1100" baseline="0">
              <a:solidFill>
                <a:sysClr val="windowText" lastClr="000000"/>
              </a:solidFill>
              <a:effectLst/>
              <a:latin typeface="+mn-lt"/>
              <a:ea typeface="+mn-ea"/>
              <a:cs typeface="+mn-cs"/>
            </a:rPr>
            <a:t>マイナンバー対応に伴う電算事務費の増等により増加してい</a:t>
          </a:r>
          <a:r>
            <a:rPr kumimoji="1" lang="ja-JP" altLang="en-US" sz="1100" baseline="0">
              <a:solidFill>
                <a:sysClr val="windowText" lastClr="000000"/>
              </a:solidFill>
              <a:effectLst/>
              <a:latin typeface="+mn-lt"/>
              <a:ea typeface="+mn-ea"/>
              <a:cs typeface="+mn-cs"/>
            </a:rPr>
            <a:t>たが、平成</a:t>
          </a:r>
          <a:r>
            <a:rPr kumimoji="1" lang="en-US" altLang="ja-JP" sz="1100" baseline="0">
              <a:solidFill>
                <a:sysClr val="windowText" lastClr="000000"/>
              </a:solidFill>
              <a:effectLst/>
              <a:latin typeface="+mn-lt"/>
              <a:ea typeface="+mn-ea"/>
              <a:cs typeface="+mn-cs"/>
            </a:rPr>
            <a:t>28</a:t>
          </a:r>
          <a:r>
            <a:rPr kumimoji="1" lang="ja-JP" altLang="en-US" sz="1100" baseline="0">
              <a:solidFill>
                <a:sysClr val="windowText" lastClr="000000"/>
              </a:solidFill>
              <a:effectLst/>
              <a:latin typeface="+mn-lt"/>
              <a:ea typeface="+mn-ea"/>
              <a:cs typeface="+mn-cs"/>
            </a:rPr>
            <a:t>年は減少に転じた</a:t>
          </a:r>
          <a:r>
            <a:rPr kumimoji="1" lang="ja-JP" altLang="ja-JP" sz="1100" baseline="0">
              <a:solidFill>
                <a:sysClr val="windowText" lastClr="000000"/>
              </a:solidFill>
              <a:effectLst/>
              <a:latin typeface="+mn-lt"/>
              <a:ea typeface="+mn-ea"/>
              <a:cs typeface="+mn-cs"/>
            </a:rPr>
            <a:t>。引き続き、業務のアウトソーシング等の経常コストの低減に取り組み、簡素で効率的な運営に努める。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160342</xdr:rowOff>
    </xdr:from>
    <xdr:to>
      <xdr:col>7</xdr:col>
      <xdr:colOff>152400</xdr:colOff>
      <xdr:row>83</xdr:row>
      <xdr:rowOff>14973</xdr:rowOff>
    </xdr:to>
    <xdr:cxnSp macro="">
      <xdr:nvCxnSpPr>
        <xdr:cNvPr id="192" name="直線コネクタ 191"/>
        <xdr:cNvCxnSpPr/>
      </xdr:nvCxnSpPr>
      <xdr:spPr>
        <a:xfrm flipV="1">
          <a:off x="4114800" y="14219242"/>
          <a:ext cx="838200" cy="2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160744</xdr:rowOff>
    </xdr:from>
    <xdr:to>
      <xdr:col>6</xdr:col>
      <xdr:colOff>0</xdr:colOff>
      <xdr:row>83</xdr:row>
      <xdr:rowOff>14973</xdr:rowOff>
    </xdr:to>
    <xdr:cxnSp macro="">
      <xdr:nvCxnSpPr>
        <xdr:cNvPr id="195" name="直線コネクタ 194"/>
        <xdr:cNvCxnSpPr/>
      </xdr:nvCxnSpPr>
      <xdr:spPr>
        <a:xfrm>
          <a:off x="3225800" y="14219644"/>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59860</xdr:rowOff>
    </xdr:from>
    <xdr:to>
      <xdr:col>4</xdr:col>
      <xdr:colOff>482600</xdr:colOff>
      <xdr:row>82</xdr:row>
      <xdr:rowOff>160744</xdr:rowOff>
    </xdr:to>
    <xdr:cxnSp macro="">
      <xdr:nvCxnSpPr>
        <xdr:cNvPr id="198" name="直線コネクタ 197"/>
        <xdr:cNvCxnSpPr/>
      </xdr:nvCxnSpPr>
      <xdr:spPr>
        <a:xfrm>
          <a:off x="2336800" y="14118760"/>
          <a:ext cx="889000" cy="10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59860</xdr:rowOff>
    </xdr:from>
    <xdr:to>
      <xdr:col>3</xdr:col>
      <xdr:colOff>279400</xdr:colOff>
      <xdr:row>82</xdr:row>
      <xdr:rowOff>96276</xdr:rowOff>
    </xdr:to>
    <xdr:cxnSp macro="">
      <xdr:nvCxnSpPr>
        <xdr:cNvPr id="201" name="直線コネクタ 200"/>
        <xdr:cNvCxnSpPr/>
      </xdr:nvCxnSpPr>
      <xdr:spPr>
        <a:xfrm flipV="1">
          <a:off x="1447800" y="14118760"/>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109542</xdr:rowOff>
    </xdr:from>
    <xdr:to>
      <xdr:col>7</xdr:col>
      <xdr:colOff>203200</xdr:colOff>
      <xdr:row>83</xdr:row>
      <xdr:rowOff>39692</xdr:rowOff>
    </xdr:to>
    <xdr:sp macro="" textlink="">
      <xdr:nvSpPr>
        <xdr:cNvPr id="211" name="円/楕円 210"/>
        <xdr:cNvSpPr/>
      </xdr:nvSpPr>
      <xdr:spPr>
        <a:xfrm>
          <a:off x="4902200" y="141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126069</xdr:rowOff>
    </xdr:from>
    <xdr:ext cx="762000" cy="259045"/>
    <xdr:sp macro="" textlink="">
      <xdr:nvSpPr>
        <xdr:cNvPr id="212" name="人件費・物件費等の状況該当値テキスト"/>
        <xdr:cNvSpPr txBox="1"/>
      </xdr:nvSpPr>
      <xdr:spPr>
        <a:xfrm>
          <a:off x="5041900" y="1401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100,816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135623</xdr:rowOff>
    </xdr:from>
    <xdr:to>
      <xdr:col>6</xdr:col>
      <xdr:colOff>50800</xdr:colOff>
      <xdr:row>83</xdr:row>
      <xdr:rowOff>65773</xdr:rowOff>
    </xdr:to>
    <xdr:sp macro="" textlink="">
      <xdr:nvSpPr>
        <xdr:cNvPr id="213" name="円/楕円 212"/>
        <xdr:cNvSpPr/>
      </xdr:nvSpPr>
      <xdr:spPr>
        <a:xfrm>
          <a:off x="4064000" y="1419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75950</xdr:rowOff>
    </xdr:from>
    <xdr:ext cx="736600" cy="259045"/>
    <xdr:sp macro="" textlink="">
      <xdr:nvSpPr>
        <xdr:cNvPr id="214" name="テキスト ボックス 213"/>
        <xdr:cNvSpPr txBox="1"/>
      </xdr:nvSpPr>
      <xdr:spPr>
        <a:xfrm>
          <a:off x="3733800" y="1396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109944</xdr:rowOff>
    </xdr:from>
    <xdr:to>
      <xdr:col>4</xdr:col>
      <xdr:colOff>533400</xdr:colOff>
      <xdr:row>83</xdr:row>
      <xdr:rowOff>40094</xdr:rowOff>
    </xdr:to>
    <xdr:sp macro="" textlink="">
      <xdr:nvSpPr>
        <xdr:cNvPr id="215" name="円/楕円 214"/>
        <xdr:cNvSpPr/>
      </xdr:nvSpPr>
      <xdr:spPr>
        <a:xfrm>
          <a:off x="3175000" y="141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50271</xdr:rowOff>
    </xdr:from>
    <xdr:ext cx="762000" cy="259045"/>
    <xdr:sp macro="" textlink="">
      <xdr:nvSpPr>
        <xdr:cNvPr id="216" name="テキスト ボックス 215"/>
        <xdr:cNvSpPr txBox="1"/>
      </xdr:nvSpPr>
      <xdr:spPr>
        <a:xfrm>
          <a:off x="2844800" y="1393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9060</xdr:rowOff>
    </xdr:from>
    <xdr:to>
      <xdr:col>3</xdr:col>
      <xdr:colOff>330200</xdr:colOff>
      <xdr:row>82</xdr:row>
      <xdr:rowOff>110660</xdr:rowOff>
    </xdr:to>
    <xdr:sp macro="" textlink="">
      <xdr:nvSpPr>
        <xdr:cNvPr id="217" name="円/楕円 216"/>
        <xdr:cNvSpPr/>
      </xdr:nvSpPr>
      <xdr:spPr>
        <a:xfrm>
          <a:off x="2286000" y="140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120837</xdr:rowOff>
    </xdr:from>
    <xdr:ext cx="762000" cy="259045"/>
    <xdr:sp macro="" textlink="">
      <xdr:nvSpPr>
        <xdr:cNvPr id="218" name="テキスト ボックス 217"/>
        <xdr:cNvSpPr txBox="1"/>
      </xdr:nvSpPr>
      <xdr:spPr>
        <a:xfrm>
          <a:off x="1955800" y="1383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45476</xdr:rowOff>
    </xdr:from>
    <xdr:to>
      <xdr:col>2</xdr:col>
      <xdr:colOff>127000</xdr:colOff>
      <xdr:row>82</xdr:row>
      <xdr:rowOff>147076</xdr:rowOff>
    </xdr:to>
    <xdr:sp macro="" textlink="">
      <xdr:nvSpPr>
        <xdr:cNvPr id="219" name="円/楕円 218"/>
        <xdr:cNvSpPr/>
      </xdr:nvSpPr>
      <xdr:spPr>
        <a:xfrm>
          <a:off x="1397000" y="141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157253</xdr:rowOff>
    </xdr:from>
    <xdr:ext cx="762000" cy="259045"/>
    <xdr:sp macro="" textlink="">
      <xdr:nvSpPr>
        <xdr:cNvPr id="220" name="テキスト ボックス 219"/>
        <xdr:cNvSpPr txBox="1"/>
      </xdr:nvSpPr>
      <xdr:spPr>
        <a:xfrm>
          <a:off x="1066800" y="1387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毎年の人事院勧告に基づき、国家公務員に準拠することを基本として見直しを行っている。指数に高低差はあるものの、実質の指数は概ね１００程度で推移している。類似団体より若干高めではあるが、神奈川県内市町村の平均値と同水準である。今後も引き続き給与の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88054</xdr:rowOff>
    </xdr:to>
    <xdr:cxnSp macro="">
      <xdr:nvCxnSpPr>
        <xdr:cNvPr id="254" name="直線コネクタ 253"/>
        <xdr:cNvCxnSpPr/>
      </xdr:nvCxnSpPr>
      <xdr:spPr>
        <a:xfrm flipV="1">
          <a:off x="16179800" y="146532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88054</xdr:rowOff>
    </xdr:to>
    <xdr:cxnSp macro="">
      <xdr:nvCxnSpPr>
        <xdr:cNvPr id="257" name="直線コネクタ 256"/>
        <xdr:cNvCxnSpPr/>
      </xdr:nvCxnSpPr>
      <xdr:spPr>
        <a:xfrm>
          <a:off x="15290800" y="146452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85</xdr:row>
      <xdr:rowOff>71966</xdr:rowOff>
    </xdr:to>
    <xdr:cxnSp macro="">
      <xdr:nvCxnSpPr>
        <xdr:cNvPr id="260" name="直線コネクタ 259"/>
        <xdr:cNvCxnSpPr/>
      </xdr:nvCxnSpPr>
      <xdr:spPr>
        <a:xfrm>
          <a:off x="14401800" y="146130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39793</xdr:rowOff>
    </xdr:from>
    <xdr:to>
      <xdr:col>21</xdr:col>
      <xdr:colOff>0</xdr:colOff>
      <xdr:row>88</xdr:row>
      <xdr:rowOff>128693</xdr:rowOff>
    </xdr:to>
    <xdr:cxnSp macro="">
      <xdr:nvCxnSpPr>
        <xdr:cNvPr id="263" name="直線コネクタ 262"/>
        <xdr:cNvCxnSpPr/>
      </xdr:nvCxnSpPr>
      <xdr:spPr>
        <a:xfrm flipV="1">
          <a:off x="13512800" y="1461304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3" name="円/楕円 272"/>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4"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5" name="円/楕円 274"/>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6" name="テキスト ボックス 27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7" name="円/楕円 276"/>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8" name="テキスト ボックス 27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160443</xdr:rowOff>
    </xdr:from>
    <xdr:to>
      <xdr:col>21</xdr:col>
      <xdr:colOff>50800</xdr:colOff>
      <xdr:row>85</xdr:row>
      <xdr:rowOff>90593</xdr:rowOff>
    </xdr:to>
    <xdr:sp macro="" textlink="">
      <xdr:nvSpPr>
        <xdr:cNvPr id="279" name="円/楕円 278"/>
        <xdr:cNvSpPr/>
      </xdr:nvSpPr>
      <xdr:spPr>
        <a:xfrm>
          <a:off x="14351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80" name="テキスト ボックス 279"/>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1" name="円/楕円 280"/>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2" name="テキスト ボックス 281"/>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平成１７年度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定員管理に</a:t>
          </a:r>
          <a:r>
            <a:rPr kumimoji="1" lang="ja-JP" altLang="en-US" sz="1100">
              <a:solidFill>
                <a:sysClr val="windowText" lastClr="000000"/>
              </a:solidFill>
              <a:effectLst/>
              <a:latin typeface="+mn-lt"/>
              <a:ea typeface="+mn-ea"/>
              <a:cs typeface="+mn-cs"/>
            </a:rPr>
            <a:t>関する計画を策定し、職員数の削減に</a:t>
          </a:r>
          <a:r>
            <a:rPr kumimoji="1" lang="ja-JP" altLang="ja-JP" sz="1100">
              <a:solidFill>
                <a:sysClr val="windowText" lastClr="000000"/>
              </a:solidFill>
              <a:effectLst/>
              <a:latin typeface="+mn-lt"/>
              <a:ea typeface="+mn-ea"/>
              <a:cs typeface="+mn-cs"/>
            </a:rPr>
            <a:t>取り組ん</a:t>
          </a:r>
          <a:r>
            <a:rPr kumimoji="1" lang="ja-JP" altLang="en-US" sz="1100">
              <a:solidFill>
                <a:sysClr val="windowText" lastClr="000000"/>
              </a:solidFill>
              <a:effectLst/>
              <a:latin typeface="+mn-lt"/>
              <a:ea typeface="+mn-ea"/>
              <a:cs typeface="+mn-cs"/>
            </a:rPr>
            <a:t>でいるが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平成２８年度においては</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平均</a:t>
          </a:r>
          <a:r>
            <a:rPr kumimoji="1" lang="ja-JP" altLang="en-US" sz="1100">
              <a:solidFill>
                <a:sysClr val="windowText" lastClr="000000"/>
              </a:solidFill>
              <a:effectLst/>
              <a:latin typeface="+mn-lt"/>
              <a:ea typeface="+mn-ea"/>
              <a:cs typeface="+mn-cs"/>
            </a:rPr>
            <a:t>値を０．２３ポイント</a:t>
          </a:r>
          <a:r>
            <a:rPr kumimoji="1" lang="ja-JP" altLang="ja-JP" sz="1100">
              <a:solidFill>
                <a:sysClr val="windowText" lastClr="000000"/>
              </a:solidFill>
              <a:effectLst/>
              <a:latin typeface="+mn-lt"/>
              <a:ea typeface="+mn-ea"/>
              <a:cs typeface="+mn-cs"/>
            </a:rPr>
            <a:t>上回って</a:t>
          </a:r>
          <a:r>
            <a:rPr kumimoji="1" lang="ja-JP" altLang="en-US" sz="1100">
              <a:solidFill>
                <a:sysClr val="windowText" lastClr="000000"/>
              </a:solidFill>
              <a:effectLst/>
              <a:latin typeface="+mn-lt"/>
              <a:ea typeface="+mn-ea"/>
              <a:cs typeface="+mn-cs"/>
            </a:rPr>
            <a:t>おり、平成２７年度に引き続いて２年連続で類似市の後塵を拝する結果となった。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適正水準の職員数を維持していくため、現行計画の終了後も</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から平成３４年度までを計画期間とする次期計画を策定し、引き続き職員数の計画的な確保に</a:t>
          </a:r>
          <a:r>
            <a:rPr kumimoji="1" lang="ja-JP" altLang="ja-JP" sz="1100">
              <a:solidFill>
                <a:sysClr val="windowText" lastClr="000000"/>
              </a:solidFill>
              <a:effectLst/>
              <a:latin typeface="+mn-lt"/>
              <a:ea typeface="+mn-ea"/>
              <a:cs typeface="+mn-cs"/>
            </a:rPr>
            <a:t>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33867</xdr:rowOff>
    </xdr:from>
    <xdr:to>
      <xdr:col>24</xdr:col>
      <xdr:colOff>558800</xdr:colOff>
      <xdr:row>63</xdr:row>
      <xdr:rowOff>39899</xdr:rowOff>
    </xdr:to>
    <xdr:cxnSp macro="">
      <xdr:nvCxnSpPr>
        <xdr:cNvPr id="317" name="直線コネクタ 316"/>
        <xdr:cNvCxnSpPr/>
      </xdr:nvCxnSpPr>
      <xdr:spPr>
        <a:xfrm flipV="1">
          <a:off x="16179800" y="10835217"/>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39899</xdr:rowOff>
    </xdr:from>
    <xdr:to>
      <xdr:col>23</xdr:col>
      <xdr:colOff>406400</xdr:colOff>
      <xdr:row>63</xdr:row>
      <xdr:rowOff>55986</xdr:rowOff>
    </xdr:to>
    <xdr:cxnSp macro="">
      <xdr:nvCxnSpPr>
        <xdr:cNvPr id="320" name="直線コネクタ 319"/>
        <xdr:cNvCxnSpPr/>
      </xdr:nvCxnSpPr>
      <xdr:spPr>
        <a:xfrm flipV="1">
          <a:off x="15290800" y="108412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55986</xdr:rowOff>
    </xdr:from>
    <xdr:to>
      <xdr:col>22</xdr:col>
      <xdr:colOff>203200</xdr:colOff>
      <xdr:row>63</xdr:row>
      <xdr:rowOff>68051</xdr:rowOff>
    </xdr:to>
    <xdr:cxnSp macro="">
      <xdr:nvCxnSpPr>
        <xdr:cNvPr id="323" name="直線コネクタ 322"/>
        <xdr:cNvCxnSpPr/>
      </xdr:nvCxnSpPr>
      <xdr:spPr>
        <a:xfrm flipV="1">
          <a:off x="14401800" y="108573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68051</xdr:rowOff>
    </xdr:from>
    <xdr:to>
      <xdr:col>21</xdr:col>
      <xdr:colOff>0</xdr:colOff>
      <xdr:row>63</xdr:row>
      <xdr:rowOff>86148</xdr:rowOff>
    </xdr:to>
    <xdr:cxnSp macro="">
      <xdr:nvCxnSpPr>
        <xdr:cNvPr id="326" name="直線コネクタ 325"/>
        <xdr:cNvCxnSpPr/>
      </xdr:nvCxnSpPr>
      <xdr:spPr>
        <a:xfrm flipV="1">
          <a:off x="13512800" y="108694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154517</xdr:rowOff>
    </xdr:from>
    <xdr:to>
      <xdr:col>24</xdr:col>
      <xdr:colOff>609600</xdr:colOff>
      <xdr:row>63</xdr:row>
      <xdr:rowOff>84667</xdr:rowOff>
    </xdr:to>
    <xdr:sp macro="" textlink="">
      <xdr:nvSpPr>
        <xdr:cNvPr id="336" name="円/楕円 335"/>
        <xdr:cNvSpPr/>
      </xdr:nvSpPr>
      <xdr:spPr>
        <a:xfrm>
          <a:off x="16967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126594</xdr:rowOff>
    </xdr:from>
    <xdr:ext cx="762000" cy="259045"/>
    <xdr:sp macro="" textlink="">
      <xdr:nvSpPr>
        <xdr:cNvPr id="337" name="定員管理の状況該当値テキスト"/>
        <xdr:cNvSpPr txBox="1"/>
      </xdr:nvSpPr>
      <xdr:spPr>
        <a:xfrm>
          <a:off x="17106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160549</xdr:rowOff>
    </xdr:from>
    <xdr:to>
      <xdr:col>23</xdr:col>
      <xdr:colOff>457200</xdr:colOff>
      <xdr:row>63</xdr:row>
      <xdr:rowOff>90699</xdr:rowOff>
    </xdr:to>
    <xdr:sp macro="" textlink="">
      <xdr:nvSpPr>
        <xdr:cNvPr id="338" name="円/楕円 337"/>
        <xdr:cNvSpPr/>
      </xdr:nvSpPr>
      <xdr:spPr>
        <a:xfrm>
          <a:off x="161290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75476</xdr:rowOff>
    </xdr:from>
    <xdr:ext cx="736600" cy="259045"/>
    <xdr:sp macro="" textlink="">
      <xdr:nvSpPr>
        <xdr:cNvPr id="339" name="テキスト ボックス 338"/>
        <xdr:cNvSpPr txBox="1"/>
      </xdr:nvSpPr>
      <xdr:spPr>
        <a:xfrm>
          <a:off x="15798800" y="10876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5186</xdr:rowOff>
    </xdr:from>
    <xdr:to>
      <xdr:col>22</xdr:col>
      <xdr:colOff>254000</xdr:colOff>
      <xdr:row>63</xdr:row>
      <xdr:rowOff>106786</xdr:rowOff>
    </xdr:to>
    <xdr:sp macro="" textlink="">
      <xdr:nvSpPr>
        <xdr:cNvPr id="340" name="円/楕円 339"/>
        <xdr:cNvSpPr/>
      </xdr:nvSpPr>
      <xdr:spPr>
        <a:xfrm>
          <a:off x="15240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116963</xdr:rowOff>
    </xdr:from>
    <xdr:ext cx="762000" cy="259045"/>
    <xdr:sp macro="" textlink="">
      <xdr:nvSpPr>
        <xdr:cNvPr id="341" name="テキスト ボックス 340"/>
        <xdr:cNvSpPr txBox="1"/>
      </xdr:nvSpPr>
      <xdr:spPr>
        <a:xfrm>
          <a:off x="14909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17251</xdr:rowOff>
    </xdr:from>
    <xdr:to>
      <xdr:col>21</xdr:col>
      <xdr:colOff>50800</xdr:colOff>
      <xdr:row>63</xdr:row>
      <xdr:rowOff>118851</xdr:rowOff>
    </xdr:to>
    <xdr:sp macro="" textlink="">
      <xdr:nvSpPr>
        <xdr:cNvPr id="342" name="円/楕円 341"/>
        <xdr:cNvSpPr/>
      </xdr:nvSpPr>
      <xdr:spPr>
        <a:xfrm>
          <a:off x="14351000" y="10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129028</xdr:rowOff>
    </xdr:from>
    <xdr:ext cx="762000" cy="259045"/>
    <xdr:sp macro="" textlink="">
      <xdr:nvSpPr>
        <xdr:cNvPr id="343" name="テキスト ボックス 342"/>
        <xdr:cNvSpPr txBox="1"/>
      </xdr:nvSpPr>
      <xdr:spPr>
        <a:xfrm>
          <a:off x="14020800" y="1058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35348</xdr:rowOff>
    </xdr:from>
    <xdr:to>
      <xdr:col>19</xdr:col>
      <xdr:colOff>533400</xdr:colOff>
      <xdr:row>63</xdr:row>
      <xdr:rowOff>136948</xdr:rowOff>
    </xdr:to>
    <xdr:sp macro="" textlink="">
      <xdr:nvSpPr>
        <xdr:cNvPr id="344" name="円/楕円 343"/>
        <xdr:cNvSpPr/>
      </xdr:nvSpPr>
      <xdr:spPr>
        <a:xfrm>
          <a:off x="13462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121725</xdr:rowOff>
    </xdr:from>
    <xdr:ext cx="762000" cy="259045"/>
    <xdr:sp macro="" textlink="">
      <xdr:nvSpPr>
        <xdr:cNvPr id="345" name="テキスト ボックス 344"/>
        <xdr:cNvSpPr txBox="1"/>
      </xdr:nvSpPr>
      <xdr:spPr>
        <a:xfrm>
          <a:off x="13131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実質公債費比率は、前年度と比較して０．</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ポイント悪化した。比率の分子である、</a:t>
          </a:r>
          <a:r>
            <a:rPr kumimoji="1" lang="ja-JP" altLang="en-US" sz="1100">
              <a:solidFill>
                <a:sysClr val="windowText" lastClr="000000"/>
              </a:solidFill>
              <a:effectLst/>
              <a:latin typeface="+mn-lt"/>
              <a:ea typeface="+mn-ea"/>
              <a:cs typeface="+mn-cs"/>
            </a:rPr>
            <a:t>一部事務組合等が起こした地方債に充てたと認められる補助金または負担金が、クリーンセンター建設に係る組合</a:t>
          </a:r>
          <a:r>
            <a:rPr kumimoji="1" lang="ja-JP" altLang="ja-JP" sz="1100">
              <a:solidFill>
                <a:sysClr val="windowText" lastClr="000000"/>
              </a:solidFill>
              <a:effectLst/>
              <a:latin typeface="+mn-lt"/>
              <a:ea typeface="+mn-ea"/>
              <a:cs typeface="+mn-cs"/>
            </a:rPr>
            <a:t>債</a:t>
          </a:r>
          <a:r>
            <a:rPr kumimoji="1" lang="ja-JP" altLang="en-US" sz="1100">
              <a:solidFill>
                <a:sysClr val="windowText" lastClr="000000"/>
              </a:solidFill>
              <a:effectLst/>
              <a:latin typeface="+mn-lt"/>
              <a:ea typeface="+mn-ea"/>
              <a:cs typeface="+mn-cs"/>
            </a:rPr>
            <a:t>の元金償還の開始により</a:t>
          </a:r>
          <a:r>
            <a:rPr kumimoji="1" lang="ja-JP" altLang="ja-JP" sz="1100">
              <a:solidFill>
                <a:sysClr val="windowText" lastClr="000000"/>
              </a:solidFill>
              <a:effectLst/>
              <a:latin typeface="+mn-lt"/>
              <a:ea typeface="+mn-ea"/>
              <a:cs typeface="+mn-cs"/>
            </a:rPr>
            <a:t>増加したことによる</a:t>
          </a:r>
          <a:r>
            <a:rPr kumimoji="1" lang="ja-JP" altLang="ja-JP" sz="1100" baseline="0">
              <a:solidFill>
                <a:sysClr val="windowText" lastClr="000000"/>
              </a:solidFill>
              <a:effectLst/>
              <a:latin typeface="+mn-lt"/>
              <a:ea typeface="+mn-ea"/>
              <a:cs typeface="+mn-cs"/>
            </a:rPr>
            <a:t>。改善傾向にあったが、平成</a:t>
          </a:r>
          <a:r>
            <a:rPr kumimoji="1" lang="en-US" altLang="ja-JP" sz="1100" baseline="0">
              <a:solidFill>
                <a:sysClr val="windowText" lastClr="000000"/>
              </a:solidFill>
              <a:effectLst/>
              <a:latin typeface="+mn-lt"/>
              <a:ea typeface="+mn-ea"/>
              <a:cs typeface="+mn-cs"/>
            </a:rPr>
            <a:t>27</a:t>
          </a:r>
          <a:r>
            <a:rPr kumimoji="1" lang="ja-JP" altLang="ja-JP" sz="1100" baseline="0">
              <a:solidFill>
                <a:sysClr val="windowText" lastClr="000000"/>
              </a:solidFill>
              <a:effectLst/>
              <a:latin typeface="+mn-lt"/>
              <a:ea typeface="+mn-ea"/>
              <a:cs typeface="+mn-cs"/>
            </a:rPr>
            <a:t>年度で類似団体の平均を上回った。今後</a:t>
          </a:r>
          <a:r>
            <a:rPr kumimoji="1" lang="ja-JP" altLang="ja-JP" sz="1100">
              <a:solidFill>
                <a:sysClr val="windowText" lastClr="000000"/>
              </a:solidFill>
              <a:effectLst/>
              <a:latin typeface="+mn-lt"/>
              <a:ea typeface="+mn-ea"/>
              <a:cs typeface="+mn-cs"/>
            </a:rPr>
            <a:t>、元利償還金の増加が見込まれることから、指標の推移に注視しながら、引き続き財政健全化に努める。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75247</xdr:rowOff>
    </xdr:to>
    <xdr:cxnSp macro="">
      <xdr:nvCxnSpPr>
        <xdr:cNvPr id="375" name="直線コネクタ 374"/>
        <xdr:cNvCxnSpPr/>
      </xdr:nvCxnSpPr>
      <xdr:spPr>
        <a:xfrm>
          <a:off x="16179800" y="671353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162243</xdr:rowOff>
    </xdr:from>
    <xdr:to>
      <xdr:col>23</xdr:col>
      <xdr:colOff>406400</xdr:colOff>
      <xdr:row>39</xdr:row>
      <xdr:rowOff>26988</xdr:rowOff>
    </xdr:to>
    <xdr:cxnSp macro="">
      <xdr:nvCxnSpPr>
        <xdr:cNvPr id="378" name="直線コネクタ 377"/>
        <xdr:cNvCxnSpPr/>
      </xdr:nvCxnSpPr>
      <xdr:spPr>
        <a:xfrm>
          <a:off x="15290800" y="66773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162243</xdr:rowOff>
    </xdr:from>
    <xdr:to>
      <xdr:col>22</xdr:col>
      <xdr:colOff>203200</xdr:colOff>
      <xdr:row>39</xdr:row>
      <xdr:rowOff>14922</xdr:rowOff>
    </xdr:to>
    <xdr:cxnSp macro="">
      <xdr:nvCxnSpPr>
        <xdr:cNvPr id="381" name="直線コネクタ 380"/>
        <xdr:cNvCxnSpPr/>
      </xdr:nvCxnSpPr>
      <xdr:spPr>
        <a:xfrm flipV="1">
          <a:off x="14401800" y="66773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14922</xdr:rowOff>
    </xdr:from>
    <xdr:to>
      <xdr:col>21</xdr:col>
      <xdr:colOff>0</xdr:colOff>
      <xdr:row>39</xdr:row>
      <xdr:rowOff>33020</xdr:rowOff>
    </xdr:to>
    <xdr:cxnSp macro="">
      <xdr:nvCxnSpPr>
        <xdr:cNvPr id="384" name="直線コネクタ 383"/>
        <xdr:cNvCxnSpPr/>
      </xdr:nvCxnSpPr>
      <xdr:spPr>
        <a:xfrm flipV="1">
          <a:off x="13512800" y="67014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24447</xdr:rowOff>
    </xdr:from>
    <xdr:to>
      <xdr:col>24</xdr:col>
      <xdr:colOff>609600</xdr:colOff>
      <xdr:row>39</xdr:row>
      <xdr:rowOff>126047</xdr:rowOff>
    </xdr:to>
    <xdr:sp macro="" textlink="">
      <xdr:nvSpPr>
        <xdr:cNvPr id="394" name="円/楕円 393"/>
        <xdr:cNvSpPr/>
      </xdr:nvSpPr>
      <xdr:spPr>
        <a:xfrm>
          <a:off x="169672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167974</xdr:rowOff>
    </xdr:from>
    <xdr:ext cx="762000" cy="259045"/>
    <xdr:sp macro="" textlink="">
      <xdr:nvSpPr>
        <xdr:cNvPr id="395" name="公債費負担の状況該当値テキスト"/>
        <xdr:cNvSpPr txBox="1"/>
      </xdr:nvSpPr>
      <xdr:spPr>
        <a:xfrm>
          <a:off x="17106900" y="668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396" name="円/楕円 395"/>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62565</xdr:rowOff>
    </xdr:from>
    <xdr:ext cx="736600" cy="259045"/>
    <xdr:sp macro="" textlink="">
      <xdr:nvSpPr>
        <xdr:cNvPr id="397" name="テキスト ボックス 396"/>
        <xdr:cNvSpPr txBox="1"/>
      </xdr:nvSpPr>
      <xdr:spPr>
        <a:xfrm>
          <a:off x="15798800" y="674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398" name="円/楕円 397"/>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399" name="テキスト ボックス 398"/>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135572</xdr:rowOff>
    </xdr:from>
    <xdr:to>
      <xdr:col>21</xdr:col>
      <xdr:colOff>50800</xdr:colOff>
      <xdr:row>39</xdr:row>
      <xdr:rowOff>65722</xdr:rowOff>
    </xdr:to>
    <xdr:sp macro="" textlink="">
      <xdr:nvSpPr>
        <xdr:cNvPr id="400" name="円/楕円 399"/>
        <xdr:cNvSpPr/>
      </xdr:nvSpPr>
      <xdr:spPr>
        <a:xfrm>
          <a:off x="14351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75899</xdr:rowOff>
    </xdr:from>
    <xdr:ext cx="762000" cy="259045"/>
    <xdr:sp macro="" textlink="">
      <xdr:nvSpPr>
        <xdr:cNvPr id="401" name="テキスト ボックス 400"/>
        <xdr:cNvSpPr txBox="1"/>
      </xdr:nvSpPr>
      <xdr:spPr>
        <a:xfrm>
          <a:off x="14020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402" name="円/楕円 401"/>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403" name="テキスト ボックス 402"/>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将来負担比率は、前年度と比較して</a:t>
          </a:r>
          <a:r>
            <a:rPr kumimoji="1" lang="ja-JP" altLang="en-US" sz="1100" baseline="0">
              <a:solidFill>
                <a:sysClr val="windowText" lastClr="000000"/>
              </a:solidFill>
              <a:effectLst/>
              <a:latin typeface="+mn-lt"/>
              <a:ea typeface="+mn-ea"/>
              <a:cs typeface="+mn-cs"/>
            </a:rPr>
            <a:t>１１</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２</a:t>
          </a:r>
          <a:r>
            <a:rPr kumimoji="1" lang="ja-JP" altLang="ja-JP" sz="1100" baseline="0">
              <a:solidFill>
                <a:sysClr val="windowText" lastClr="000000"/>
              </a:solidFill>
              <a:effectLst/>
              <a:latin typeface="+mn-lt"/>
              <a:ea typeface="+mn-ea"/>
              <a:cs typeface="+mn-cs"/>
            </a:rPr>
            <a:t>ポイント改善した。比率の分子となる地方債現在高が</a:t>
          </a:r>
          <a:r>
            <a:rPr kumimoji="1" lang="ja-JP" altLang="en-US" sz="1100" baseline="0">
              <a:solidFill>
                <a:sysClr val="windowText" lastClr="000000"/>
              </a:solidFill>
              <a:effectLst/>
              <a:latin typeface="+mn-lt"/>
              <a:ea typeface="+mn-ea"/>
              <a:cs typeface="+mn-cs"/>
            </a:rPr>
            <a:t>教育</a:t>
          </a:r>
          <a:r>
            <a:rPr kumimoji="1" lang="ja-JP" altLang="ja-JP" sz="1100" baseline="0">
              <a:solidFill>
                <a:sysClr val="windowText" lastClr="000000"/>
              </a:solidFill>
              <a:effectLst/>
              <a:latin typeface="+mn-lt"/>
              <a:ea typeface="+mn-ea"/>
              <a:cs typeface="+mn-cs"/>
            </a:rPr>
            <a:t>債の減</a:t>
          </a:r>
          <a:r>
            <a:rPr kumimoji="1" lang="ja-JP" altLang="en-US" sz="1100" baseline="0">
              <a:solidFill>
                <a:sysClr val="windowText" lastClr="000000"/>
              </a:solidFill>
              <a:effectLst/>
              <a:latin typeface="+mn-lt"/>
              <a:ea typeface="+mn-ea"/>
              <a:cs typeface="+mn-cs"/>
            </a:rPr>
            <a:t>等</a:t>
          </a:r>
          <a:r>
            <a:rPr kumimoji="1" lang="ja-JP" altLang="ja-JP" sz="1100" baseline="0">
              <a:solidFill>
                <a:sysClr val="windowText" lastClr="000000"/>
              </a:solidFill>
              <a:effectLst/>
              <a:latin typeface="+mn-lt"/>
              <a:ea typeface="+mn-ea"/>
              <a:cs typeface="+mn-cs"/>
            </a:rPr>
            <a:t>により減少</a:t>
          </a:r>
          <a:r>
            <a:rPr kumimoji="1" lang="ja-JP" altLang="en-US" sz="1100" baseline="0">
              <a:solidFill>
                <a:sysClr val="windowText" lastClr="000000"/>
              </a:solidFill>
              <a:effectLst/>
              <a:latin typeface="+mn-lt"/>
              <a:ea typeface="+mn-ea"/>
              <a:cs typeface="+mn-cs"/>
            </a:rPr>
            <a:t>し、</a:t>
          </a:r>
          <a:r>
            <a:rPr kumimoji="1" lang="ja-JP" altLang="ja-JP" sz="1100" baseline="0">
              <a:solidFill>
                <a:sysClr val="windowText" lastClr="000000"/>
              </a:solidFill>
              <a:effectLst/>
              <a:latin typeface="+mn-lt"/>
              <a:ea typeface="+mn-ea"/>
              <a:cs typeface="+mn-cs"/>
            </a:rPr>
            <a:t>債務負担行為に基づく支出予定額が事業公社からの買い戻しの進ちょくにより減少するとともに、比率の分母となる標準財政規模が</a:t>
          </a:r>
          <a:r>
            <a:rPr kumimoji="1" lang="ja-JP" altLang="en-US" sz="1100" baseline="0">
              <a:solidFill>
                <a:sysClr val="windowText" lastClr="000000"/>
              </a:solidFill>
              <a:effectLst/>
              <a:latin typeface="+mn-lt"/>
              <a:ea typeface="+mn-ea"/>
              <a:cs typeface="+mn-cs"/>
            </a:rPr>
            <a:t>市税</a:t>
          </a:r>
          <a:r>
            <a:rPr kumimoji="1" lang="ja-JP" altLang="ja-JP" sz="1100" baseline="0">
              <a:solidFill>
                <a:sysClr val="windowText" lastClr="000000"/>
              </a:solidFill>
              <a:effectLst/>
              <a:latin typeface="+mn-lt"/>
              <a:ea typeface="+mn-ea"/>
              <a:cs typeface="+mn-cs"/>
            </a:rPr>
            <a:t>の増等により増加したことにより、比率が改善した。改善傾向が続いているものの、類似団体の平均を上回っており、今後も新規起債の抑制等により、財政健全化に努める。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159004</xdr:rowOff>
    </xdr:from>
    <xdr:to>
      <xdr:col>24</xdr:col>
      <xdr:colOff>558800</xdr:colOff>
      <xdr:row>18</xdr:row>
      <xdr:rowOff>77639</xdr:rowOff>
    </xdr:to>
    <xdr:cxnSp macro="">
      <xdr:nvCxnSpPr>
        <xdr:cNvPr id="437" name="直線コネクタ 436"/>
        <xdr:cNvCxnSpPr/>
      </xdr:nvCxnSpPr>
      <xdr:spPr>
        <a:xfrm flipV="1">
          <a:off x="16179800" y="3073654"/>
          <a:ext cx="8382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77639</xdr:rowOff>
    </xdr:from>
    <xdr:to>
      <xdr:col>23</xdr:col>
      <xdr:colOff>406400</xdr:colOff>
      <xdr:row>18</xdr:row>
      <xdr:rowOff>149225</xdr:rowOff>
    </xdr:to>
    <xdr:cxnSp macro="">
      <xdr:nvCxnSpPr>
        <xdr:cNvPr id="440" name="直線コネクタ 439"/>
        <xdr:cNvCxnSpPr/>
      </xdr:nvCxnSpPr>
      <xdr:spPr>
        <a:xfrm flipV="1">
          <a:off x="15290800" y="3163739"/>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149225</xdr:rowOff>
    </xdr:from>
    <xdr:to>
      <xdr:col>22</xdr:col>
      <xdr:colOff>203200</xdr:colOff>
      <xdr:row>19</xdr:row>
      <xdr:rowOff>22013</xdr:rowOff>
    </xdr:to>
    <xdr:cxnSp macro="">
      <xdr:nvCxnSpPr>
        <xdr:cNvPr id="443" name="直線コネクタ 442"/>
        <xdr:cNvCxnSpPr/>
      </xdr:nvCxnSpPr>
      <xdr:spPr>
        <a:xfrm flipV="1">
          <a:off x="14401800" y="323532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22013</xdr:rowOff>
    </xdr:from>
    <xdr:to>
      <xdr:col>21</xdr:col>
      <xdr:colOff>0</xdr:colOff>
      <xdr:row>19</xdr:row>
      <xdr:rowOff>146685</xdr:rowOff>
    </xdr:to>
    <xdr:cxnSp macro="">
      <xdr:nvCxnSpPr>
        <xdr:cNvPr id="446" name="直線コネクタ 445"/>
        <xdr:cNvCxnSpPr/>
      </xdr:nvCxnSpPr>
      <xdr:spPr>
        <a:xfrm flipV="1">
          <a:off x="13512800" y="327956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108204</xdr:rowOff>
    </xdr:from>
    <xdr:to>
      <xdr:col>24</xdr:col>
      <xdr:colOff>609600</xdr:colOff>
      <xdr:row>18</xdr:row>
      <xdr:rowOff>38354</xdr:rowOff>
    </xdr:to>
    <xdr:sp macro="" textlink="">
      <xdr:nvSpPr>
        <xdr:cNvPr id="456" name="円/楕円 455"/>
        <xdr:cNvSpPr/>
      </xdr:nvSpPr>
      <xdr:spPr>
        <a:xfrm>
          <a:off x="16967200" y="3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80281</xdr:rowOff>
    </xdr:from>
    <xdr:ext cx="762000" cy="259045"/>
    <xdr:sp macro="" textlink="">
      <xdr:nvSpPr>
        <xdr:cNvPr id="457" name="将来負担の状況該当値テキスト"/>
        <xdr:cNvSpPr txBox="1"/>
      </xdr:nvSpPr>
      <xdr:spPr>
        <a:xfrm>
          <a:off x="17106900" y="299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26839</xdr:rowOff>
    </xdr:from>
    <xdr:to>
      <xdr:col>23</xdr:col>
      <xdr:colOff>457200</xdr:colOff>
      <xdr:row>18</xdr:row>
      <xdr:rowOff>128439</xdr:rowOff>
    </xdr:to>
    <xdr:sp macro="" textlink="">
      <xdr:nvSpPr>
        <xdr:cNvPr id="458" name="円/楕円 457"/>
        <xdr:cNvSpPr/>
      </xdr:nvSpPr>
      <xdr:spPr>
        <a:xfrm>
          <a:off x="16129000" y="31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113216</xdr:rowOff>
    </xdr:from>
    <xdr:ext cx="736600" cy="259045"/>
    <xdr:sp macro="" textlink="">
      <xdr:nvSpPr>
        <xdr:cNvPr id="459" name="テキスト ボックス 458"/>
        <xdr:cNvSpPr txBox="1"/>
      </xdr:nvSpPr>
      <xdr:spPr>
        <a:xfrm>
          <a:off x="15798800" y="319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98425</xdr:rowOff>
    </xdr:from>
    <xdr:to>
      <xdr:col>22</xdr:col>
      <xdr:colOff>254000</xdr:colOff>
      <xdr:row>19</xdr:row>
      <xdr:rowOff>28575</xdr:rowOff>
    </xdr:to>
    <xdr:sp macro="" textlink="">
      <xdr:nvSpPr>
        <xdr:cNvPr id="460" name="円/楕円 459"/>
        <xdr:cNvSpPr/>
      </xdr:nvSpPr>
      <xdr:spPr>
        <a:xfrm>
          <a:off x="15240000" y="31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13352</xdr:rowOff>
    </xdr:from>
    <xdr:ext cx="762000" cy="259045"/>
    <xdr:sp macro="" textlink="">
      <xdr:nvSpPr>
        <xdr:cNvPr id="461" name="テキスト ボックス 460"/>
        <xdr:cNvSpPr txBox="1"/>
      </xdr:nvSpPr>
      <xdr:spPr>
        <a:xfrm>
          <a:off x="14909800" y="32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142663</xdr:rowOff>
    </xdr:from>
    <xdr:to>
      <xdr:col>21</xdr:col>
      <xdr:colOff>50800</xdr:colOff>
      <xdr:row>19</xdr:row>
      <xdr:rowOff>72813</xdr:rowOff>
    </xdr:to>
    <xdr:sp macro="" textlink="">
      <xdr:nvSpPr>
        <xdr:cNvPr id="462" name="円/楕円 461"/>
        <xdr:cNvSpPr/>
      </xdr:nvSpPr>
      <xdr:spPr>
        <a:xfrm>
          <a:off x="14351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57590</xdr:rowOff>
    </xdr:from>
    <xdr:ext cx="762000" cy="259045"/>
    <xdr:sp macro="" textlink="">
      <xdr:nvSpPr>
        <xdr:cNvPr id="463" name="テキスト ボックス 462"/>
        <xdr:cNvSpPr txBox="1"/>
      </xdr:nvSpPr>
      <xdr:spPr>
        <a:xfrm>
          <a:off x="14020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95885</xdr:rowOff>
    </xdr:from>
    <xdr:to>
      <xdr:col>19</xdr:col>
      <xdr:colOff>533400</xdr:colOff>
      <xdr:row>20</xdr:row>
      <xdr:rowOff>26035</xdr:rowOff>
    </xdr:to>
    <xdr:sp macro="" textlink="">
      <xdr:nvSpPr>
        <xdr:cNvPr id="464" name="円/楕円 463"/>
        <xdr:cNvSpPr/>
      </xdr:nvSpPr>
      <xdr:spPr>
        <a:xfrm>
          <a:off x="13462000" y="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10812</xdr:rowOff>
    </xdr:from>
    <xdr:ext cx="762000" cy="259045"/>
    <xdr:sp macro="" textlink="">
      <xdr:nvSpPr>
        <xdr:cNvPr id="465" name="テキスト ボックス 464"/>
        <xdr:cNvSpPr txBox="1"/>
      </xdr:nvSpPr>
      <xdr:spPr>
        <a:xfrm>
          <a:off x="13131800" y="343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人件費に係る経常収支比率は、前年度と比較して</a:t>
          </a:r>
          <a:r>
            <a:rPr kumimoji="1" lang="ja-JP" altLang="en-US" sz="1100" baseline="0">
              <a:solidFill>
                <a:sysClr val="windowText" lastClr="000000"/>
              </a:solidFill>
              <a:effectLst/>
              <a:latin typeface="+mn-lt"/>
              <a:ea typeface="+mn-ea"/>
              <a:cs typeface="+mn-cs"/>
            </a:rPr>
            <a:t>０</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７</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３０</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１</a:t>
          </a:r>
          <a:r>
            <a:rPr kumimoji="1" lang="ja-JP" altLang="ja-JP" sz="1100" baseline="0">
              <a:solidFill>
                <a:sysClr val="windowText" lastClr="000000"/>
              </a:solidFill>
              <a:effectLst/>
              <a:latin typeface="+mn-lt"/>
              <a:ea typeface="+mn-ea"/>
              <a:cs typeface="+mn-cs"/>
            </a:rPr>
            <a:t>％とな</a:t>
          </a:r>
          <a:r>
            <a:rPr kumimoji="1" lang="ja-JP" altLang="en-US" sz="1100" baseline="0">
              <a:solidFill>
                <a:sysClr val="windowText" lastClr="000000"/>
              </a:solidFill>
              <a:effectLst/>
              <a:latin typeface="+mn-lt"/>
              <a:ea typeface="+mn-ea"/>
              <a:cs typeface="+mn-cs"/>
            </a:rPr>
            <a:t>り</a:t>
          </a:r>
          <a:r>
            <a:rPr kumimoji="1" lang="ja-JP" altLang="ja-JP" sz="1100" baseline="0">
              <a:solidFill>
                <a:sysClr val="windowText" lastClr="000000"/>
              </a:solidFill>
              <a:effectLst/>
              <a:latin typeface="+mn-lt"/>
              <a:ea typeface="+mn-ea"/>
              <a:cs typeface="+mn-cs"/>
            </a:rPr>
            <a:t>、類似団体の平均より</a:t>
          </a:r>
          <a:r>
            <a:rPr kumimoji="1" lang="ja-JP" altLang="en-US" sz="1100" baseline="0">
              <a:solidFill>
                <a:sysClr val="windowText" lastClr="000000"/>
              </a:solidFill>
              <a:effectLst/>
              <a:latin typeface="+mn-lt"/>
              <a:ea typeface="+mn-ea"/>
              <a:cs typeface="+mn-cs"/>
            </a:rPr>
            <a:t>５</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８</a:t>
          </a:r>
          <a:r>
            <a:rPr kumimoji="1" lang="ja-JP" altLang="ja-JP" sz="1100" baseline="0">
              <a:solidFill>
                <a:sysClr val="windowText" lastClr="000000"/>
              </a:solidFill>
              <a:effectLst/>
              <a:latin typeface="+mn-lt"/>
              <a:ea typeface="+mn-ea"/>
              <a:cs typeface="+mn-cs"/>
            </a:rPr>
            <a:t>ポイント高い水準となっている。</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「定員管理計画（</a:t>
          </a:r>
          <a:r>
            <a:rPr kumimoji="1" lang="en-US" altLang="ja-JP" sz="1100" baseline="0">
              <a:solidFill>
                <a:schemeClr val="tx1"/>
              </a:solidFill>
              <a:effectLst/>
              <a:latin typeface="+mn-lt"/>
              <a:ea typeface="+mn-ea"/>
              <a:cs typeface="+mn-cs"/>
            </a:rPr>
            <a:t>H25</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H29</a:t>
          </a:r>
          <a:r>
            <a:rPr kumimoji="1" lang="ja-JP" altLang="ja-JP" sz="1100" baseline="0">
              <a:solidFill>
                <a:schemeClr val="tx1"/>
              </a:solidFill>
              <a:effectLst/>
              <a:latin typeface="+mn-lt"/>
              <a:ea typeface="+mn-ea"/>
              <a:cs typeface="+mn-cs"/>
            </a:rPr>
            <a:t>）」及び「第四次行財政改革推進計画（</a:t>
          </a:r>
          <a:r>
            <a:rPr kumimoji="1" lang="en-US" altLang="ja-JP" sz="1100" baseline="0">
              <a:solidFill>
                <a:schemeClr val="tx1"/>
              </a:solidFill>
              <a:effectLst/>
              <a:latin typeface="+mn-lt"/>
              <a:ea typeface="+mn-ea"/>
              <a:cs typeface="+mn-cs"/>
            </a:rPr>
            <a:t>H26</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H29</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a:t>
          </a:r>
          <a:r>
            <a:rPr kumimoji="1" lang="ja-JP" altLang="ja-JP" sz="1100" baseline="0">
              <a:solidFill>
                <a:schemeClr val="dk1"/>
              </a:solidFill>
              <a:effectLst/>
              <a:latin typeface="+mn-lt"/>
              <a:ea typeface="+mn-ea"/>
              <a:cs typeface="+mn-cs"/>
            </a:rPr>
            <a:t>「定員管理計画（</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H34</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」及び</a:t>
          </a:r>
          <a:r>
            <a:rPr kumimoji="1" lang="ja-JP" altLang="en-US" sz="1100" baseline="0">
              <a:solidFill>
                <a:schemeClr val="tx1"/>
              </a:solidFill>
              <a:effectLst/>
              <a:latin typeface="+mn-lt"/>
              <a:ea typeface="+mn-ea"/>
              <a:cs typeface="+mn-cs"/>
            </a:rPr>
            <a:t>「第５次行財政改革推進計画（</a:t>
          </a:r>
          <a:r>
            <a:rPr kumimoji="1" lang="en-US" altLang="ja-JP" sz="1100" baseline="0">
              <a:solidFill>
                <a:schemeClr val="tx1"/>
              </a:solidFill>
              <a:effectLst/>
              <a:latin typeface="+mn-lt"/>
              <a:ea typeface="+mn-ea"/>
              <a:cs typeface="+mn-cs"/>
            </a:rPr>
            <a:t>H30</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H34</a:t>
          </a:r>
          <a:r>
            <a:rPr kumimoji="1" lang="ja-JP" altLang="en-US"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を着実に実行・推進し、業務のアウトソーシングなど簡素で効率的な運営に努める。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62230</xdr:rowOff>
    </xdr:from>
    <xdr:to>
      <xdr:col>7</xdr:col>
      <xdr:colOff>15875</xdr:colOff>
      <xdr:row>39</xdr:row>
      <xdr:rowOff>115570</xdr:rowOff>
    </xdr:to>
    <xdr:cxnSp macro="">
      <xdr:nvCxnSpPr>
        <xdr:cNvPr id="66" name="直線コネクタ 65"/>
        <xdr:cNvCxnSpPr/>
      </xdr:nvCxnSpPr>
      <xdr:spPr>
        <a:xfrm>
          <a:off x="3987800" y="6748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39</xdr:row>
      <xdr:rowOff>138430</xdr:rowOff>
    </xdr:to>
    <xdr:cxnSp macro="">
      <xdr:nvCxnSpPr>
        <xdr:cNvPr id="69" name="直線コネクタ 68"/>
        <xdr:cNvCxnSpPr/>
      </xdr:nvCxnSpPr>
      <xdr:spPr>
        <a:xfrm flipV="1">
          <a:off x="3098800" y="6748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39</xdr:row>
      <xdr:rowOff>161290</xdr:rowOff>
    </xdr:to>
    <xdr:cxnSp macro="">
      <xdr:nvCxnSpPr>
        <xdr:cNvPr id="72" name="直線コネクタ 71"/>
        <xdr:cNvCxnSpPr/>
      </xdr:nvCxnSpPr>
      <xdr:spPr>
        <a:xfrm flipV="1">
          <a:off x="2209800" y="682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161290</xdr:rowOff>
    </xdr:from>
    <xdr:to>
      <xdr:col>3</xdr:col>
      <xdr:colOff>142875</xdr:colOff>
      <xdr:row>40</xdr:row>
      <xdr:rowOff>43180</xdr:rowOff>
    </xdr:to>
    <xdr:cxnSp macro="">
      <xdr:nvCxnSpPr>
        <xdr:cNvPr id="75" name="直線コネクタ 74"/>
        <xdr:cNvCxnSpPr/>
      </xdr:nvCxnSpPr>
      <xdr:spPr>
        <a:xfrm flipV="1">
          <a:off x="1320800" y="6847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64770</xdr:rowOff>
    </xdr:from>
    <xdr:to>
      <xdr:col>7</xdr:col>
      <xdr:colOff>66675</xdr:colOff>
      <xdr:row>39</xdr:row>
      <xdr:rowOff>166370</xdr:rowOff>
    </xdr:to>
    <xdr:sp macro="" textlink="">
      <xdr:nvSpPr>
        <xdr:cNvPr id="85" name="円/楕円 84"/>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36847</xdr:rowOff>
    </xdr:from>
    <xdr:ext cx="762000" cy="259045"/>
    <xdr:sp macro="" textlink="">
      <xdr:nvSpPr>
        <xdr:cNvPr id="86" name="人件費該当値テキスト"/>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7" name="円/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9" name="円/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110490</xdr:rowOff>
    </xdr:from>
    <xdr:to>
      <xdr:col>3</xdr:col>
      <xdr:colOff>193675</xdr:colOff>
      <xdr:row>40</xdr:row>
      <xdr:rowOff>40640</xdr:rowOff>
    </xdr:to>
    <xdr:sp macro="" textlink="">
      <xdr:nvSpPr>
        <xdr:cNvPr id="91" name="円/楕円 90"/>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25417</xdr:rowOff>
    </xdr:from>
    <xdr:ext cx="762000" cy="259045"/>
    <xdr:sp macro="" textlink="">
      <xdr:nvSpPr>
        <xdr:cNvPr id="92" name="テキスト ボックス 91"/>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163830</xdr:rowOff>
    </xdr:from>
    <xdr:to>
      <xdr:col>1</xdr:col>
      <xdr:colOff>676275</xdr:colOff>
      <xdr:row>40</xdr:row>
      <xdr:rowOff>93980</xdr:rowOff>
    </xdr:to>
    <xdr:sp macro="" textlink="">
      <xdr:nvSpPr>
        <xdr:cNvPr id="93" name="円/楕円 92"/>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78757</xdr:rowOff>
    </xdr:from>
    <xdr:ext cx="762000" cy="259045"/>
    <xdr:sp macro="" textlink="">
      <xdr:nvSpPr>
        <xdr:cNvPr id="94" name="テキスト ボックス 93"/>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物件費に係る経常収支比率は、前年度と比較して０．</a:t>
          </a:r>
          <a:r>
            <a:rPr kumimoji="1" lang="ja-JP" altLang="en-US" sz="1100" baseline="0">
              <a:solidFill>
                <a:sysClr val="windowText" lastClr="000000"/>
              </a:solidFill>
              <a:effectLst/>
              <a:latin typeface="+mn-lt"/>
              <a:ea typeface="+mn-ea"/>
              <a:cs typeface="+mn-cs"/>
            </a:rPr>
            <a:t>１</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１</a:t>
          </a:r>
          <a:r>
            <a:rPr kumimoji="1" lang="ja-JP" altLang="en-US" sz="1100" baseline="0">
              <a:solidFill>
                <a:sysClr val="windowText" lastClr="000000"/>
              </a:solidFill>
              <a:effectLst/>
              <a:latin typeface="+mn-lt"/>
              <a:ea typeface="+mn-ea"/>
              <a:cs typeface="+mn-cs"/>
            </a:rPr>
            <a:t>７</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０</a:t>
          </a:r>
          <a:r>
            <a:rPr kumimoji="1" lang="ja-JP" altLang="ja-JP" sz="1100" baseline="0">
              <a:solidFill>
                <a:sysClr val="windowText" lastClr="000000"/>
              </a:solidFill>
              <a:effectLst/>
              <a:latin typeface="+mn-lt"/>
              <a:ea typeface="+mn-ea"/>
              <a:cs typeface="+mn-cs"/>
            </a:rPr>
            <a:t>％となり、</a:t>
          </a:r>
          <a:r>
            <a:rPr kumimoji="1" lang="ja-JP" altLang="ja-JP" sz="1100" baseline="0">
              <a:solidFill>
                <a:schemeClr val="dk1"/>
              </a:solidFill>
              <a:effectLst/>
              <a:latin typeface="+mn-lt"/>
              <a:ea typeface="+mn-ea"/>
              <a:cs typeface="+mn-cs"/>
            </a:rPr>
            <a:t>類似団体の平均と同程度である</a:t>
          </a:r>
          <a:r>
            <a:rPr kumimoji="1" lang="ja-JP" altLang="ja-JP" sz="1100" baseline="0">
              <a:solidFill>
                <a:sysClr val="windowText" lastClr="000000"/>
              </a:solidFill>
              <a:effectLst/>
              <a:latin typeface="+mn-lt"/>
              <a:ea typeface="+mn-ea"/>
              <a:cs typeface="+mn-cs"/>
            </a:rPr>
            <a:t>。</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電算</a:t>
          </a:r>
          <a:r>
            <a:rPr kumimoji="1" lang="ja-JP" altLang="ja-JP" sz="1100" baseline="0">
              <a:solidFill>
                <a:sysClr val="windowText" lastClr="000000"/>
              </a:solidFill>
              <a:effectLst/>
              <a:latin typeface="+mn-lt"/>
              <a:ea typeface="+mn-ea"/>
              <a:cs typeface="+mn-cs"/>
            </a:rPr>
            <a:t>システム使用料の</a:t>
          </a:r>
          <a:r>
            <a:rPr kumimoji="1" lang="ja-JP" altLang="en-US" sz="1100" baseline="0">
              <a:solidFill>
                <a:sysClr val="windowText" lastClr="000000"/>
              </a:solidFill>
              <a:effectLst/>
              <a:latin typeface="+mn-lt"/>
              <a:ea typeface="+mn-ea"/>
              <a:cs typeface="+mn-cs"/>
            </a:rPr>
            <a:t>減や道路管理委託料の減はあるものの比率の改善までには至らなかった</a:t>
          </a:r>
          <a:r>
            <a:rPr kumimoji="1" lang="ja-JP" altLang="ja-JP" sz="1100" baseline="0">
              <a:solidFill>
                <a:sysClr val="windowText" lastClr="000000"/>
              </a:solidFill>
              <a:effectLst/>
              <a:latin typeface="+mn-lt"/>
              <a:ea typeface="+mn-ea"/>
              <a:cs typeface="+mn-cs"/>
            </a:rPr>
            <a:t>。今後も行財政改革の推進により適正水準の確保に努める。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14986</xdr:rowOff>
    </xdr:from>
    <xdr:to>
      <xdr:col>24</xdr:col>
      <xdr:colOff>31750</xdr:colOff>
      <xdr:row>17</xdr:row>
      <xdr:rowOff>24130</xdr:rowOff>
    </xdr:to>
    <xdr:cxnSp macro="">
      <xdr:nvCxnSpPr>
        <xdr:cNvPr id="125" name="直線コネクタ 124"/>
        <xdr:cNvCxnSpPr/>
      </xdr:nvCxnSpPr>
      <xdr:spPr>
        <a:xfrm>
          <a:off x="15671800" y="2929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14986</xdr:rowOff>
    </xdr:from>
    <xdr:to>
      <xdr:col>22</xdr:col>
      <xdr:colOff>565150</xdr:colOff>
      <xdr:row>17</xdr:row>
      <xdr:rowOff>78994</xdr:rowOff>
    </xdr:to>
    <xdr:cxnSp macro="">
      <xdr:nvCxnSpPr>
        <xdr:cNvPr id="128" name="直線コネクタ 127"/>
        <xdr:cNvCxnSpPr/>
      </xdr:nvCxnSpPr>
      <xdr:spPr>
        <a:xfrm flipV="1">
          <a:off x="14782800" y="29296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78994</xdr:rowOff>
    </xdr:to>
    <xdr:cxnSp macro="">
      <xdr:nvCxnSpPr>
        <xdr:cNvPr id="131" name="直線コネクタ 130"/>
        <xdr:cNvCxnSpPr/>
      </xdr:nvCxnSpPr>
      <xdr:spPr>
        <a:xfrm>
          <a:off x="13893800" y="2947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33274</xdr:rowOff>
    </xdr:to>
    <xdr:cxnSp macro="">
      <xdr:nvCxnSpPr>
        <xdr:cNvPr id="134" name="直線コネクタ 133"/>
        <xdr:cNvCxnSpPr/>
      </xdr:nvCxnSpPr>
      <xdr:spPr>
        <a:xfrm>
          <a:off x="13004800" y="2902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4" name="円/楕円 143"/>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5"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6" name="円/楕円 145"/>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47" name="テキスト ボックス 146"/>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28194</xdr:rowOff>
    </xdr:from>
    <xdr:to>
      <xdr:col>21</xdr:col>
      <xdr:colOff>412750</xdr:colOff>
      <xdr:row>17</xdr:row>
      <xdr:rowOff>129794</xdr:rowOff>
    </xdr:to>
    <xdr:sp macro="" textlink="">
      <xdr:nvSpPr>
        <xdr:cNvPr id="148" name="円/楕円 147"/>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114571</xdr:rowOff>
    </xdr:from>
    <xdr:ext cx="762000" cy="259045"/>
    <xdr:sp macro="" textlink="">
      <xdr:nvSpPr>
        <xdr:cNvPr id="149" name="テキスト ボックス 148"/>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50" name="円/楕円 149"/>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51" name="テキスト ボックス 150"/>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52" name="円/楕円 151"/>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53" name="テキスト ボックス 152"/>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扶助費に係る経常収支比率は、前年度と比較して０．</a:t>
          </a:r>
          <a:r>
            <a:rPr kumimoji="1" lang="ja-JP" altLang="en-US" sz="1100" baseline="0">
              <a:solidFill>
                <a:schemeClr val="dk1"/>
              </a:solidFill>
              <a:effectLst/>
              <a:latin typeface="+mn-lt"/>
              <a:ea typeface="+mn-ea"/>
              <a:cs typeface="+mn-cs"/>
            </a:rPr>
            <a:t>２</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a:t>
          </a:r>
          <a:endParaRPr kumimoji="1" lang="en-US" altLang="ja-JP" sz="1100" baseline="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１２．</a:t>
          </a:r>
          <a:r>
            <a:rPr kumimoji="1" lang="ja-JP" altLang="en-US" sz="1100" baseline="0">
              <a:solidFill>
                <a:schemeClr val="dk1"/>
              </a:solidFill>
              <a:effectLst/>
              <a:latin typeface="+mn-lt"/>
              <a:ea typeface="+mn-ea"/>
              <a:cs typeface="+mn-cs"/>
            </a:rPr>
            <a:t>０</a:t>
          </a:r>
          <a:r>
            <a:rPr kumimoji="1" lang="ja-JP" altLang="ja-JP" sz="1100" baseline="0">
              <a:solidFill>
                <a:schemeClr val="dk1"/>
              </a:solidFill>
              <a:effectLst/>
              <a:latin typeface="+mn-lt"/>
              <a:ea typeface="+mn-ea"/>
              <a:cs typeface="+mn-cs"/>
            </a:rPr>
            <a:t>％となったが、類似団体の平均</a:t>
          </a:r>
          <a:r>
            <a:rPr kumimoji="1" lang="ja-JP" altLang="en-US" sz="1100" baseline="0">
              <a:solidFill>
                <a:schemeClr val="dk1"/>
              </a:solidFill>
              <a:effectLst/>
              <a:latin typeface="+mn-lt"/>
              <a:ea typeface="+mn-ea"/>
              <a:cs typeface="+mn-cs"/>
            </a:rPr>
            <a:t>より１．３ポイント下回っている</a:t>
          </a:r>
          <a:r>
            <a:rPr kumimoji="1" lang="ja-JP" altLang="ja-JP"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子ども・子育て支援給付費の増等</a:t>
          </a:r>
          <a:r>
            <a:rPr kumimoji="1" lang="ja-JP" altLang="en-US" sz="1100" baseline="0">
              <a:solidFill>
                <a:schemeClr val="dk1"/>
              </a:solidFill>
              <a:effectLst/>
              <a:latin typeface="+mn-lt"/>
              <a:ea typeface="+mn-ea"/>
              <a:cs typeface="+mn-cs"/>
            </a:rPr>
            <a:t>はあるものの、生活保護費に係る一般財源が減少したことなどによる</a:t>
          </a:r>
          <a:r>
            <a:rPr kumimoji="1" lang="ja-JP" altLang="ja-JP" sz="1100" baseline="0">
              <a:solidFill>
                <a:schemeClr val="dk1"/>
              </a:solidFill>
              <a:effectLst/>
              <a:latin typeface="+mn-lt"/>
              <a:ea typeface="+mn-ea"/>
              <a:cs typeface="+mn-cs"/>
            </a:rPr>
            <a:t>。今後、サービス水準の維持・向上を図りながらも、歳出の適正化に努める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57150</xdr:rowOff>
    </xdr:to>
    <xdr:cxnSp macro="">
      <xdr:nvCxnSpPr>
        <xdr:cNvPr id="186" name="直線コネクタ 185"/>
        <xdr:cNvCxnSpPr/>
      </xdr:nvCxnSpPr>
      <xdr:spPr>
        <a:xfrm flipV="1">
          <a:off x="3987800" y="946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114300</xdr:rowOff>
    </xdr:from>
    <xdr:to>
      <xdr:col>5</xdr:col>
      <xdr:colOff>549275</xdr:colOff>
      <xdr:row>55</xdr:row>
      <xdr:rowOff>57150</xdr:rowOff>
    </xdr:to>
    <xdr:cxnSp macro="">
      <xdr:nvCxnSpPr>
        <xdr:cNvPr id="189" name="直線コネクタ 188"/>
        <xdr:cNvCxnSpPr/>
      </xdr:nvCxnSpPr>
      <xdr:spPr>
        <a:xfrm>
          <a:off x="3098800" y="9372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25400</xdr:rowOff>
    </xdr:from>
    <xdr:to>
      <xdr:col>4</xdr:col>
      <xdr:colOff>346075</xdr:colOff>
      <xdr:row>54</xdr:row>
      <xdr:rowOff>114300</xdr:rowOff>
    </xdr:to>
    <xdr:cxnSp macro="">
      <xdr:nvCxnSpPr>
        <xdr:cNvPr id="192" name="直線コネクタ 191"/>
        <xdr:cNvCxnSpPr/>
      </xdr:nvCxnSpPr>
      <xdr:spPr>
        <a:xfrm>
          <a:off x="2209800" y="9283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25400</xdr:rowOff>
    </xdr:to>
    <xdr:cxnSp macro="">
      <xdr:nvCxnSpPr>
        <xdr:cNvPr id="195" name="直線コネクタ 194"/>
        <xdr:cNvCxnSpPr/>
      </xdr:nvCxnSpPr>
      <xdr:spPr>
        <a:xfrm>
          <a:off x="1320800" y="928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7" name="円/楕円 206"/>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8" name="テキスト ボックス 207"/>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09" name="円/楕円 208"/>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210" name="テキスト ボックス 209"/>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11" name="円/楕円 210"/>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12" name="テキスト ボックス 211"/>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3" name="円/楕円 212"/>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4" name="テキスト ボックス 213"/>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その他に</a:t>
          </a:r>
          <a:r>
            <a:rPr kumimoji="1" lang="ja-JP" altLang="ja-JP" sz="1100" baseline="0">
              <a:solidFill>
                <a:sysClr val="windowText" lastClr="000000"/>
              </a:solidFill>
              <a:effectLst/>
              <a:latin typeface="+mn-lt"/>
              <a:ea typeface="+mn-ea"/>
              <a:cs typeface="+mn-cs"/>
            </a:rPr>
            <a:t>係る</a:t>
          </a:r>
          <a:r>
            <a:rPr kumimoji="1" lang="ja-JP" altLang="ja-JP" sz="1100">
              <a:solidFill>
                <a:sysClr val="windowText" lastClr="000000"/>
              </a:solidFill>
              <a:effectLst/>
              <a:latin typeface="+mn-lt"/>
              <a:ea typeface="+mn-ea"/>
              <a:cs typeface="+mn-cs"/>
            </a:rPr>
            <a:t>経常収支比率は、前年度と比較して０．</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１４．</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％となり</a:t>
          </a:r>
          <a:r>
            <a:rPr kumimoji="1" lang="ja-JP" altLang="ja-JP" sz="1100" baseline="0">
              <a:solidFill>
                <a:sysClr val="windowText" lastClr="000000"/>
              </a:solidFill>
              <a:effectLst/>
              <a:latin typeface="+mn-lt"/>
              <a:ea typeface="+mn-ea"/>
              <a:cs typeface="+mn-cs"/>
            </a:rPr>
            <a:t>、類似団体の平均と同程度である。内訳は、維持補修費</a:t>
          </a:r>
          <a:r>
            <a:rPr kumimoji="1" lang="ja-JP" altLang="en-US" sz="1100" baseline="0">
              <a:solidFill>
                <a:sysClr val="windowText" lastClr="000000"/>
              </a:solidFill>
              <a:effectLst/>
              <a:latin typeface="+mn-lt"/>
              <a:ea typeface="+mn-ea"/>
              <a:cs typeface="+mn-cs"/>
            </a:rPr>
            <a:t>０</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９</a:t>
          </a:r>
          <a:r>
            <a:rPr kumimoji="1" lang="ja-JP" altLang="ja-JP" sz="1100" baseline="0">
              <a:solidFill>
                <a:sysClr val="windowText" lastClr="000000"/>
              </a:solidFill>
              <a:effectLst/>
              <a:latin typeface="+mn-lt"/>
              <a:ea typeface="+mn-ea"/>
              <a:cs typeface="+mn-cs"/>
            </a:rPr>
            <a:t>％　繰出金１３．</a:t>
          </a:r>
          <a:r>
            <a:rPr kumimoji="1" lang="ja-JP" altLang="en-US" sz="1100" baseline="0">
              <a:solidFill>
                <a:sysClr val="windowText" lastClr="000000"/>
              </a:solidFill>
              <a:effectLst/>
              <a:latin typeface="+mn-lt"/>
              <a:ea typeface="+mn-ea"/>
              <a:cs typeface="+mn-cs"/>
            </a:rPr>
            <a:t>９</a:t>
          </a:r>
          <a:r>
            <a:rPr kumimoji="1" lang="ja-JP" altLang="ja-JP" sz="1100" baseline="0">
              <a:solidFill>
                <a:sysClr val="windowText" lastClr="000000"/>
              </a:solidFill>
              <a:effectLst/>
              <a:latin typeface="+mn-lt"/>
              <a:ea typeface="+mn-ea"/>
              <a:cs typeface="+mn-cs"/>
            </a:rPr>
            <a:t>％で各々、前年度より</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r>
            <a:rPr kumimoji="1" lang="ja-JP" altLang="en-US" sz="1100" baseline="0">
              <a:solidFill>
                <a:sysClr val="windowText" lastClr="000000"/>
              </a:solidFill>
              <a:effectLst/>
              <a:latin typeface="+mn-lt"/>
              <a:ea typeface="+mn-ea"/>
              <a:cs typeface="+mn-cs"/>
            </a:rPr>
            <a:t>た。</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社会保障関連の特別会計への繰出金の増加傾向が続いていることから、引き続き、適正な繰り出しに努める。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114300</xdr:rowOff>
    </xdr:from>
    <xdr:to>
      <xdr:col>24</xdr:col>
      <xdr:colOff>31750</xdr:colOff>
      <xdr:row>57</xdr:row>
      <xdr:rowOff>44450</xdr:rowOff>
    </xdr:to>
    <xdr:cxnSp macro="">
      <xdr:nvCxnSpPr>
        <xdr:cNvPr id="247" name="直線コネクタ 246"/>
        <xdr:cNvCxnSpPr/>
      </xdr:nvCxnSpPr>
      <xdr:spPr>
        <a:xfrm>
          <a:off x="15671800" y="9715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114300</xdr:rowOff>
    </xdr:from>
    <xdr:to>
      <xdr:col>22</xdr:col>
      <xdr:colOff>565150</xdr:colOff>
      <xdr:row>57</xdr:row>
      <xdr:rowOff>31750</xdr:rowOff>
    </xdr:to>
    <xdr:cxnSp macro="">
      <xdr:nvCxnSpPr>
        <xdr:cNvPr id="250" name="直線コネクタ 249"/>
        <xdr:cNvCxnSpPr/>
      </xdr:nvCxnSpPr>
      <xdr:spPr>
        <a:xfrm flipV="1">
          <a:off x="14782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57</xdr:row>
      <xdr:rowOff>31750</xdr:rowOff>
    </xdr:to>
    <xdr:cxnSp macro="">
      <xdr:nvCxnSpPr>
        <xdr:cNvPr id="253" name="直線コネクタ 252"/>
        <xdr:cNvCxnSpPr/>
      </xdr:nvCxnSpPr>
      <xdr:spPr>
        <a:xfrm>
          <a:off x="13893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127000</xdr:rowOff>
    </xdr:to>
    <xdr:cxnSp macro="">
      <xdr:nvCxnSpPr>
        <xdr:cNvPr id="256" name="直線コネクタ 255"/>
        <xdr:cNvCxnSpPr/>
      </xdr:nvCxnSpPr>
      <xdr:spPr>
        <a:xfrm>
          <a:off x="13004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165100</xdr:rowOff>
    </xdr:from>
    <xdr:to>
      <xdr:col>24</xdr:col>
      <xdr:colOff>82550</xdr:colOff>
      <xdr:row>57</xdr:row>
      <xdr:rowOff>95250</xdr:rowOff>
    </xdr:to>
    <xdr:sp macro="" textlink="">
      <xdr:nvSpPr>
        <xdr:cNvPr id="266" name="円/楕円 265"/>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67"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63500</xdr:rowOff>
    </xdr:from>
    <xdr:to>
      <xdr:col>22</xdr:col>
      <xdr:colOff>615950</xdr:colOff>
      <xdr:row>56</xdr:row>
      <xdr:rowOff>165100</xdr:rowOff>
    </xdr:to>
    <xdr:sp macro="" textlink="">
      <xdr:nvSpPr>
        <xdr:cNvPr id="268" name="円/楕円 267"/>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69" name="テキスト ボックス 268"/>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0" name="円/楕円 269"/>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1" name="テキスト ボックス 270"/>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2" name="円/楕円 27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3" name="テキスト ボックス 272"/>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補助費等に係る経常収支比率は、前年度と比較して０．</a:t>
          </a:r>
          <a:r>
            <a:rPr kumimoji="1" lang="ja-JP" altLang="en-US" sz="1100" baseline="0">
              <a:solidFill>
                <a:sysClr val="windowText" lastClr="000000"/>
              </a:solidFill>
              <a:effectLst/>
              <a:latin typeface="+mn-lt"/>
              <a:ea typeface="+mn-ea"/>
              <a:cs typeface="+mn-cs"/>
            </a:rPr>
            <a:t>６</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６．</a:t>
          </a:r>
          <a:r>
            <a:rPr kumimoji="1" lang="ja-JP" altLang="en-US" sz="1100" baseline="0">
              <a:solidFill>
                <a:sysClr val="windowText" lastClr="000000"/>
              </a:solidFill>
              <a:effectLst/>
              <a:latin typeface="+mn-lt"/>
              <a:ea typeface="+mn-ea"/>
              <a:cs typeface="+mn-cs"/>
            </a:rPr>
            <a:t>９</a:t>
          </a:r>
          <a:r>
            <a:rPr kumimoji="1" lang="ja-JP" altLang="ja-JP" sz="1100" baseline="0">
              <a:solidFill>
                <a:sysClr val="windowText" lastClr="000000"/>
              </a:solidFill>
              <a:effectLst/>
              <a:latin typeface="+mn-lt"/>
              <a:ea typeface="+mn-ea"/>
              <a:cs typeface="+mn-cs"/>
            </a:rPr>
            <a:t>％で、類似団体の平均よりも２．</a:t>
          </a:r>
          <a:r>
            <a:rPr kumimoji="1" lang="ja-JP" altLang="en-US" sz="1100" baseline="0">
              <a:solidFill>
                <a:sysClr val="windowText" lastClr="000000"/>
              </a:solidFill>
              <a:effectLst/>
              <a:latin typeface="+mn-lt"/>
              <a:ea typeface="+mn-ea"/>
              <a:cs typeface="+mn-cs"/>
            </a:rPr>
            <a:t>８</a:t>
          </a:r>
          <a:r>
            <a:rPr kumimoji="1" lang="ja-JP" altLang="ja-JP" sz="1100" baseline="0">
              <a:solidFill>
                <a:sysClr val="windowText" lastClr="000000"/>
              </a:solidFill>
              <a:effectLst/>
              <a:latin typeface="+mn-lt"/>
              <a:ea typeface="+mn-ea"/>
              <a:cs typeface="+mn-cs"/>
            </a:rPr>
            <a:t>ポイント下回っている。</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行財政改革推進計画に基づき、補助金の見直しを進めてきたことにより減少傾向にあ</a:t>
          </a:r>
          <a:r>
            <a:rPr kumimoji="1" lang="ja-JP" altLang="en-US" sz="1100" baseline="0">
              <a:solidFill>
                <a:sysClr val="windowText" lastClr="000000"/>
              </a:solidFill>
              <a:effectLst/>
              <a:latin typeface="+mn-lt"/>
              <a:ea typeface="+mn-ea"/>
              <a:cs typeface="+mn-cs"/>
            </a:rPr>
            <a:t>ったが</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一部事務組合で建設したクリーンセンターの組合債の元金償還開始に伴い、秦野市伊勢原市環境衛生組合負担金が増加したことなどによる。</a:t>
          </a:r>
          <a:r>
            <a:rPr kumimoji="1" lang="ja-JP" altLang="ja-JP" sz="1100" baseline="0">
              <a:solidFill>
                <a:sysClr val="windowText" lastClr="000000"/>
              </a:solidFill>
              <a:effectLst/>
              <a:latin typeface="+mn-lt"/>
              <a:ea typeface="+mn-ea"/>
              <a:cs typeface="+mn-cs"/>
            </a:rPr>
            <a:t>今後も適正な補助金の支出に努める。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146050</xdr:rowOff>
    </xdr:to>
    <xdr:cxnSp macro="">
      <xdr:nvCxnSpPr>
        <xdr:cNvPr id="308" name="直線コネクタ 307"/>
        <xdr:cNvCxnSpPr/>
      </xdr:nvCxnSpPr>
      <xdr:spPr>
        <a:xfrm>
          <a:off x="15671800" y="607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107950</xdr:rowOff>
    </xdr:to>
    <xdr:cxnSp macro="">
      <xdr:nvCxnSpPr>
        <xdr:cNvPr id="311" name="直線コネクタ 310"/>
        <xdr:cNvCxnSpPr/>
      </xdr:nvCxnSpPr>
      <xdr:spPr>
        <a:xfrm flipV="1">
          <a:off x="14782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35</xdr:row>
      <xdr:rowOff>120650</xdr:rowOff>
    </xdr:to>
    <xdr:cxnSp macro="">
      <xdr:nvCxnSpPr>
        <xdr:cNvPr id="314" name="直線コネクタ 313"/>
        <xdr:cNvCxnSpPr/>
      </xdr:nvCxnSpPr>
      <xdr:spPr>
        <a:xfrm flipV="1">
          <a:off x="13893800" y="610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120650</xdr:rowOff>
    </xdr:from>
    <xdr:to>
      <xdr:col>20</xdr:col>
      <xdr:colOff>158750</xdr:colOff>
      <xdr:row>36</xdr:row>
      <xdr:rowOff>0</xdr:rowOff>
    </xdr:to>
    <xdr:cxnSp macro="">
      <xdr:nvCxnSpPr>
        <xdr:cNvPr id="317" name="直線コネクタ 316"/>
        <xdr:cNvCxnSpPr/>
      </xdr:nvCxnSpPr>
      <xdr:spPr>
        <a:xfrm flipV="1">
          <a:off x="13004800" y="6121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27" name="円/楕円 326"/>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28"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9" name="円/楕円 328"/>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0" name="テキスト ボックス 329"/>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1" name="円/楕円 330"/>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2" name="テキスト ボックス 331"/>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69850</xdr:rowOff>
    </xdr:from>
    <xdr:to>
      <xdr:col>20</xdr:col>
      <xdr:colOff>209550</xdr:colOff>
      <xdr:row>36</xdr:row>
      <xdr:rowOff>0</xdr:rowOff>
    </xdr:to>
    <xdr:sp macro="" textlink="">
      <xdr:nvSpPr>
        <xdr:cNvPr id="333" name="円/楕円 332"/>
        <xdr:cNvSpPr/>
      </xdr:nvSpPr>
      <xdr:spPr>
        <a:xfrm>
          <a:off x="13843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10177</xdr:rowOff>
    </xdr:from>
    <xdr:ext cx="762000" cy="259045"/>
    <xdr:sp macro="" textlink="">
      <xdr:nvSpPr>
        <xdr:cNvPr id="334" name="テキスト ボックス 333"/>
        <xdr:cNvSpPr txBox="1"/>
      </xdr:nvSpPr>
      <xdr:spPr>
        <a:xfrm>
          <a:off x="13512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120650</xdr:rowOff>
    </xdr:from>
    <xdr:to>
      <xdr:col>19</xdr:col>
      <xdr:colOff>6350</xdr:colOff>
      <xdr:row>36</xdr:row>
      <xdr:rowOff>50800</xdr:rowOff>
    </xdr:to>
    <xdr:sp macro="" textlink="">
      <xdr:nvSpPr>
        <xdr:cNvPr id="335" name="円/楕円 334"/>
        <xdr:cNvSpPr/>
      </xdr:nvSpPr>
      <xdr:spPr>
        <a:xfrm>
          <a:off x="12954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60977</xdr:rowOff>
    </xdr:from>
    <xdr:ext cx="762000" cy="259045"/>
    <xdr:sp macro="" textlink="">
      <xdr:nvSpPr>
        <xdr:cNvPr id="336" name="テキスト ボックス 335"/>
        <xdr:cNvSpPr txBox="1"/>
      </xdr:nvSpPr>
      <xdr:spPr>
        <a:xfrm>
          <a:off x="12623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公債費に係る経常収支比率は、前年度と比較して０．</a:t>
          </a:r>
          <a:r>
            <a:rPr kumimoji="1" lang="ja-JP" altLang="en-US" sz="1100" baseline="0">
              <a:solidFill>
                <a:sysClr val="windowText" lastClr="000000"/>
              </a:solidFill>
              <a:effectLst/>
              <a:latin typeface="+mn-lt"/>
              <a:ea typeface="+mn-ea"/>
              <a:cs typeface="+mn-cs"/>
            </a:rPr>
            <a:t>６</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１３．</a:t>
          </a:r>
          <a:r>
            <a:rPr kumimoji="1" lang="ja-JP" altLang="en-US" sz="1100" baseline="0">
              <a:solidFill>
                <a:sysClr val="windowText" lastClr="000000"/>
              </a:solidFill>
              <a:effectLst/>
              <a:latin typeface="+mn-lt"/>
              <a:ea typeface="+mn-ea"/>
              <a:cs typeface="+mn-cs"/>
            </a:rPr>
            <a:t>９</a:t>
          </a:r>
          <a:r>
            <a:rPr kumimoji="1" lang="ja-JP" altLang="ja-JP" sz="1100" baseline="0">
              <a:solidFill>
                <a:sysClr val="windowText" lastClr="000000"/>
              </a:solidFill>
              <a:effectLst/>
              <a:latin typeface="+mn-lt"/>
              <a:ea typeface="+mn-ea"/>
              <a:cs typeface="+mn-cs"/>
            </a:rPr>
            <a:t>％で、類似団体の平均を１．２ポイント下回っている。</a:t>
          </a:r>
          <a:endParaRPr kumimoji="1" lang="en-US" altLang="ja-JP" sz="110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償還</a:t>
          </a:r>
          <a:r>
            <a:rPr kumimoji="1" lang="ja-JP" altLang="en-US" sz="1100" baseline="0">
              <a:solidFill>
                <a:sysClr val="windowText" lastClr="000000"/>
              </a:solidFill>
              <a:effectLst/>
              <a:latin typeface="+mn-lt"/>
              <a:ea typeface="+mn-ea"/>
              <a:cs typeface="+mn-cs"/>
            </a:rPr>
            <a:t>元金</a:t>
          </a:r>
          <a:r>
            <a:rPr kumimoji="1" lang="ja-JP" altLang="ja-JP" sz="1100" baseline="0">
              <a:solidFill>
                <a:sysClr val="windowText" lastClr="000000"/>
              </a:solidFill>
              <a:effectLst/>
              <a:latin typeface="+mn-lt"/>
              <a:ea typeface="+mn-ea"/>
              <a:cs typeface="+mn-cs"/>
            </a:rPr>
            <a:t>の</a:t>
          </a:r>
          <a:r>
            <a:rPr kumimoji="1" lang="ja-JP" altLang="en-US" sz="1100" baseline="0">
              <a:solidFill>
                <a:sysClr val="windowText" lastClr="000000"/>
              </a:solidFill>
              <a:effectLst/>
              <a:latin typeface="+mn-lt"/>
              <a:ea typeface="+mn-ea"/>
              <a:cs typeface="+mn-cs"/>
            </a:rPr>
            <a:t>増</a:t>
          </a:r>
          <a:r>
            <a:rPr kumimoji="1" lang="ja-JP" altLang="ja-JP" sz="1100" baseline="0">
              <a:solidFill>
                <a:sysClr val="windowText" lastClr="000000"/>
              </a:solidFill>
              <a:effectLst/>
              <a:latin typeface="+mn-lt"/>
              <a:ea typeface="+mn-ea"/>
              <a:cs typeface="+mn-cs"/>
            </a:rPr>
            <a:t>等により公債費が</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したことなどによる。今後、新規の市債の発行額を抑制し、財政健全化に努める。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19558</xdr:rowOff>
    </xdr:to>
    <xdr:cxnSp macro="">
      <xdr:nvCxnSpPr>
        <xdr:cNvPr id="366" name="直線コネクタ 365"/>
        <xdr:cNvCxnSpPr/>
      </xdr:nvCxnSpPr>
      <xdr:spPr>
        <a:xfrm>
          <a:off x="3987800" y="13193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163576</xdr:rowOff>
    </xdr:from>
    <xdr:to>
      <xdr:col>5</xdr:col>
      <xdr:colOff>549275</xdr:colOff>
      <xdr:row>77</xdr:row>
      <xdr:rowOff>24130</xdr:rowOff>
    </xdr:to>
    <xdr:cxnSp macro="">
      <xdr:nvCxnSpPr>
        <xdr:cNvPr id="369" name="直線コネクタ 368"/>
        <xdr:cNvCxnSpPr/>
      </xdr:nvCxnSpPr>
      <xdr:spPr>
        <a:xfrm flipV="1">
          <a:off x="3098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42418</xdr:rowOff>
    </xdr:to>
    <xdr:cxnSp macro="">
      <xdr:nvCxnSpPr>
        <xdr:cNvPr id="372" name="直線コネクタ 371"/>
        <xdr:cNvCxnSpPr/>
      </xdr:nvCxnSpPr>
      <xdr:spPr>
        <a:xfrm flipV="1">
          <a:off x="2209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42418</xdr:rowOff>
    </xdr:to>
    <xdr:cxnSp macro="">
      <xdr:nvCxnSpPr>
        <xdr:cNvPr id="375" name="直線コネクタ 374"/>
        <xdr:cNvCxnSpPr/>
      </xdr:nvCxnSpPr>
      <xdr:spPr>
        <a:xfrm>
          <a:off x="1320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5" name="円/楕円 384"/>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6"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112776</xdr:rowOff>
    </xdr:from>
    <xdr:to>
      <xdr:col>5</xdr:col>
      <xdr:colOff>600075</xdr:colOff>
      <xdr:row>77</xdr:row>
      <xdr:rowOff>42926</xdr:rowOff>
    </xdr:to>
    <xdr:sp macro="" textlink="">
      <xdr:nvSpPr>
        <xdr:cNvPr id="387" name="円/楕円 386"/>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53103</xdr:rowOff>
    </xdr:from>
    <xdr:ext cx="736600" cy="259045"/>
    <xdr:sp macro="" textlink="">
      <xdr:nvSpPr>
        <xdr:cNvPr id="388" name="テキスト ボックス 38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9" name="円/楕円 388"/>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0" name="テキスト ボックス 38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1" name="円/楕円 390"/>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2" name="テキスト ボックス 391"/>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3" name="円/楕円 392"/>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4" name="テキスト ボックス 393"/>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公債費以外は、前年度と比較して</a:t>
          </a:r>
          <a:r>
            <a:rPr kumimoji="1" lang="ja-JP" altLang="en-US" sz="1100" baseline="0">
              <a:solidFill>
                <a:sysClr val="windowText" lastClr="000000"/>
              </a:solidFill>
              <a:effectLst/>
              <a:latin typeface="+mn-lt"/>
              <a:ea typeface="+mn-ea"/>
              <a:cs typeface="+mn-cs"/>
            </a:rPr>
            <a:t>２</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０</a:t>
          </a:r>
          <a:r>
            <a:rPr kumimoji="1" lang="ja-JP" altLang="ja-JP" sz="1100" baseline="0">
              <a:solidFill>
                <a:sysClr val="windowText" lastClr="000000"/>
              </a:solidFill>
              <a:effectLst/>
              <a:latin typeface="+mn-lt"/>
              <a:ea typeface="+mn-ea"/>
              <a:cs typeface="+mn-cs"/>
            </a:rPr>
            <a:t>ポイント</a:t>
          </a:r>
          <a:r>
            <a:rPr kumimoji="1" lang="ja-JP" altLang="en-US" sz="1100" baseline="0">
              <a:solidFill>
                <a:sysClr val="windowText" lastClr="000000"/>
              </a:solidFill>
              <a:effectLst/>
              <a:latin typeface="+mn-lt"/>
              <a:ea typeface="+mn-ea"/>
              <a:cs typeface="+mn-cs"/>
            </a:rPr>
            <a:t>増加</a:t>
          </a:r>
          <a:r>
            <a:rPr kumimoji="1" lang="ja-JP" altLang="ja-JP" sz="1100" baseline="0">
              <a:solidFill>
                <a:sysClr val="windowText" lastClr="000000"/>
              </a:solidFill>
              <a:effectLst/>
              <a:latin typeface="+mn-lt"/>
              <a:ea typeface="+mn-ea"/>
              <a:cs typeface="+mn-cs"/>
            </a:rPr>
            <a:t>し、</a:t>
          </a:r>
          <a:r>
            <a:rPr kumimoji="1" lang="ja-JP" altLang="en-US" sz="1100" baseline="0">
              <a:solidFill>
                <a:sysClr val="windowText" lastClr="000000"/>
              </a:solidFill>
              <a:effectLst/>
              <a:latin typeface="+mn-lt"/>
              <a:ea typeface="+mn-ea"/>
              <a:cs typeface="+mn-cs"/>
            </a:rPr>
            <a:t>８０</a:t>
          </a:r>
          <a:r>
            <a:rPr kumimoji="1" lang="ja-JP" altLang="ja-JP" sz="1100" baseline="0">
              <a:solidFill>
                <a:sysClr val="windowText" lastClr="000000"/>
              </a:solidFill>
              <a:effectLst/>
              <a:latin typeface="+mn-lt"/>
              <a:ea typeface="+mn-ea"/>
              <a:cs typeface="+mn-cs"/>
            </a:rPr>
            <a:t>．８％で、類似団体の平均と比較して、２．</a:t>
          </a:r>
          <a:r>
            <a:rPr kumimoji="1" lang="ja-JP" altLang="en-US" sz="1100" baseline="0">
              <a:solidFill>
                <a:sysClr val="windowText" lastClr="000000"/>
              </a:solidFill>
              <a:effectLst/>
              <a:latin typeface="+mn-lt"/>
              <a:ea typeface="+mn-ea"/>
              <a:cs typeface="+mn-cs"/>
            </a:rPr>
            <a:t>３</a:t>
          </a:r>
          <a:r>
            <a:rPr kumimoji="1" lang="ja-JP" altLang="ja-JP" sz="1100" baseline="0">
              <a:solidFill>
                <a:sysClr val="windowText" lastClr="000000"/>
              </a:solidFill>
              <a:effectLst/>
              <a:latin typeface="+mn-lt"/>
              <a:ea typeface="+mn-ea"/>
              <a:cs typeface="+mn-cs"/>
            </a:rPr>
            <a:t>ポイント上回っている。人件費の比率が平均に比べ高い水準にあることが主な要因である。引き続き定員適正化に取り組む。</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78</xdr:row>
      <xdr:rowOff>163576</xdr:rowOff>
    </xdr:to>
    <xdr:cxnSp macro="">
      <xdr:nvCxnSpPr>
        <xdr:cNvPr id="425" name="直線コネクタ 424"/>
        <xdr:cNvCxnSpPr/>
      </xdr:nvCxnSpPr>
      <xdr:spPr>
        <a:xfrm>
          <a:off x="15671800" y="134452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72137</xdr:rowOff>
    </xdr:from>
    <xdr:to>
      <xdr:col>22</xdr:col>
      <xdr:colOff>565150</xdr:colOff>
      <xdr:row>78</xdr:row>
      <xdr:rowOff>154432</xdr:rowOff>
    </xdr:to>
    <xdr:cxnSp macro="">
      <xdr:nvCxnSpPr>
        <xdr:cNvPr id="428" name="直線コネクタ 427"/>
        <xdr:cNvCxnSpPr/>
      </xdr:nvCxnSpPr>
      <xdr:spPr>
        <a:xfrm flipV="1">
          <a:off x="14782800" y="134452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90424</xdr:rowOff>
    </xdr:from>
    <xdr:to>
      <xdr:col>21</xdr:col>
      <xdr:colOff>361950</xdr:colOff>
      <xdr:row>78</xdr:row>
      <xdr:rowOff>154432</xdr:rowOff>
    </xdr:to>
    <xdr:cxnSp macro="">
      <xdr:nvCxnSpPr>
        <xdr:cNvPr id="431" name="直線コネクタ 430"/>
        <xdr:cNvCxnSpPr/>
      </xdr:nvCxnSpPr>
      <xdr:spPr>
        <a:xfrm>
          <a:off x="13893800" y="13463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76708</xdr:rowOff>
    </xdr:from>
    <xdr:to>
      <xdr:col>20</xdr:col>
      <xdr:colOff>158750</xdr:colOff>
      <xdr:row>78</xdr:row>
      <xdr:rowOff>90424</xdr:rowOff>
    </xdr:to>
    <xdr:cxnSp macro="">
      <xdr:nvCxnSpPr>
        <xdr:cNvPr id="434" name="直線コネクタ 433"/>
        <xdr:cNvCxnSpPr/>
      </xdr:nvCxnSpPr>
      <xdr:spPr>
        <a:xfrm>
          <a:off x="13004800" y="13449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112776</xdr:rowOff>
    </xdr:from>
    <xdr:to>
      <xdr:col>24</xdr:col>
      <xdr:colOff>82550</xdr:colOff>
      <xdr:row>79</xdr:row>
      <xdr:rowOff>42926</xdr:rowOff>
    </xdr:to>
    <xdr:sp macro="" textlink="">
      <xdr:nvSpPr>
        <xdr:cNvPr id="444" name="円/楕円 443"/>
        <xdr:cNvSpPr/>
      </xdr:nvSpPr>
      <xdr:spPr>
        <a:xfrm>
          <a:off x="16459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84853</xdr:rowOff>
    </xdr:from>
    <xdr:ext cx="762000" cy="259045"/>
    <xdr:sp macro="" textlink="">
      <xdr:nvSpPr>
        <xdr:cNvPr id="445" name="公債費以外該当値テキスト"/>
        <xdr:cNvSpPr txBox="1"/>
      </xdr:nvSpPr>
      <xdr:spPr>
        <a:xfrm>
          <a:off x="16598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46" name="円/楕円 445"/>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47" name="テキスト ボックス 446"/>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103632</xdr:rowOff>
    </xdr:from>
    <xdr:to>
      <xdr:col>21</xdr:col>
      <xdr:colOff>412750</xdr:colOff>
      <xdr:row>79</xdr:row>
      <xdr:rowOff>33782</xdr:rowOff>
    </xdr:to>
    <xdr:sp macro="" textlink="">
      <xdr:nvSpPr>
        <xdr:cNvPr id="448" name="円/楕円 447"/>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18559</xdr:rowOff>
    </xdr:from>
    <xdr:ext cx="762000" cy="259045"/>
    <xdr:sp macro="" textlink="">
      <xdr:nvSpPr>
        <xdr:cNvPr id="449" name="テキスト ボックス 448"/>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39624</xdr:rowOff>
    </xdr:from>
    <xdr:to>
      <xdr:col>20</xdr:col>
      <xdr:colOff>209550</xdr:colOff>
      <xdr:row>78</xdr:row>
      <xdr:rowOff>141224</xdr:rowOff>
    </xdr:to>
    <xdr:sp macro="" textlink="">
      <xdr:nvSpPr>
        <xdr:cNvPr id="450" name="円/楕円 449"/>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51" name="テキスト ボックス 450"/>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52" name="円/楕円 451"/>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53" name="テキスト ボックス 452"/>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神奈川県伊勢原市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148924</xdr:rowOff>
    </xdr:from>
    <xdr:to>
      <xdr:col>4</xdr:col>
      <xdr:colOff>1117600</xdr:colOff>
      <xdr:row>16</xdr:row>
      <xdr:rowOff>16075</xdr:rowOff>
    </xdr:to>
    <xdr:cxnSp macro="">
      <xdr:nvCxnSpPr>
        <xdr:cNvPr id="52" name="直線コネクタ 51"/>
        <xdr:cNvCxnSpPr/>
      </xdr:nvCxnSpPr>
      <xdr:spPr bwMode="auto">
        <a:xfrm>
          <a:off x="5003800" y="2768299"/>
          <a:ext cx="6477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852</xdr:rowOff>
    </xdr:from>
    <xdr:ext cx="762000" cy="259045"/>
    <xdr:sp macro="" textlink="">
      <xdr:nvSpPr>
        <xdr:cNvPr id="53" name="人口1人当たり決算額の推移平均値テキスト130"/>
        <xdr:cNvSpPr txBox="1"/>
      </xdr:nvSpPr>
      <xdr:spPr>
        <a:xfrm>
          <a:off x="5740400" y="279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148924</xdr:rowOff>
    </xdr:from>
    <xdr:to>
      <xdr:col>4</xdr:col>
      <xdr:colOff>469900</xdr:colOff>
      <xdr:row>15</xdr:row>
      <xdr:rowOff>158427</xdr:rowOff>
    </xdr:to>
    <xdr:cxnSp macro="">
      <xdr:nvCxnSpPr>
        <xdr:cNvPr id="55" name="直線コネクタ 54"/>
        <xdr:cNvCxnSpPr/>
      </xdr:nvCxnSpPr>
      <xdr:spPr bwMode="auto">
        <a:xfrm flipV="1">
          <a:off x="4305300" y="2768299"/>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158427</xdr:rowOff>
    </xdr:from>
    <xdr:to>
      <xdr:col>3</xdr:col>
      <xdr:colOff>904875</xdr:colOff>
      <xdr:row>16</xdr:row>
      <xdr:rowOff>58856</xdr:rowOff>
    </xdr:to>
    <xdr:cxnSp macro="">
      <xdr:nvCxnSpPr>
        <xdr:cNvPr id="58" name="直線コネクタ 57"/>
        <xdr:cNvCxnSpPr/>
      </xdr:nvCxnSpPr>
      <xdr:spPr bwMode="auto">
        <a:xfrm flipV="1">
          <a:off x="3606800" y="2777802"/>
          <a:ext cx="698500" cy="7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7257</xdr:rowOff>
    </xdr:from>
    <xdr:to>
      <xdr:col>3</xdr:col>
      <xdr:colOff>206375</xdr:colOff>
      <xdr:row>16</xdr:row>
      <xdr:rowOff>58856</xdr:rowOff>
    </xdr:to>
    <xdr:cxnSp macro="">
      <xdr:nvCxnSpPr>
        <xdr:cNvPr id="61" name="直線コネクタ 60"/>
        <xdr:cNvCxnSpPr/>
      </xdr:nvCxnSpPr>
      <xdr:spPr bwMode="auto">
        <a:xfrm>
          <a:off x="2908300" y="2798082"/>
          <a:ext cx="698500" cy="51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136725</xdr:rowOff>
    </xdr:from>
    <xdr:to>
      <xdr:col>5</xdr:col>
      <xdr:colOff>34925</xdr:colOff>
      <xdr:row>16</xdr:row>
      <xdr:rowOff>66875</xdr:rowOff>
    </xdr:to>
    <xdr:sp macro="" textlink="">
      <xdr:nvSpPr>
        <xdr:cNvPr id="71" name="円/楕円 70"/>
        <xdr:cNvSpPr/>
      </xdr:nvSpPr>
      <xdr:spPr bwMode="auto">
        <a:xfrm>
          <a:off x="5600700" y="275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153252</xdr:rowOff>
    </xdr:from>
    <xdr:ext cx="762000" cy="259045"/>
    <xdr:sp macro="" textlink="">
      <xdr:nvSpPr>
        <xdr:cNvPr id="72" name="人口1人当たり決算額の推移該当値テキスト130"/>
        <xdr:cNvSpPr txBox="1"/>
      </xdr:nvSpPr>
      <xdr:spPr>
        <a:xfrm>
          <a:off x="5740400" y="260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98124</xdr:rowOff>
    </xdr:from>
    <xdr:to>
      <xdr:col>4</xdr:col>
      <xdr:colOff>520700</xdr:colOff>
      <xdr:row>16</xdr:row>
      <xdr:rowOff>28274</xdr:rowOff>
    </xdr:to>
    <xdr:sp macro="" textlink="">
      <xdr:nvSpPr>
        <xdr:cNvPr id="73" name="円/楕円 72"/>
        <xdr:cNvSpPr/>
      </xdr:nvSpPr>
      <xdr:spPr bwMode="auto">
        <a:xfrm>
          <a:off x="4953000" y="2717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38451</xdr:rowOff>
    </xdr:from>
    <xdr:ext cx="736600" cy="259045"/>
    <xdr:sp macro="" textlink="">
      <xdr:nvSpPr>
        <xdr:cNvPr id="74" name="テキスト ボックス 73"/>
        <xdr:cNvSpPr txBox="1"/>
      </xdr:nvSpPr>
      <xdr:spPr>
        <a:xfrm>
          <a:off x="4622800" y="2486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107627</xdr:rowOff>
    </xdr:from>
    <xdr:to>
      <xdr:col>3</xdr:col>
      <xdr:colOff>955675</xdr:colOff>
      <xdr:row>16</xdr:row>
      <xdr:rowOff>37777</xdr:rowOff>
    </xdr:to>
    <xdr:sp macro="" textlink="">
      <xdr:nvSpPr>
        <xdr:cNvPr id="75" name="円/楕円 74"/>
        <xdr:cNvSpPr/>
      </xdr:nvSpPr>
      <xdr:spPr bwMode="auto">
        <a:xfrm>
          <a:off x="4254500" y="272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47954</xdr:rowOff>
    </xdr:from>
    <xdr:ext cx="762000" cy="259045"/>
    <xdr:sp macro="" textlink="">
      <xdr:nvSpPr>
        <xdr:cNvPr id="76" name="テキスト ボックス 75"/>
        <xdr:cNvSpPr txBox="1"/>
      </xdr:nvSpPr>
      <xdr:spPr>
        <a:xfrm>
          <a:off x="3924300" y="249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8056</xdr:rowOff>
    </xdr:from>
    <xdr:to>
      <xdr:col>3</xdr:col>
      <xdr:colOff>257175</xdr:colOff>
      <xdr:row>16</xdr:row>
      <xdr:rowOff>109656</xdr:rowOff>
    </xdr:to>
    <xdr:sp macro="" textlink="">
      <xdr:nvSpPr>
        <xdr:cNvPr id="77" name="円/楕円 76"/>
        <xdr:cNvSpPr/>
      </xdr:nvSpPr>
      <xdr:spPr bwMode="auto">
        <a:xfrm>
          <a:off x="3556000" y="2798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94433</xdr:rowOff>
    </xdr:from>
    <xdr:ext cx="762000" cy="259045"/>
    <xdr:sp macro="" textlink="">
      <xdr:nvSpPr>
        <xdr:cNvPr id="78" name="テキスト ボックス 77"/>
        <xdr:cNvSpPr txBox="1"/>
      </xdr:nvSpPr>
      <xdr:spPr>
        <a:xfrm>
          <a:off x="3225800" y="288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63,295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127907</xdr:rowOff>
    </xdr:from>
    <xdr:to>
      <xdr:col>2</xdr:col>
      <xdr:colOff>692150</xdr:colOff>
      <xdr:row>16</xdr:row>
      <xdr:rowOff>58057</xdr:rowOff>
    </xdr:to>
    <xdr:sp macro="" textlink="">
      <xdr:nvSpPr>
        <xdr:cNvPr id="79" name="円/楕円 78"/>
        <xdr:cNvSpPr/>
      </xdr:nvSpPr>
      <xdr:spPr bwMode="auto">
        <a:xfrm>
          <a:off x="2857500" y="274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42834</xdr:rowOff>
    </xdr:from>
    <xdr:ext cx="762000" cy="259045"/>
    <xdr:sp macro="" textlink="">
      <xdr:nvSpPr>
        <xdr:cNvPr id="80" name="テキスト ボックス 79"/>
        <xdr:cNvSpPr txBox="1"/>
      </xdr:nvSpPr>
      <xdr:spPr>
        <a:xfrm>
          <a:off x="2527300" y="283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252175</xdr:rowOff>
    </xdr:from>
    <xdr:to>
      <xdr:col>4</xdr:col>
      <xdr:colOff>1117600</xdr:colOff>
      <xdr:row>35</xdr:row>
      <xdr:rowOff>306484</xdr:rowOff>
    </xdr:to>
    <xdr:cxnSp macro="">
      <xdr:nvCxnSpPr>
        <xdr:cNvPr id="115" name="直線コネクタ 114"/>
        <xdr:cNvCxnSpPr/>
      </xdr:nvCxnSpPr>
      <xdr:spPr bwMode="auto">
        <a:xfrm flipV="1">
          <a:off x="5003800" y="6862525"/>
          <a:ext cx="647700" cy="54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306484</xdr:rowOff>
    </xdr:from>
    <xdr:to>
      <xdr:col>4</xdr:col>
      <xdr:colOff>469900</xdr:colOff>
      <xdr:row>36</xdr:row>
      <xdr:rowOff>76904</xdr:rowOff>
    </xdr:to>
    <xdr:cxnSp macro="">
      <xdr:nvCxnSpPr>
        <xdr:cNvPr id="118" name="直線コネクタ 117"/>
        <xdr:cNvCxnSpPr/>
      </xdr:nvCxnSpPr>
      <xdr:spPr bwMode="auto">
        <a:xfrm flipV="1">
          <a:off x="4305300" y="6916834"/>
          <a:ext cx="698500" cy="113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57245</xdr:rowOff>
    </xdr:from>
    <xdr:to>
      <xdr:col>3</xdr:col>
      <xdr:colOff>904875</xdr:colOff>
      <xdr:row>36</xdr:row>
      <xdr:rowOff>76904</xdr:rowOff>
    </xdr:to>
    <xdr:cxnSp macro="">
      <xdr:nvCxnSpPr>
        <xdr:cNvPr id="121" name="直線コネクタ 120"/>
        <xdr:cNvCxnSpPr/>
      </xdr:nvCxnSpPr>
      <xdr:spPr bwMode="auto">
        <a:xfrm>
          <a:off x="3606800" y="7010495"/>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57245</xdr:rowOff>
    </xdr:from>
    <xdr:to>
      <xdr:col>3</xdr:col>
      <xdr:colOff>206375</xdr:colOff>
      <xdr:row>36</xdr:row>
      <xdr:rowOff>63612</xdr:rowOff>
    </xdr:to>
    <xdr:cxnSp macro="">
      <xdr:nvCxnSpPr>
        <xdr:cNvPr id="124" name="直線コネクタ 123"/>
        <xdr:cNvCxnSpPr/>
      </xdr:nvCxnSpPr>
      <xdr:spPr bwMode="auto">
        <a:xfrm flipV="1">
          <a:off x="2908300" y="7010495"/>
          <a:ext cx="698500" cy="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201375</xdr:rowOff>
    </xdr:from>
    <xdr:to>
      <xdr:col>5</xdr:col>
      <xdr:colOff>34925</xdr:colOff>
      <xdr:row>35</xdr:row>
      <xdr:rowOff>302975</xdr:rowOff>
    </xdr:to>
    <xdr:sp macro="" textlink="">
      <xdr:nvSpPr>
        <xdr:cNvPr id="134" name="円/楕円 133"/>
        <xdr:cNvSpPr/>
      </xdr:nvSpPr>
      <xdr:spPr bwMode="auto">
        <a:xfrm>
          <a:off x="5600700" y="681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46452</xdr:rowOff>
    </xdr:from>
    <xdr:ext cx="762000" cy="259045"/>
    <xdr:sp macro="" textlink="">
      <xdr:nvSpPr>
        <xdr:cNvPr id="135" name="人口1人当たり決算額の推移該当値テキスト445"/>
        <xdr:cNvSpPr txBox="1"/>
      </xdr:nvSpPr>
      <xdr:spPr>
        <a:xfrm>
          <a:off x="5740400" y="665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255684</xdr:rowOff>
    </xdr:from>
    <xdr:to>
      <xdr:col>4</xdr:col>
      <xdr:colOff>520700</xdr:colOff>
      <xdr:row>36</xdr:row>
      <xdr:rowOff>14384</xdr:rowOff>
    </xdr:to>
    <xdr:sp macro="" textlink="">
      <xdr:nvSpPr>
        <xdr:cNvPr id="136" name="円/楕円 135"/>
        <xdr:cNvSpPr/>
      </xdr:nvSpPr>
      <xdr:spPr bwMode="auto">
        <a:xfrm>
          <a:off x="4953000" y="6866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24561</xdr:rowOff>
    </xdr:from>
    <xdr:ext cx="736600" cy="259045"/>
    <xdr:sp macro="" textlink="">
      <xdr:nvSpPr>
        <xdr:cNvPr id="137" name="テキスト ボックス 136"/>
        <xdr:cNvSpPr txBox="1"/>
      </xdr:nvSpPr>
      <xdr:spPr>
        <a:xfrm>
          <a:off x="4622800" y="663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26104</xdr:rowOff>
    </xdr:from>
    <xdr:to>
      <xdr:col>3</xdr:col>
      <xdr:colOff>955675</xdr:colOff>
      <xdr:row>36</xdr:row>
      <xdr:rowOff>127704</xdr:rowOff>
    </xdr:to>
    <xdr:sp macro="" textlink="">
      <xdr:nvSpPr>
        <xdr:cNvPr id="138" name="円/楕円 137"/>
        <xdr:cNvSpPr/>
      </xdr:nvSpPr>
      <xdr:spPr bwMode="auto">
        <a:xfrm>
          <a:off x="4254500" y="697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112481</xdr:rowOff>
    </xdr:from>
    <xdr:ext cx="762000" cy="259045"/>
    <xdr:sp macro="" textlink="">
      <xdr:nvSpPr>
        <xdr:cNvPr id="139" name="テキスト ボックス 138"/>
        <xdr:cNvSpPr txBox="1"/>
      </xdr:nvSpPr>
      <xdr:spPr>
        <a:xfrm>
          <a:off x="3924300" y="706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6445</xdr:rowOff>
    </xdr:from>
    <xdr:to>
      <xdr:col>3</xdr:col>
      <xdr:colOff>257175</xdr:colOff>
      <xdr:row>36</xdr:row>
      <xdr:rowOff>108045</xdr:rowOff>
    </xdr:to>
    <xdr:sp macro="" textlink="">
      <xdr:nvSpPr>
        <xdr:cNvPr id="140" name="円/楕円 139"/>
        <xdr:cNvSpPr/>
      </xdr:nvSpPr>
      <xdr:spPr bwMode="auto">
        <a:xfrm>
          <a:off x="3556000" y="695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92822</xdr:rowOff>
    </xdr:from>
    <xdr:ext cx="762000" cy="259045"/>
    <xdr:sp macro="" textlink="">
      <xdr:nvSpPr>
        <xdr:cNvPr id="141" name="テキスト ボックス 140"/>
        <xdr:cNvSpPr txBox="1"/>
      </xdr:nvSpPr>
      <xdr:spPr>
        <a:xfrm>
          <a:off x="3225800" y="704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12812</xdr:rowOff>
    </xdr:from>
    <xdr:to>
      <xdr:col>2</xdr:col>
      <xdr:colOff>692150</xdr:colOff>
      <xdr:row>36</xdr:row>
      <xdr:rowOff>114412</xdr:rowOff>
    </xdr:to>
    <xdr:sp macro="" textlink="">
      <xdr:nvSpPr>
        <xdr:cNvPr id="142" name="円/楕円 141"/>
        <xdr:cNvSpPr/>
      </xdr:nvSpPr>
      <xdr:spPr bwMode="auto">
        <a:xfrm>
          <a:off x="2857500" y="696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99189</xdr:rowOff>
    </xdr:from>
    <xdr:ext cx="762000" cy="259045"/>
    <xdr:sp macro="" textlink="">
      <xdr:nvSpPr>
        <xdr:cNvPr id="143" name="テキスト ボックス 142"/>
        <xdr:cNvSpPr txBox="1"/>
      </xdr:nvSpPr>
      <xdr:spPr>
        <a:xfrm>
          <a:off x="2527300" y="705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41337</xdr:rowOff>
    </xdr:from>
    <xdr:to>
      <xdr:col>6</xdr:col>
      <xdr:colOff>511175</xdr:colOff>
      <xdr:row>33</xdr:row>
      <xdr:rowOff>98062</xdr:rowOff>
    </xdr:to>
    <xdr:cxnSp macro="">
      <xdr:nvCxnSpPr>
        <xdr:cNvPr id="63" name="直線コネクタ 62"/>
        <xdr:cNvCxnSpPr/>
      </xdr:nvCxnSpPr>
      <xdr:spPr>
        <a:xfrm>
          <a:off x="3797300" y="5699187"/>
          <a:ext cx="8382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19130</xdr:rowOff>
    </xdr:from>
    <xdr:to>
      <xdr:col>5</xdr:col>
      <xdr:colOff>358775</xdr:colOff>
      <xdr:row>33</xdr:row>
      <xdr:rowOff>41337</xdr:rowOff>
    </xdr:to>
    <xdr:cxnSp macro="">
      <xdr:nvCxnSpPr>
        <xdr:cNvPr id="66" name="直線コネクタ 65"/>
        <xdr:cNvCxnSpPr/>
      </xdr:nvCxnSpPr>
      <xdr:spPr>
        <a:xfrm>
          <a:off x="2908300" y="5676980"/>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19130</xdr:rowOff>
    </xdr:from>
    <xdr:to>
      <xdr:col>4</xdr:col>
      <xdr:colOff>155575</xdr:colOff>
      <xdr:row>33</xdr:row>
      <xdr:rowOff>71055</xdr:rowOff>
    </xdr:to>
    <xdr:cxnSp macro="">
      <xdr:nvCxnSpPr>
        <xdr:cNvPr id="69" name="直線コネクタ 68"/>
        <xdr:cNvCxnSpPr/>
      </xdr:nvCxnSpPr>
      <xdr:spPr>
        <a:xfrm flipV="1">
          <a:off x="2019300" y="5676980"/>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155082</xdr:rowOff>
    </xdr:from>
    <xdr:to>
      <xdr:col>2</xdr:col>
      <xdr:colOff>638175</xdr:colOff>
      <xdr:row>33</xdr:row>
      <xdr:rowOff>71055</xdr:rowOff>
    </xdr:to>
    <xdr:cxnSp macro="">
      <xdr:nvCxnSpPr>
        <xdr:cNvPr id="72" name="直線コネクタ 71"/>
        <xdr:cNvCxnSpPr/>
      </xdr:nvCxnSpPr>
      <xdr:spPr>
        <a:xfrm>
          <a:off x="1130300" y="5641482"/>
          <a:ext cx="889000" cy="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47262</xdr:rowOff>
    </xdr:from>
    <xdr:to>
      <xdr:col>6</xdr:col>
      <xdr:colOff>561975</xdr:colOff>
      <xdr:row>33</xdr:row>
      <xdr:rowOff>148862</xdr:rowOff>
    </xdr:to>
    <xdr:sp macro="" textlink="">
      <xdr:nvSpPr>
        <xdr:cNvPr id="82" name="円/楕円 81"/>
        <xdr:cNvSpPr/>
      </xdr:nvSpPr>
      <xdr:spPr>
        <a:xfrm>
          <a:off x="4584700" y="57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70139</xdr:rowOff>
    </xdr:from>
    <xdr:ext cx="534377" cy="259045"/>
    <xdr:sp macro="" textlink="">
      <xdr:nvSpPr>
        <xdr:cNvPr id="83" name="人件費該当値テキスト"/>
        <xdr:cNvSpPr txBox="1"/>
      </xdr:nvSpPr>
      <xdr:spPr>
        <a:xfrm>
          <a:off x="4686300" y="55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61,525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161987</xdr:rowOff>
    </xdr:from>
    <xdr:to>
      <xdr:col>5</xdr:col>
      <xdr:colOff>409575</xdr:colOff>
      <xdr:row>33</xdr:row>
      <xdr:rowOff>92137</xdr:rowOff>
    </xdr:to>
    <xdr:sp macro="" textlink="">
      <xdr:nvSpPr>
        <xdr:cNvPr id="84" name="円/楕円 83"/>
        <xdr:cNvSpPr/>
      </xdr:nvSpPr>
      <xdr:spPr>
        <a:xfrm>
          <a:off x="3746500" y="56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108664</xdr:rowOff>
    </xdr:from>
    <xdr:ext cx="534377" cy="259045"/>
    <xdr:sp macro="" textlink="">
      <xdr:nvSpPr>
        <xdr:cNvPr id="85" name="テキスト ボックス 84"/>
        <xdr:cNvSpPr txBox="1"/>
      </xdr:nvSpPr>
      <xdr:spPr>
        <a:xfrm>
          <a:off x="3530111" y="54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139780</xdr:rowOff>
    </xdr:from>
    <xdr:to>
      <xdr:col>4</xdr:col>
      <xdr:colOff>206375</xdr:colOff>
      <xdr:row>33</xdr:row>
      <xdr:rowOff>69930</xdr:rowOff>
    </xdr:to>
    <xdr:sp macro="" textlink="">
      <xdr:nvSpPr>
        <xdr:cNvPr id="86" name="円/楕円 85"/>
        <xdr:cNvSpPr/>
      </xdr:nvSpPr>
      <xdr:spPr>
        <a:xfrm>
          <a:off x="2857500" y="56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86457</xdr:rowOff>
    </xdr:from>
    <xdr:ext cx="534377" cy="259045"/>
    <xdr:sp macro="" textlink="">
      <xdr:nvSpPr>
        <xdr:cNvPr id="87" name="テキスト ボックス 86"/>
        <xdr:cNvSpPr txBox="1"/>
      </xdr:nvSpPr>
      <xdr:spPr>
        <a:xfrm>
          <a:off x="2641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20255</xdr:rowOff>
    </xdr:from>
    <xdr:to>
      <xdr:col>3</xdr:col>
      <xdr:colOff>3175</xdr:colOff>
      <xdr:row>33</xdr:row>
      <xdr:rowOff>121855</xdr:rowOff>
    </xdr:to>
    <xdr:sp macro="" textlink="">
      <xdr:nvSpPr>
        <xdr:cNvPr id="88" name="円/楕円 87"/>
        <xdr:cNvSpPr/>
      </xdr:nvSpPr>
      <xdr:spPr>
        <a:xfrm>
          <a:off x="1968500" y="5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138382</xdr:rowOff>
    </xdr:from>
    <xdr:ext cx="534377" cy="259045"/>
    <xdr:sp macro="" textlink="">
      <xdr:nvSpPr>
        <xdr:cNvPr id="89" name="テキスト ボックス 88"/>
        <xdr:cNvSpPr txBox="1"/>
      </xdr:nvSpPr>
      <xdr:spPr>
        <a:xfrm>
          <a:off x="1752111" y="54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104282</xdr:rowOff>
    </xdr:from>
    <xdr:to>
      <xdr:col>1</xdr:col>
      <xdr:colOff>485775</xdr:colOff>
      <xdr:row>33</xdr:row>
      <xdr:rowOff>34432</xdr:rowOff>
    </xdr:to>
    <xdr:sp macro="" textlink="">
      <xdr:nvSpPr>
        <xdr:cNvPr id="90" name="円/楕円 89"/>
        <xdr:cNvSpPr/>
      </xdr:nvSpPr>
      <xdr:spPr>
        <a:xfrm>
          <a:off x="1079500" y="55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50959</xdr:rowOff>
    </xdr:from>
    <xdr:ext cx="534377" cy="259045"/>
    <xdr:sp macro="" textlink="">
      <xdr:nvSpPr>
        <xdr:cNvPr id="91" name="テキスト ボックス 90"/>
        <xdr:cNvSpPr txBox="1"/>
      </xdr:nvSpPr>
      <xdr:spPr>
        <a:xfrm>
          <a:off x="863111" y="53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99421</xdr:rowOff>
    </xdr:from>
    <xdr:to>
      <xdr:col>6</xdr:col>
      <xdr:colOff>511175</xdr:colOff>
      <xdr:row>58</xdr:row>
      <xdr:rowOff>104953</xdr:rowOff>
    </xdr:to>
    <xdr:cxnSp macro="">
      <xdr:nvCxnSpPr>
        <xdr:cNvPr id="119" name="直線コネクタ 118"/>
        <xdr:cNvCxnSpPr/>
      </xdr:nvCxnSpPr>
      <xdr:spPr>
        <a:xfrm>
          <a:off x="3797300" y="10043521"/>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99421</xdr:rowOff>
    </xdr:from>
    <xdr:to>
      <xdr:col>5</xdr:col>
      <xdr:colOff>358775</xdr:colOff>
      <xdr:row>58</xdr:row>
      <xdr:rowOff>123492</xdr:rowOff>
    </xdr:to>
    <xdr:cxnSp macro="">
      <xdr:nvCxnSpPr>
        <xdr:cNvPr id="122" name="直線コネクタ 121"/>
        <xdr:cNvCxnSpPr/>
      </xdr:nvCxnSpPr>
      <xdr:spPr>
        <a:xfrm flipV="1">
          <a:off x="2908300" y="10043521"/>
          <a:ext cx="8890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123492</xdr:rowOff>
    </xdr:from>
    <xdr:to>
      <xdr:col>4</xdr:col>
      <xdr:colOff>155575</xdr:colOff>
      <xdr:row>59</xdr:row>
      <xdr:rowOff>20805</xdr:rowOff>
    </xdr:to>
    <xdr:cxnSp macro="">
      <xdr:nvCxnSpPr>
        <xdr:cNvPr id="125" name="直線コネクタ 124"/>
        <xdr:cNvCxnSpPr/>
      </xdr:nvCxnSpPr>
      <xdr:spPr>
        <a:xfrm flipV="1">
          <a:off x="2019300" y="10067592"/>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3546</xdr:rowOff>
    </xdr:from>
    <xdr:to>
      <xdr:col>2</xdr:col>
      <xdr:colOff>638175</xdr:colOff>
      <xdr:row>59</xdr:row>
      <xdr:rowOff>20805</xdr:rowOff>
    </xdr:to>
    <xdr:cxnSp macro="">
      <xdr:nvCxnSpPr>
        <xdr:cNvPr id="128" name="直線コネクタ 127"/>
        <xdr:cNvCxnSpPr/>
      </xdr:nvCxnSpPr>
      <xdr:spPr>
        <a:xfrm>
          <a:off x="1130300" y="1011909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54153</xdr:rowOff>
    </xdr:from>
    <xdr:to>
      <xdr:col>6</xdr:col>
      <xdr:colOff>561975</xdr:colOff>
      <xdr:row>58</xdr:row>
      <xdr:rowOff>155753</xdr:rowOff>
    </xdr:to>
    <xdr:sp macro="" textlink="">
      <xdr:nvSpPr>
        <xdr:cNvPr id="138" name="円/楕円 137"/>
        <xdr:cNvSpPr/>
      </xdr:nvSpPr>
      <xdr:spPr>
        <a:xfrm>
          <a:off x="4584700" y="99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140530</xdr:rowOff>
    </xdr:from>
    <xdr:ext cx="534377" cy="259045"/>
    <xdr:sp macro="" textlink="">
      <xdr:nvSpPr>
        <xdr:cNvPr id="139" name="物件費該当値テキスト"/>
        <xdr:cNvSpPr txBox="1"/>
      </xdr:nvSpPr>
      <xdr:spPr>
        <a:xfrm>
          <a:off x="4686300" y="99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48621</xdr:rowOff>
    </xdr:from>
    <xdr:to>
      <xdr:col>5</xdr:col>
      <xdr:colOff>409575</xdr:colOff>
      <xdr:row>58</xdr:row>
      <xdr:rowOff>150221</xdr:rowOff>
    </xdr:to>
    <xdr:sp macro="" textlink="">
      <xdr:nvSpPr>
        <xdr:cNvPr id="140" name="円/楕円 139"/>
        <xdr:cNvSpPr/>
      </xdr:nvSpPr>
      <xdr:spPr>
        <a:xfrm>
          <a:off x="3746500" y="99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141348</xdr:rowOff>
    </xdr:from>
    <xdr:ext cx="534377" cy="259045"/>
    <xdr:sp macro="" textlink="">
      <xdr:nvSpPr>
        <xdr:cNvPr id="141" name="テキスト ボックス 140"/>
        <xdr:cNvSpPr txBox="1"/>
      </xdr:nvSpPr>
      <xdr:spPr>
        <a:xfrm>
          <a:off x="3530111" y="100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72692</xdr:rowOff>
    </xdr:from>
    <xdr:to>
      <xdr:col>4</xdr:col>
      <xdr:colOff>206375</xdr:colOff>
      <xdr:row>59</xdr:row>
      <xdr:rowOff>2842</xdr:rowOff>
    </xdr:to>
    <xdr:sp macro="" textlink="">
      <xdr:nvSpPr>
        <xdr:cNvPr id="142" name="円/楕円 141"/>
        <xdr:cNvSpPr/>
      </xdr:nvSpPr>
      <xdr:spPr>
        <a:xfrm>
          <a:off x="2857500" y="100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165419</xdr:rowOff>
    </xdr:from>
    <xdr:ext cx="534377" cy="259045"/>
    <xdr:sp macro="" textlink="">
      <xdr:nvSpPr>
        <xdr:cNvPr id="143" name="テキスト ボックス 142"/>
        <xdr:cNvSpPr txBox="1"/>
      </xdr:nvSpPr>
      <xdr:spPr>
        <a:xfrm>
          <a:off x="2641111" y="1010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141455</xdr:rowOff>
    </xdr:from>
    <xdr:to>
      <xdr:col>3</xdr:col>
      <xdr:colOff>3175</xdr:colOff>
      <xdr:row>59</xdr:row>
      <xdr:rowOff>71605</xdr:rowOff>
    </xdr:to>
    <xdr:sp macro="" textlink="">
      <xdr:nvSpPr>
        <xdr:cNvPr id="144" name="円/楕円 143"/>
        <xdr:cNvSpPr/>
      </xdr:nvSpPr>
      <xdr:spPr>
        <a:xfrm>
          <a:off x="1968500" y="100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62732</xdr:rowOff>
    </xdr:from>
    <xdr:ext cx="534377" cy="259045"/>
    <xdr:sp macro="" textlink="">
      <xdr:nvSpPr>
        <xdr:cNvPr id="145" name="テキスト ボックス 144"/>
        <xdr:cNvSpPr txBox="1"/>
      </xdr:nvSpPr>
      <xdr:spPr>
        <a:xfrm>
          <a:off x="1752111" y="101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124196</xdr:rowOff>
    </xdr:from>
    <xdr:to>
      <xdr:col>1</xdr:col>
      <xdr:colOff>485775</xdr:colOff>
      <xdr:row>59</xdr:row>
      <xdr:rowOff>54346</xdr:rowOff>
    </xdr:to>
    <xdr:sp macro="" textlink="">
      <xdr:nvSpPr>
        <xdr:cNvPr id="146" name="円/楕円 145"/>
        <xdr:cNvSpPr/>
      </xdr:nvSpPr>
      <xdr:spPr>
        <a:xfrm>
          <a:off x="1079500" y="100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45473</xdr:rowOff>
    </xdr:from>
    <xdr:ext cx="534377" cy="259045"/>
    <xdr:sp macro="" textlink="">
      <xdr:nvSpPr>
        <xdr:cNvPr id="147" name="テキスト ボックス 146"/>
        <xdr:cNvSpPr txBox="1"/>
      </xdr:nvSpPr>
      <xdr:spPr>
        <a:xfrm>
          <a:off x="863111" y="1016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119126</xdr:rowOff>
    </xdr:from>
    <xdr:to>
      <xdr:col>6</xdr:col>
      <xdr:colOff>511175</xdr:colOff>
      <xdr:row>77</xdr:row>
      <xdr:rowOff>139446</xdr:rowOff>
    </xdr:to>
    <xdr:cxnSp macro="">
      <xdr:nvCxnSpPr>
        <xdr:cNvPr id="176" name="直線コネクタ 175"/>
        <xdr:cNvCxnSpPr/>
      </xdr:nvCxnSpPr>
      <xdr:spPr>
        <a:xfrm flipV="1">
          <a:off x="3797300" y="13320776"/>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139446</xdr:rowOff>
    </xdr:from>
    <xdr:to>
      <xdr:col>5</xdr:col>
      <xdr:colOff>358775</xdr:colOff>
      <xdr:row>77</xdr:row>
      <xdr:rowOff>142367</xdr:rowOff>
    </xdr:to>
    <xdr:cxnSp macro="">
      <xdr:nvCxnSpPr>
        <xdr:cNvPr id="179" name="直線コネクタ 178"/>
        <xdr:cNvCxnSpPr/>
      </xdr:nvCxnSpPr>
      <xdr:spPr>
        <a:xfrm flipV="1">
          <a:off x="2908300" y="13341096"/>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142367</xdr:rowOff>
    </xdr:from>
    <xdr:to>
      <xdr:col>4</xdr:col>
      <xdr:colOff>155575</xdr:colOff>
      <xdr:row>77</xdr:row>
      <xdr:rowOff>147447</xdr:rowOff>
    </xdr:to>
    <xdr:cxnSp macro="">
      <xdr:nvCxnSpPr>
        <xdr:cNvPr id="182" name="直線コネクタ 181"/>
        <xdr:cNvCxnSpPr/>
      </xdr:nvCxnSpPr>
      <xdr:spPr>
        <a:xfrm flipV="1">
          <a:off x="2019300" y="13344017"/>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147447</xdr:rowOff>
    </xdr:from>
    <xdr:to>
      <xdr:col>2</xdr:col>
      <xdr:colOff>638175</xdr:colOff>
      <xdr:row>78</xdr:row>
      <xdr:rowOff>5842</xdr:rowOff>
    </xdr:to>
    <xdr:cxnSp macro="">
      <xdr:nvCxnSpPr>
        <xdr:cNvPr id="185" name="直線コネクタ 184"/>
        <xdr:cNvCxnSpPr/>
      </xdr:nvCxnSpPr>
      <xdr:spPr>
        <a:xfrm flipV="1">
          <a:off x="1130300" y="13349097"/>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68326</xdr:rowOff>
    </xdr:from>
    <xdr:to>
      <xdr:col>6</xdr:col>
      <xdr:colOff>561975</xdr:colOff>
      <xdr:row>77</xdr:row>
      <xdr:rowOff>169926</xdr:rowOff>
    </xdr:to>
    <xdr:sp macro="" textlink="">
      <xdr:nvSpPr>
        <xdr:cNvPr id="195" name="円/楕円 194"/>
        <xdr:cNvSpPr/>
      </xdr:nvSpPr>
      <xdr:spPr>
        <a:xfrm>
          <a:off x="45847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46753</xdr:rowOff>
    </xdr:from>
    <xdr:ext cx="469744" cy="259045"/>
    <xdr:sp macro="" textlink="">
      <xdr:nvSpPr>
        <xdr:cNvPr id="196" name="維持補修費該当値テキスト"/>
        <xdr:cNvSpPr txBox="1"/>
      </xdr:nvSpPr>
      <xdr:spPr>
        <a:xfrm>
          <a:off x="4686300" y="132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88646</xdr:rowOff>
    </xdr:from>
    <xdr:to>
      <xdr:col>5</xdr:col>
      <xdr:colOff>409575</xdr:colOff>
      <xdr:row>78</xdr:row>
      <xdr:rowOff>18796</xdr:rowOff>
    </xdr:to>
    <xdr:sp macro="" textlink="">
      <xdr:nvSpPr>
        <xdr:cNvPr id="197" name="円/楕円 196"/>
        <xdr:cNvSpPr/>
      </xdr:nvSpPr>
      <xdr:spPr>
        <a:xfrm>
          <a:off x="3746500" y="132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9923</xdr:rowOff>
    </xdr:from>
    <xdr:ext cx="469744" cy="259045"/>
    <xdr:sp macro="" textlink="">
      <xdr:nvSpPr>
        <xdr:cNvPr id="198" name="テキスト ボックス 197"/>
        <xdr:cNvSpPr txBox="1"/>
      </xdr:nvSpPr>
      <xdr:spPr>
        <a:xfrm>
          <a:off x="3562427" y="1338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91567</xdr:rowOff>
    </xdr:from>
    <xdr:to>
      <xdr:col>4</xdr:col>
      <xdr:colOff>206375</xdr:colOff>
      <xdr:row>78</xdr:row>
      <xdr:rowOff>21717</xdr:rowOff>
    </xdr:to>
    <xdr:sp macro="" textlink="">
      <xdr:nvSpPr>
        <xdr:cNvPr id="199" name="円/楕円 198"/>
        <xdr:cNvSpPr/>
      </xdr:nvSpPr>
      <xdr:spPr>
        <a:xfrm>
          <a:off x="2857500" y="1329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12844</xdr:rowOff>
    </xdr:from>
    <xdr:ext cx="469744" cy="259045"/>
    <xdr:sp macro="" textlink="">
      <xdr:nvSpPr>
        <xdr:cNvPr id="200" name="テキスト ボックス 199"/>
        <xdr:cNvSpPr txBox="1"/>
      </xdr:nvSpPr>
      <xdr:spPr>
        <a:xfrm>
          <a:off x="2673427" y="1338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96647</xdr:rowOff>
    </xdr:from>
    <xdr:to>
      <xdr:col>3</xdr:col>
      <xdr:colOff>3175</xdr:colOff>
      <xdr:row>78</xdr:row>
      <xdr:rowOff>26797</xdr:rowOff>
    </xdr:to>
    <xdr:sp macro="" textlink="">
      <xdr:nvSpPr>
        <xdr:cNvPr id="201" name="円/楕円 200"/>
        <xdr:cNvSpPr/>
      </xdr:nvSpPr>
      <xdr:spPr>
        <a:xfrm>
          <a:off x="1968500" y="132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17924</xdr:rowOff>
    </xdr:from>
    <xdr:ext cx="469744" cy="259045"/>
    <xdr:sp macro="" textlink="">
      <xdr:nvSpPr>
        <xdr:cNvPr id="202" name="テキスト ボックス 201"/>
        <xdr:cNvSpPr txBox="1"/>
      </xdr:nvSpPr>
      <xdr:spPr>
        <a:xfrm>
          <a:off x="1784427" y="1339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126492</xdr:rowOff>
    </xdr:from>
    <xdr:to>
      <xdr:col>1</xdr:col>
      <xdr:colOff>485775</xdr:colOff>
      <xdr:row>78</xdr:row>
      <xdr:rowOff>56642</xdr:rowOff>
    </xdr:to>
    <xdr:sp macro="" textlink="">
      <xdr:nvSpPr>
        <xdr:cNvPr id="203" name="円/楕円 202"/>
        <xdr:cNvSpPr/>
      </xdr:nvSpPr>
      <xdr:spPr>
        <a:xfrm>
          <a:off x="1079500" y="13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47769</xdr:rowOff>
    </xdr:from>
    <xdr:ext cx="469744" cy="259045"/>
    <xdr:sp macro="" textlink="">
      <xdr:nvSpPr>
        <xdr:cNvPr id="204" name="テキスト ボックス 203"/>
        <xdr:cNvSpPr txBox="1"/>
      </xdr:nvSpPr>
      <xdr:spPr>
        <a:xfrm>
          <a:off x="895427" y="1342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147231</xdr:rowOff>
    </xdr:from>
    <xdr:to>
      <xdr:col>6</xdr:col>
      <xdr:colOff>511175</xdr:colOff>
      <xdr:row>98</xdr:row>
      <xdr:rowOff>12064</xdr:rowOff>
    </xdr:to>
    <xdr:cxnSp macro="">
      <xdr:nvCxnSpPr>
        <xdr:cNvPr id="234" name="直線コネクタ 233"/>
        <xdr:cNvCxnSpPr/>
      </xdr:nvCxnSpPr>
      <xdr:spPr>
        <a:xfrm flipV="1">
          <a:off x="3797300" y="16777881"/>
          <a:ext cx="8382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12064</xdr:rowOff>
    </xdr:from>
    <xdr:to>
      <xdr:col>5</xdr:col>
      <xdr:colOff>358775</xdr:colOff>
      <xdr:row>98</xdr:row>
      <xdr:rowOff>75895</xdr:rowOff>
    </xdr:to>
    <xdr:cxnSp macro="">
      <xdr:nvCxnSpPr>
        <xdr:cNvPr id="237" name="直線コネクタ 236"/>
        <xdr:cNvCxnSpPr/>
      </xdr:nvCxnSpPr>
      <xdr:spPr>
        <a:xfrm flipV="1">
          <a:off x="2908300" y="16814164"/>
          <a:ext cx="889000" cy="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75895</xdr:rowOff>
    </xdr:from>
    <xdr:to>
      <xdr:col>4</xdr:col>
      <xdr:colOff>155575</xdr:colOff>
      <xdr:row>98</xdr:row>
      <xdr:rowOff>140018</xdr:rowOff>
    </xdr:to>
    <xdr:cxnSp macro="">
      <xdr:nvCxnSpPr>
        <xdr:cNvPr id="240" name="直線コネクタ 239"/>
        <xdr:cNvCxnSpPr/>
      </xdr:nvCxnSpPr>
      <xdr:spPr>
        <a:xfrm flipV="1">
          <a:off x="2019300" y="16877995"/>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136373</xdr:rowOff>
    </xdr:from>
    <xdr:to>
      <xdr:col>2</xdr:col>
      <xdr:colOff>638175</xdr:colOff>
      <xdr:row>98</xdr:row>
      <xdr:rowOff>140018</xdr:rowOff>
    </xdr:to>
    <xdr:cxnSp macro="">
      <xdr:nvCxnSpPr>
        <xdr:cNvPr id="243" name="直線コネクタ 242"/>
        <xdr:cNvCxnSpPr/>
      </xdr:nvCxnSpPr>
      <xdr:spPr>
        <a:xfrm>
          <a:off x="1130300" y="16938473"/>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96431</xdr:rowOff>
    </xdr:from>
    <xdr:to>
      <xdr:col>6</xdr:col>
      <xdr:colOff>561975</xdr:colOff>
      <xdr:row>98</xdr:row>
      <xdr:rowOff>26581</xdr:rowOff>
    </xdr:to>
    <xdr:sp macro="" textlink="">
      <xdr:nvSpPr>
        <xdr:cNvPr id="253" name="円/楕円 252"/>
        <xdr:cNvSpPr/>
      </xdr:nvSpPr>
      <xdr:spPr>
        <a:xfrm>
          <a:off x="4584700" y="167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74858</xdr:rowOff>
    </xdr:from>
    <xdr:ext cx="534377" cy="259045"/>
    <xdr:sp macro="" textlink="">
      <xdr:nvSpPr>
        <xdr:cNvPr id="254" name="扶助費該当値テキスト"/>
        <xdr:cNvSpPr txBox="1"/>
      </xdr:nvSpPr>
      <xdr:spPr>
        <a:xfrm>
          <a:off x="4686300" y="167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132714</xdr:rowOff>
    </xdr:from>
    <xdr:to>
      <xdr:col>5</xdr:col>
      <xdr:colOff>409575</xdr:colOff>
      <xdr:row>98</xdr:row>
      <xdr:rowOff>62864</xdr:rowOff>
    </xdr:to>
    <xdr:sp macro="" textlink="">
      <xdr:nvSpPr>
        <xdr:cNvPr id="255" name="円/楕円 254"/>
        <xdr:cNvSpPr/>
      </xdr:nvSpPr>
      <xdr:spPr>
        <a:xfrm>
          <a:off x="3746500" y="167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53991</xdr:rowOff>
    </xdr:from>
    <xdr:ext cx="534377" cy="259045"/>
    <xdr:sp macro="" textlink="">
      <xdr:nvSpPr>
        <xdr:cNvPr id="256" name="テキスト ボックス 255"/>
        <xdr:cNvSpPr txBox="1"/>
      </xdr:nvSpPr>
      <xdr:spPr>
        <a:xfrm>
          <a:off x="3530111" y="168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25095</xdr:rowOff>
    </xdr:from>
    <xdr:to>
      <xdr:col>4</xdr:col>
      <xdr:colOff>206375</xdr:colOff>
      <xdr:row>98</xdr:row>
      <xdr:rowOff>126695</xdr:rowOff>
    </xdr:to>
    <xdr:sp macro="" textlink="">
      <xdr:nvSpPr>
        <xdr:cNvPr id="257" name="円/楕円 256"/>
        <xdr:cNvSpPr/>
      </xdr:nvSpPr>
      <xdr:spPr>
        <a:xfrm>
          <a:off x="2857500" y="168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117822</xdr:rowOff>
    </xdr:from>
    <xdr:ext cx="534377" cy="259045"/>
    <xdr:sp macro="" textlink="">
      <xdr:nvSpPr>
        <xdr:cNvPr id="258" name="テキスト ボックス 257"/>
        <xdr:cNvSpPr txBox="1"/>
      </xdr:nvSpPr>
      <xdr:spPr>
        <a:xfrm>
          <a:off x="2641111" y="169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89218</xdr:rowOff>
    </xdr:from>
    <xdr:to>
      <xdr:col>3</xdr:col>
      <xdr:colOff>3175</xdr:colOff>
      <xdr:row>99</xdr:row>
      <xdr:rowOff>19368</xdr:rowOff>
    </xdr:to>
    <xdr:sp macro="" textlink="">
      <xdr:nvSpPr>
        <xdr:cNvPr id="259" name="円/楕円 258"/>
        <xdr:cNvSpPr/>
      </xdr:nvSpPr>
      <xdr:spPr>
        <a:xfrm>
          <a:off x="1968500" y="168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10495</xdr:rowOff>
    </xdr:from>
    <xdr:ext cx="534377" cy="259045"/>
    <xdr:sp macro="" textlink="">
      <xdr:nvSpPr>
        <xdr:cNvPr id="260" name="テキスト ボックス 259"/>
        <xdr:cNvSpPr txBox="1"/>
      </xdr:nvSpPr>
      <xdr:spPr>
        <a:xfrm>
          <a:off x="1752111" y="169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85573</xdr:rowOff>
    </xdr:from>
    <xdr:to>
      <xdr:col>1</xdr:col>
      <xdr:colOff>485775</xdr:colOff>
      <xdr:row>99</xdr:row>
      <xdr:rowOff>15723</xdr:rowOff>
    </xdr:to>
    <xdr:sp macro="" textlink="">
      <xdr:nvSpPr>
        <xdr:cNvPr id="261" name="円/楕円 260"/>
        <xdr:cNvSpPr/>
      </xdr:nvSpPr>
      <xdr:spPr>
        <a:xfrm>
          <a:off x="1079500" y="168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6850</xdr:rowOff>
    </xdr:from>
    <xdr:ext cx="534377" cy="259045"/>
    <xdr:sp macro="" textlink="">
      <xdr:nvSpPr>
        <xdr:cNvPr id="262" name="テキスト ボックス 261"/>
        <xdr:cNvSpPr txBox="1"/>
      </xdr:nvSpPr>
      <xdr:spPr>
        <a:xfrm>
          <a:off x="863111" y="169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49540</xdr:rowOff>
    </xdr:from>
    <xdr:to>
      <xdr:col>15</xdr:col>
      <xdr:colOff>180975</xdr:colOff>
      <xdr:row>36</xdr:row>
      <xdr:rowOff>59279</xdr:rowOff>
    </xdr:to>
    <xdr:cxnSp macro="">
      <xdr:nvCxnSpPr>
        <xdr:cNvPr id="289" name="直線コネクタ 288"/>
        <xdr:cNvCxnSpPr/>
      </xdr:nvCxnSpPr>
      <xdr:spPr>
        <a:xfrm flipV="1">
          <a:off x="9639300" y="6221740"/>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50386</xdr:rowOff>
    </xdr:from>
    <xdr:to>
      <xdr:col>14</xdr:col>
      <xdr:colOff>28575</xdr:colOff>
      <xdr:row>36</xdr:row>
      <xdr:rowOff>59279</xdr:rowOff>
    </xdr:to>
    <xdr:cxnSp macro="">
      <xdr:nvCxnSpPr>
        <xdr:cNvPr id="292" name="直線コネクタ 291"/>
        <xdr:cNvCxnSpPr/>
      </xdr:nvCxnSpPr>
      <xdr:spPr>
        <a:xfrm>
          <a:off x="8750300" y="6222586"/>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50386</xdr:rowOff>
    </xdr:from>
    <xdr:to>
      <xdr:col>12</xdr:col>
      <xdr:colOff>511175</xdr:colOff>
      <xdr:row>36</xdr:row>
      <xdr:rowOff>79990</xdr:rowOff>
    </xdr:to>
    <xdr:cxnSp macro="">
      <xdr:nvCxnSpPr>
        <xdr:cNvPr id="295" name="直線コネクタ 294"/>
        <xdr:cNvCxnSpPr/>
      </xdr:nvCxnSpPr>
      <xdr:spPr>
        <a:xfrm flipV="1">
          <a:off x="7861300" y="6222586"/>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74206</xdr:rowOff>
    </xdr:from>
    <xdr:to>
      <xdr:col>11</xdr:col>
      <xdr:colOff>307975</xdr:colOff>
      <xdr:row>36</xdr:row>
      <xdr:rowOff>79990</xdr:rowOff>
    </xdr:to>
    <xdr:cxnSp macro="">
      <xdr:nvCxnSpPr>
        <xdr:cNvPr id="298" name="直線コネクタ 297"/>
        <xdr:cNvCxnSpPr/>
      </xdr:nvCxnSpPr>
      <xdr:spPr>
        <a:xfrm>
          <a:off x="6972300" y="6246406"/>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170190</xdr:rowOff>
    </xdr:from>
    <xdr:to>
      <xdr:col>15</xdr:col>
      <xdr:colOff>231775</xdr:colOff>
      <xdr:row>36</xdr:row>
      <xdr:rowOff>100340</xdr:rowOff>
    </xdr:to>
    <xdr:sp macro="" textlink="">
      <xdr:nvSpPr>
        <xdr:cNvPr id="308" name="円/楕円 307"/>
        <xdr:cNvSpPr/>
      </xdr:nvSpPr>
      <xdr:spPr>
        <a:xfrm>
          <a:off x="10426700" y="61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148617</xdr:rowOff>
    </xdr:from>
    <xdr:ext cx="534377" cy="259045"/>
    <xdr:sp macro="" textlink="">
      <xdr:nvSpPr>
        <xdr:cNvPr id="309" name="補助費等該当値テキスト"/>
        <xdr:cNvSpPr txBox="1"/>
      </xdr:nvSpPr>
      <xdr:spPr>
        <a:xfrm>
          <a:off x="10528300" y="614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8479</xdr:rowOff>
    </xdr:from>
    <xdr:to>
      <xdr:col>14</xdr:col>
      <xdr:colOff>79375</xdr:colOff>
      <xdr:row>36</xdr:row>
      <xdr:rowOff>110079</xdr:rowOff>
    </xdr:to>
    <xdr:sp macro="" textlink="">
      <xdr:nvSpPr>
        <xdr:cNvPr id="310" name="円/楕円 309"/>
        <xdr:cNvSpPr/>
      </xdr:nvSpPr>
      <xdr:spPr>
        <a:xfrm>
          <a:off x="9588500" y="61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101206</xdr:rowOff>
    </xdr:from>
    <xdr:ext cx="534377" cy="259045"/>
    <xdr:sp macro="" textlink="">
      <xdr:nvSpPr>
        <xdr:cNvPr id="311" name="テキスト ボックス 310"/>
        <xdr:cNvSpPr txBox="1"/>
      </xdr:nvSpPr>
      <xdr:spPr>
        <a:xfrm>
          <a:off x="9372111" y="62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171036</xdr:rowOff>
    </xdr:from>
    <xdr:to>
      <xdr:col>12</xdr:col>
      <xdr:colOff>561975</xdr:colOff>
      <xdr:row>36</xdr:row>
      <xdr:rowOff>101186</xdr:rowOff>
    </xdr:to>
    <xdr:sp macro="" textlink="">
      <xdr:nvSpPr>
        <xdr:cNvPr id="312" name="円/楕円 311"/>
        <xdr:cNvSpPr/>
      </xdr:nvSpPr>
      <xdr:spPr>
        <a:xfrm>
          <a:off x="8699500" y="61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92313</xdr:rowOff>
    </xdr:from>
    <xdr:ext cx="534377" cy="259045"/>
    <xdr:sp macro="" textlink="">
      <xdr:nvSpPr>
        <xdr:cNvPr id="313" name="テキスト ボックス 312"/>
        <xdr:cNvSpPr txBox="1"/>
      </xdr:nvSpPr>
      <xdr:spPr>
        <a:xfrm>
          <a:off x="8483111" y="62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29190</xdr:rowOff>
    </xdr:from>
    <xdr:to>
      <xdr:col>11</xdr:col>
      <xdr:colOff>358775</xdr:colOff>
      <xdr:row>36</xdr:row>
      <xdr:rowOff>130790</xdr:rowOff>
    </xdr:to>
    <xdr:sp macro="" textlink="">
      <xdr:nvSpPr>
        <xdr:cNvPr id="314" name="円/楕円 313"/>
        <xdr:cNvSpPr/>
      </xdr:nvSpPr>
      <xdr:spPr>
        <a:xfrm>
          <a:off x="7810500" y="62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121917</xdr:rowOff>
    </xdr:from>
    <xdr:ext cx="534377" cy="259045"/>
    <xdr:sp macro="" textlink="">
      <xdr:nvSpPr>
        <xdr:cNvPr id="315" name="テキスト ボックス 314"/>
        <xdr:cNvSpPr txBox="1"/>
      </xdr:nvSpPr>
      <xdr:spPr>
        <a:xfrm>
          <a:off x="7594111" y="62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23406</xdr:rowOff>
    </xdr:from>
    <xdr:to>
      <xdr:col>10</xdr:col>
      <xdr:colOff>155575</xdr:colOff>
      <xdr:row>36</xdr:row>
      <xdr:rowOff>125006</xdr:rowOff>
    </xdr:to>
    <xdr:sp macro="" textlink="">
      <xdr:nvSpPr>
        <xdr:cNvPr id="316" name="円/楕円 315"/>
        <xdr:cNvSpPr/>
      </xdr:nvSpPr>
      <xdr:spPr>
        <a:xfrm>
          <a:off x="6921500" y="61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116133</xdr:rowOff>
    </xdr:from>
    <xdr:ext cx="534377" cy="259045"/>
    <xdr:sp macro="" textlink="">
      <xdr:nvSpPr>
        <xdr:cNvPr id="317" name="テキスト ボックス 316"/>
        <xdr:cNvSpPr txBox="1"/>
      </xdr:nvSpPr>
      <xdr:spPr>
        <a:xfrm>
          <a:off x="6705111" y="62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141496</xdr:rowOff>
    </xdr:from>
    <xdr:to>
      <xdr:col>15</xdr:col>
      <xdr:colOff>180975</xdr:colOff>
      <xdr:row>58</xdr:row>
      <xdr:rowOff>14112</xdr:rowOff>
    </xdr:to>
    <xdr:cxnSp macro="">
      <xdr:nvCxnSpPr>
        <xdr:cNvPr id="348" name="直線コネクタ 347"/>
        <xdr:cNvCxnSpPr/>
      </xdr:nvCxnSpPr>
      <xdr:spPr>
        <a:xfrm flipV="1">
          <a:off x="9639300" y="9914146"/>
          <a:ext cx="838200" cy="4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14112</xdr:rowOff>
    </xdr:from>
    <xdr:to>
      <xdr:col>14</xdr:col>
      <xdr:colOff>28575</xdr:colOff>
      <xdr:row>58</xdr:row>
      <xdr:rowOff>41076</xdr:rowOff>
    </xdr:to>
    <xdr:cxnSp macro="">
      <xdr:nvCxnSpPr>
        <xdr:cNvPr id="351" name="直線コネクタ 350"/>
        <xdr:cNvCxnSpPr/>
      </xdr:nvCxnSpPr>
      <xdr:spPr>
        <a:xfrm flipV="1">
          <a:off x="8750300" y="9958212"/>
          <a:ext cx="889000" cy="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41076</xdr:rowOff>
    </xdr:from>
    <xdr:to>
      <xdr:col>12</xdr:col>
      <xdr:colOff>511175</xdr:colOff>
      <xdr:row>58</xdr:row>
      <xdr:rowOff>56794</xdr:rowOff>
    </xdr:to>
    <xdr:cxnSp macro="">
      <xdr:nvCxnSpPr>
        <xdr:cNvPr id="354" name="直線コネクタ 353"/>
        <xdr:cNvCxnSpPr/>
      </xdr:nvCxnSpPr>
      <xdr:spPr>
        <a:xfrm flipV="1">
          <a:off x="7861300" y="9985176"/>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24954</xdr:rowOff>
    </xdr:from>
    <xdr:to>
      <xdr:col>11</xdr:col>
      <xdr:colOff>307975</xdr:colOff>
      <xdr:row>58</xdr:row>
      <xdr:rowOff>56794</xdr:rowOff>
    </xdr:to>
    <xdr:cxnSp macro="">
      <xdr:nvCxnSpPr>
        <xdr:cNvPr id="357" name="直線コネクタ 356"/>
        <xdr:cNvCxnSpPr/>
      </xdr:nvCxnSpPr>
      <xdr:spPr>
        <a:xfrm>
          <a:off x="6972300" y="9969054"/>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90696</xdr:rowOff>
    </xdr:from>
    <xdr:to>
      <xdr:col>15</xdr:col>
      <xdr:colOff>231775</xdr:colOff>
      <xdr:row>58</xdr:row>
      <xdr:rowOff>20846</xdr:rowOff>
    </xdr:to>
    <xdr:sp macro="" textlink="">
      <xdr:nvSpPr>
        <xdr:cNvPr id="367" name="円/楕円 366"/>
        <xdr:cNvSpPr/>
      </xdr:nvSpPr>
      <xdr:spPr>
        <a:xfrm>
          <a:off x="10426700" y="98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69123</xdr:rowOff>
    </xdr:from>
    <xdr:ext cx="534377" cy="259045"/>
    <xdr:sp macro="" textlink="">
      <xdr:nvSpPr>
        <xdr:cNvPr id="368" name="普通建設事業費該当値テキスト"/>
        <xdr:cNvSpPr txBox="1"/>
      </xdr:nvSpPr>
      <xdr:spPr>
        <a:xfrm>
          <a:off x="10528300" y="98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134762</xdr:rowOff>
    </xdr:from>
    <xdr:to>
      <xdr:col>14</xdr:col>
      <xdr:colOff>79375</xdr:colOff>
      <xdr:row>58</xdr:row>
      <xdr:rowOff>64912</xdr:rowOff>
    </xdr:to>
    <xdr:sp macro="" textlink="">
      <xdr:nvSpPr>
        <xdr:cNvPr id="369" name="円/楕円 368"/>
        <xdr:cNvSpPr/>
      </xdr:nvSpPr>
      <xdr:spPr>
        <a:xfrm>
          <a:off x="9588500" y="99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56039</xdr:rowOff>
    </xdr:from>
    <xdr:ext cx="534377" cy="259045"/>
    <xdr:sp macro="" textlink="">
      <xdr:nvSpPr>
        <xdr:cNvPr id="370" name="テキスト ボックス 369"/>
        <xdr:cNvSpPr txBox="1"/>
      </xdr:nvSpPr>
      <xdr:spPr>
        <a:xfrm>
          <a:off x="9372111" y="100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161726</xdr:rowOff>
    </xdr:from>
    <xdr:to>
      <xdr:col>12</xdr:col>
      <xdr:colOff>561975</xdr:colOff>
      <xdr:row>58</xdr:row>
      <xdr:rowOff>91876</xdr:rowOff>
    </xdr:to>
    <xdr:sp macro="" textlink="">
      <xdr:nvSpPr>
        <xdr:cNvPr id="371" name="円/楕円 370"/>
        <xdr:cNvSpPr/>
      </xdr:nvSpPr>
      <xdr:spPr>
        <a:xfrm>
          <a:off x="8699500" y="99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83003</xdr:rowOff>
    </xdr:from>
    <xdr:ext cx="534377" cy="259045"/>
    <xdr:sp macro="" textlink="">
      <xdr:nvSpPr>
        <xdr:cNvPr id="372" name="テキスト ボックス 371"/>
        <xdr:cNvSpPr txBox="1"/>
      </xdr:nvSpPr>
      <xdr:spPr>
        <a:xfrm>
          <a:off x="8483111" y="100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5994</xdr:rowOff>
    </xdr:from>
    <xdr:to>
      <xdr:col>11</xdr:col>
      <xdr:colOff>358775</xdr:colOff>
      <xdr:row>58</xdr:row>
      <xdr:rowOff>107594</xdr:rowOff>
    </xdr:to>
    <xdr:sp macro="" textlink="">
      <xdr:nvSpPr>
        <xdr:cNvPr id="373" name="円/楕円 372"/>
        <xdr:cNvSpPr/>
      </xdr:nvSpPr>
      <xdr:spPr>
        <a:xfrm>
          <a:off x="7810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98721</xdr:rowOff>
    </xdr:from>
    <xdr:ext cx="534377" cy="259045"/>
    <xdr:sp macro="" textlink="">
      <xdr:nvSpPr>
        <xdr:cNvPr id="374" name="テキスト ボックス 373"/>
        <xdr:cNvSpPr txBox="1"/>
      </xdr:nvSpPr>
      <xdr:spPr>
        <a:xfrm>
          <a:off x="7594111" y="100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145604</xdr:rowOff>
    </xdr:from>
    <xdr:to>
      <xdr:col>10</xdr:col>
      <xdr:colOff>155575</xdr:colOff>
      <xdr:row>58</xdr:row>
      <xdr:rowOff>75754</xdr:rowOff>
    </xdr:to>
    <xdr:sp macro="" textlink="">
      <xdr:nvSpPr>
        <xdr:cNvPr id="375" name="円/楕円 374"/>
        <xdr:cNvSpPr/>
      </xdr:nvSpPr>
      <xdr:spPr>
        <a:xfrm>
          <a:off x="6921500" y="991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66881</xdr:rowOff>
    </xdr:from>
    <xdr:ext cx="534377" cy="259045"/>
    <xdr:sp macro="" textlink="">
      <xdr:nvSpPr>
        <xdr:cNvPr id="376" name="テキスト ボックス 375"/>
        <xdr:cNvSpPr txBox="1"/>
      </xdr:nvSpPr>
      <xdr:spPr>
        <a:xfrm>
          <a:off x="6705111" y="1001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87579</xdr:rowOff>
    </xdr:from>
    <xdr:to>
      <xdr:col>15</xdr:col>
      <xdr:colOff>180975</xdr:colOff>
      <xdr:row>77</xdr:row>
      <xdr:rowOff>93371</xdr:rowOff>
    </xdr:to>
    <xdr:cxnSp macro="">
      <xdr:nvCxnSpPr>
        <xdr:cNvPr id="405" name="直線コネクタ 404"/>
        <xdr:cNvCxnSpPr/>
      </xdr:nvCxnSpPr>
      <xdr:spPr>
        <a:xfrm flipV="1">
          <a:off x="9639300" y="13289229"/>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111620</xdr:rowOff>
    </xdr:from>
    <xdr:to>
      <xdr:col>14</xdr:col>
      <xdr:colOff>28575</xdr:colOff>
      <xdr:row>77</xdr:row>
      <xdr:rowOff>93371</xdr:rowOff>
    </xdr:to>
    <xdr:cxnSp macro="">
      <xdr:nvCxnSpPr>
        <xdr:cNvPr id="408" name="直線コネクタ 407"/>
        <xdr:cNvCxnSpPr/>
      </xdr:nvCxnSpPr>
      <xdr:spPr>
        <a:xfrm>
          <a:off x="8750300" y="13141820"/>
          <a:ext cx="889000" cy="1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36779</xdr:rowOff>
    </xdr:from>
    <xdr:to>
      <xdr:col>15</xdr:col>
      <xdr:colOff>231775</xdr:colOff>
      <xdr:row>77</xdr:row>
      <xdr:rowOff>138379</xdr:rowOff>
    </xdr:to>
    <xdr:sp macro="" textlink="">
      <xdr:nvSpPr>
        <xdr:cNvPr id="418" name="円/楕円 417"/>
        <xdr:cNvSpPr/>
      </xdr:nvSpPr>
      <xdr:spPr>
        <a:xfrm>
          <a:off x="10426700" y="132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15206</xdr:rowOff>
    </xdr:from>
    <xdr:ext cx="469744" cy="259045"/>
    <xdr:sp macro="" textlink="">
      <xdr:nvSpPr>
        <xdr:cNvPr id="419" name="普通建設事業費 （ うち新規整備　）該当値テキスト"/>
        <xdr:cNvSpPr txBox="1"/>
      </xdr:nvSpPr>
      <xdr:spPr>
        <a:xfrm>
          <a:off x="10528300" y="1321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42571</xdr:rowOff>
    </xdr:from>
    <xdr:to>
      <xdr:col>14</xdr:col>
      <xdr:colOff>79375</xdr:colOff>
      <xdr:row>77</xdr:row>
      <xdr:rowOff>144171</xdr:rowOff>
    </xdr:to>
    <xdr:sp macro="" textlink="">
      <xdr:nvSpPr>
        <xdr:cNvPr id="420" name="円/楕円 419"/>
        <xdr:cNvSpPr/>
      </xdr:nvSpPr>
      <xdr:spPr>
        <a:xfrm>
          <a:off x="9588500" y="132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135298</xdr:rowOff>
    </xdr:from>
    <xdr:ext cx="469744" cy="259045"/>
    <xdr:sp macro="" textlink="">
      <xdr:nvSpPr>
        <xdr:cNvPr id="421" name="テキスト ボックス 420"/>
        <xdr:cNvSpPr txBox="1"/>
      </xdr:nvSpPr>
      <xdr:spPr>
        <a:xfrm>
          <a:off x="9404427" y="133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60820</xdr:rowOff>
    </xdr:from>
    <xdr:to>
      <xdr:col>12</xdr:col>
      <xdr:colOff>561975</xdr:colOff>
      <xdr:row>76</xdr:row>
      <xdr:rowOff>162420</xdr:rowOff>
    </xdr:to>
    <xdr:sp macro="" textlink="">
      <xdr:nvSpPr>
        <xdr:cNvPr id="422" name="円/楕円 421"/>
        <xdr:cNvSpPr/>
      </xdr:nvSpPr>
      <xdr:spPr>
        <a:xfrm>
          <a:off x="8699500" y="130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153547</xdr:rowOff>
    </xdr:from>
    <xdr:ext cx="534377" cy="259045"/>
    <xdr:sp macro="" textlink="">
      <xdr:nvSpPr>
        <xdr:cNvPr id="423" name="テキスト ボックス 422"/>
        <xdr:cNvSpPr txBox="1"/>
      </xdr:nvSpPr>
      <xdr:spPr>
        <a:xfrm>
          <a:off x="8483111" y="131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102299</xdr:rowOff>
    </xdr:from>
    <xdr:to>
      <xdr:col>15</xdr:col>
      <xdr:colOff>180975</xdr:colOff>
      <xdr:row>98</xdr:row>
      <xdr:rowOff>113030</xdr:rowOff>
    </xdr:to>
    <xdr:cxnSp macro="">
      <xdr:nvCxnSpPr>
        <xdr:cNvPr id="452" name="直線コネクタ 451"/>
        <xdr:cNvCxnSpPr/>
      </xdr:nvCxnSpPr>
      <xdr:spPr>
        <a:xfrm flipV="1">
          <a:off x="9639300" y="16904399"/>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113030</xdr:rowOff>
    </xdr:from>
    <xdr:to>
      <xdr:col>14</xdr:col>
      <xdr:colOff>28575</xdr:colOff>
      <xdr:row>98</xdr:row>
      <xdr:rowOff>138037</xdr:rowOff>
    </xdr:to>
    <xdr:cxnSp macro="">
      <xdr:nvCxnSpPr>
        <xdr:cNvPr id="455" name="直線コネクタ 454"/>
        <xdr:cNvCxnSpPr/>
      </xdr:nvCxnSpPr>
      <xdr:spPr>
        <a:xfrm flipV="1">
          <a:off x="8750300" y="16915130"/>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51499</xdr:rowOff>
    </xdr:from>
    <xdr:to>
      <xdr:col>15</xdr:col>
      <xdr:colOff>231775</xdr:colOff>
      <xdr:row>98</xdr:row>
      <xdr:rowOff>153099</xdr:rowOff>
    </xdr:to>
    <xdr:sp macro="" textlink="">
      <xdr:nvSpPr>
        <xdr:cNvPr id="465" name="円/楕円 464"/>
        <xdr:cNvSpPr/>
      </xdr:nvSpPr>
      <xdr:spPr>
        <a:xfrm>
          <a:off x="10426700" y="16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137876</xdr:rowOff>
    </xdr:from>
    <xdr:ext cx="469744" cy="259045"/>
    <xdr:sp macro="" textlink="">
      <xdr:nvSpPr>
        <xdr:cNvPr id="466" name="普通建設事業費 （ うち更新整備　）該当値テキスト"/>
        <xdr:cNvSpPr txBox="1"/>
      </xdr:nvSpPr>
      <xdr:spPr>
        <a:xfrm>
          <a:off x="10528300" y="1676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62230</xdr:rowOff>
    </xdr:from>
    <xdr:to>
      <xdr:col>14</xdr:col>
      <xdr:colOff>79375</xdr:colOff>
      <xdr:row>98</xdr:row>
      <xdr:rowOff>163830</xdr:rowOff>
    </xdr:to>
    <xdr:sp macro="" textlink="">
      <xdr:nvSpPr>
        <xdr:cNvPr id="467" name="円/楕円 466"/>
        <xdr:cNvSpPr/>
      </xdr:nvSpPr>
      <xdr:spPr>
        <a:xfrm>
          <a:off x="9588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154957</xdr:rowOff>
    </xdr:from>
    <xdr:ext cx="469744" cy="259045"/>
    <xdr:sp macro="" textlink="">
      <xdr:nvSpPr>
        <xdr:cNvPr id="468" name="テキスト ボックス 467"/>
        <xdr:cNvSpPr txBox="1"/>
      </xdr:nvSpPr>
      <xdr:spPr>
        <a:xfrm>
          <a:off x="9404427" y="169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87237</xdr:rowOff>
    </xdr:from>
    <xdr:to>
      <xdr:col>12</xdr:col>
      <xdr:colOff>561975</xdr:colOff>
      <xdr:row>99</xdr:row>
      <xdr:rowOff>17387</xdr:rowOff>
    </xdr:to>
    <xdr:sp macro="" textlink="">
      <xdr:nvSpPr>
        <xdr:cNvPr id="469" name="円/楕円 468"/>
        <xdr:cNvSpPr/>
      </xdr:nvSpPr>
      <xdr:spPr>
        <a:xfrm>
          <a:off x="8699500" y="1688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8514</xdr:rowOff>
    </xdr:from>
    <xdr:ext cx="469744" cy="259045"/>
    <xdr:sp macro="" textlink="">
      <xdr:nvSpPr>
        <xdr:cNvPr id="470" name="テキスト ボックス 469"/>
        <xdr:cNvSpPr txBox="1"/>
      </xdr:nvSpPr>
      <xdr:spPr>
        <a:xfrm>
          <a:off x="8515427" y="1698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95776</xdr:rowOff>
    </xdr:from>
    <xdr:to>
      <xdr:col>23</xdr:col>
      <xdr:colOff>517525</xdr:colOff>
      <xdr:row>39</xdr:row>
      <xdr:rowOff>98878</xdr:rowOff>
    </xdr:to>
    <xdr:cxnSp macro="">
      <xdr:nvCxnSpPr>
        <xdr:cNvPr id="501" name="直線コネクタ 500"/>
        <xdr:cNvCxnSpPr/>
      </xdr:nvCxnSpPr>
      <xdr:spPr>
        <a:xfrm flipV="1">
          <a:off x="15481300" y="6782326"/>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85162</xdr:rowOff>
    </xdr:from>
    <xdr:to>
      <xdr:col>22</xdr:col>
      <xdr:colOff>365125</xdr:colOff>
      <xdr:row>39</xdr:row>
      <xdr:rowOff>98878</xdr:rowOff>
    </xdr:to>
    <xdr:cxnSp macro="">
      <xdr:nvCxnSpPr>
        <xdr:cNvPr id="504" name="直線コネクタ 503"/>
        <xdr:cNvCxnSpPr/>
      </xdr:nvCxnSpPr>
      <xdr:spPr>
        <a:xfrm>
          <a:off x="14592300" y="67717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44014</xdr:rowOff>
    </xdr:from>
    <xdr:to>
      <xdr:col>21</xdr:col>
      <xdr:colOff>161925</xdr:colOff>
      <xdr:row>39</xdr:row>
      <xdr:rowOff>85162</xdr:rowOff>
    </xdr:to>
    <xdr:cxnSp macro="">
      <xdr:nvCxnSpPr>
        <xdr:cNvPr id="507" name="直線コネクタ 506"/>
        <xdr:cNvCxnSpPr/>
      </xdr:nvCxnSpPr>
      <xdr:spPr>
        <a:xfrm>
          <a:off x="13703300" y="67305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44014</xdr:rowOff>
    </xdr:from>
    <xdr:to>
      <xdr:col>19</xdr:col>
      <xdr:colOff>644525</xdr:colOff>
      <xdr:row>39</xdr:row>
      <xdr:rowOff>63119</xdr:rowOff>
    </xdr:to>
    <xdr:cxnSp macro="">
      <xdr:nvCxnSpPr>
        <xdr:cNvPr id="510" name="直線コネクタ 509"/>
        <xdr:cNvCxnSpPr/>
      </xdr:nvCxnSpPr>
      <xdr:spPr>
        <a:xfrm flipV="1">
          <a:off x="12814300" y="6730564"/>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44976</xdr:rowOff>
    </xdr:from>
    <xdr:to>
      <xdr:col>23</xdr:col>
      <xdr:colOff>568325</xdr:colOff>
      <xdr:row>39</xdr:row>
      <xdr:rowOff>146576</xdr:rowOff>
    </xdr:to>
    <xdr:sp macro="" textlink="">
      <xdr:nvSpPr>
        <xdr:cNvPr id="520" name="円/楕円 519"/>
        <xdr:cNvSpPr/>
      </xdr:nvSpPr>
      <xdr:spPr>
        <a:xfrm>
          <a:off x="162687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131353</xdr:rowOff>
    </xdr:from>
    <xdr:ext cx="313932" cy="259045"/>
    <xdr:sp macro="" textlink="">
      <xdr:nvSpPr>
        <xdr:cNvPr id="521" name="災害復旧事業費該当値テキスト"/>
        <xdr:cNvSpPr txBox="1"/>
      </xdr:nvSpPr>
      <xdr:spPr>
        <a:xfrm>
          <a:off x="16370300" y="6646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34362</xdr:rowOff>
    </xdr:from>
    <xdr:to>
      <xdr:col>21</xdr:col>
      <xdr:colOff>212725</xdr:colOff>
      <xdr:row>39</xdr:row>
      <xdr:rowOff>135962</xdr:rowOff>
    </xdr:to>
    <xdr:sp macro="" textlink="">
      <xdr:nvSpPr>
        <xdr:cNvPr id="524" name="円/楕円 523"/>
        <xdr:cNvSpPr/>
      </xdr:nvSpPr>
      <xdr:spPr>
        <a:xfrm>
          <a:off x="145415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127089</xdr:rowOff>
    </xdr:from>
    <xdr:ext cx="313932" cy="259045"/>
    <xdr:sp macro="" textlink="">
      <xdr:nvSpPr>
        <xdr:cNvPr id="525" name="テキスト ボックス 524"/>
        <xdr:cNvSpPr txBox="1"/>
      </xdr:nvSpPr>
      <xdr:spPr>
        <a:xfrm>
          <a:off x="14435333" y="6813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164664</xdr:rowOff>
    </xdr:from>
    <xdr:to>
      <xdr:col>20</xdr:col>
      <xdr:colOff>9525</xdr:colOff>
      <xdr:row>39</xdr:row>
      <xdr:rowOff>94814</xdr:rowOff>
    </xdr:to>
    <xdr:sp macro="" textlink="">
      <xdr:nvSpPr>
        <xdr:cNvPr id="526" name="円/楕円 525"/>
        <xdr:cNvSpPr/>
      </xdr:nvSpPr>
      <xdr:spPr>
        <a:xfrm>
          <a:off x="136525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85941</xdr:rowOff>
    </xdr:from>
    <xdr:ext cx="378565" cy="259045"/>
    <xdr:sp macro="" textlink="">
      <xdr:nvSpPr>
        <xdr:cNvPr id="527" name="テキスト ボックス 526"/>
        <xdr:cNvSpPr txBox="1"/>
      </xdr:nvSpPr>
      <xdr:spPr>
        <a:xfrm>
          <a:off x="13514017" y="677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12319</xdr:rowOff>
    </xdr:from>
    <xdr:to>
      <xdr:col>18</xdr:col>
      <xdr:colOff>492125</xdr:colOff>
      <xdr:row>39</xdr:row>
      <xdr:rowOff>113919</xdr:rowOff>
    </xdr:to>
    <xdr:sp macro="" textlink="">
      <xdr:nvSpPr>
        <xdr:cNvPr id="528" name="円/楕円 527"/>
        <xdr:cNvSpPr/>
      </xdr:nvSpPr>
      <xdr:spPr>
        <a:xfrm>
          <a:off x="12763500" y="66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105046</xdr:rowOff>
    </xdr:from>
    <xdr:ext cx="378565" cy="259045"/>
    <xdr:sp macro="" textlink="">
      <xdr:nvSpPr>
        <xdr:cNvPr id="529" name="テキスト ボックス 528"/>
        <xdr:cNvSpPr txBox="1"/>
      </xdr:nvSpPr>
      <xdr:spPr>
        <a:xfrm>
          <a:off x="12625017" y="6791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8948</xdr:rowOff>
    </xdr:from>
    <xdr:to>
      <xdr:col>23</xdr:col>
      <xdr:colOff>517525</xdr:colOff>
      <xdr:row>78</xdr:row>
      <xdr:rowOff>14686</xdr:rowOff>
    </xdr:to>
    <xdr:cxnSp macro="">
      <xdr:nvCxnSpPr>
        <xdr:cNvPr id="607" name="直線コネクタ 606"/>
        <xdr:cNvCxnSpPr/>
      </xdr:nvCxnSpPr>
      <xdr:spPr>
        <a:xfrm flipV="1">
          <a:off x="15481300" y="13382048"/>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12438</xdr:rowOff>
    </xdr:from>
    <xdr:to>
      <xdr:col>22</xdr:col>
      <xdr:colOff>365125</xdr:colOff>
      <xdr:row>78</xdr:row>
      <xdr:rowOff>14686</xdr:rowOff>
    </xdr:to>
    <xdr:cxnSp macro="">
      <xdr:nvCxnSpPr>
        <xdr:cNvPr id="610" name="直線コネクタ 609"/>
        <xdr:cNvCxnSpPr/>
      </xdr:nvCxnSpPr>
      <xdr:spPr>
        <a:xfrm>
          <a:off x="14592300" y="1338553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10054</xdr:rowOff>
    </xdr:from>
    <xdr:to>
      <xdr:col>21</xdr:col>
      <xdr:colOff>161925</xdr:colOff>
      <xdr:row>78</xdr:row>
      <xdr:rowOff>12438</xdr:rowOff>
    </xdr:to>
    <xdr:cxnSp macro="">
      <xdr:nvCxnSpPr>
        <xdr:cNvPr id="613" name="直線コネクタ 612"/>
        <xdr:cNvCxnSpPr/>
      </xdr:nvCxnSpPr>
      <xdr:spPr>
        <a:xfrm>
          <a:off x="13703300" y="13383154"/>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10054</xdr:rowOff>
    </xdr:from>
    <xdr:to>
      <xdr:col>19</xdr:col>
      <xdr:colOff>644525</xdr:colOff>
      <xdr:row>78</xdr:row>
      <xdr:rowOff>17986</xdr:rowOff>
    </xdr:to>
    <xdr:cxnSp macro="">
      <xdr:nvCxnSpPr>
        <xdr:cNvPr id="616" name="直線コネクタ 615"/>
        <xdr:cNvCxnSpPr/>
      </xdr:nvCxnSpPr>
      <xdr:spPr>
        <a:xfrm flipV="1">
          <a:off x="12814300" y="13383154"/>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129598</xdr:rowOff>
    </xdr:from>
    <xdr:to>
      <xdr:col>23</xdr:col>
      <xdr:colOff>568325</xdr:colOff>
      <xdr:row>78</xdr:row>
      <xdr:rowOff>59748</xdr:rowOff>
    </xdr:to>
    <xdr:sp macro="" textlink="">
      <xdr:nvSpPr>
        <xdr:cNvPr id="626" name="円/楕円 625"/>
        <xdr:cNvSpPr/>
      </xdr:nvSpPr>
      <xdr:spPr>
        <a:xfrm>
          <a:off x="16268700" y="133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49549</xdr:rowOff>
    </xdr:from>
    <xdr:ext cx="534377" cy="259045"/>
    <xdr:sp macro="" textlink="">
      <xdr:nvSpPr>
        <xdr:cNvPr id="627" name="公債費該当値テキスト"/>
        <xdr:cNvSpPr txBox="1"/>
      </xdr:nvSpPr>
      <xdr:spPr>
        <a:xfrm>
          <a:off x="16370300" y="132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135336</xdr:rowOff>
    </xdr:from>
    <xdr:to>
      <xdr:col>22</xdr:col>
      <xdr:colOff>415925</xdr:colOff>
      <xdr:row>78</xdr:row>
      <xdr:rowOff>65486</xdr:rowOff>
    </xdr:to>
    <xdr:sp macro="" textlink="">
      <xdr:nvSpPr>
        <xdr:cNvPr id="628" name="円/楕円 627"/>
        <xdr:cNvSpPr/>
      </xdr:nvSpPr>
      <xdr:spPr>
        <a:xfrm>
          <a:off x="15430500" y="133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56613</xdr:rowOff>
    </xdr:from>
    <xdr:ext cx="534377" cy="259045"/>
    <xdr:sp macro="" textlink="">
      <xdr:nvSpPr>
        <xdr:cNvPr id="629" name="テキスト ボックス 628"/>
        <xdr:cNvSpPr txBox="1"/>
      </xdr:nvSpPr>
      <xdr:spPr>
        <a:xfrm>
          <a:off x="15214111" y="1342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133088</xdr:rowOff>
    </xdr:from>
    <xdr:to>
      <xdr:col>21</xdr:col>
      <xdr:colOff>212725</xdr:colOff>
      <xdr:row>78</xdr:row>
      <xdr:rowOff>63238</xdr:rowOff>
    </xdr:to>
    <xdr:sp macro="" textlink="">
      <xdr:nvSpPr>
        <xdr:cNvPr id="630" name="円/楕円 629"/>
        <xdr:cNvSpPr/>
      </xdr:nvSpPr>
      <xdr:spPr>
        <a:xfrm>
          <a:off x="14541500" y="133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54365</xdr:rowOff>
    </xdr:from>
    <xdr:ext cx="534377" cy="259045"/>
    <xdr:sp macro="" textlink="">
      <xdr:nvSpPr>
        <xdr:cNvPr id="631" name="テキスト ボックス 630"/>
        <xdr:cNvSpPr txBox="1"/>
      </xdr:nvSpPr>
      <xdr:spPr>
        <a:xfrm>
          <a:off x="14325111" y="134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130704</xdr:rowOff>
    </xdr:from>
    <xdr:to>
      <xdr:col>20</xdr:col>
      <xdr:colOff>9525</xdr:colOff>
      <xdr:row>78</xdr:row>
      <xdr:rowOff>60854</xdr:rowOff>
    </xdr:to>
    <xdr:sp macro="" textlink="">
      <xdr:nvSpPr>
        <xdr:cNvPr id="632" name="円/楕円 631"/>
        <xdr:cNvSpPr/>
      </xdr:nvSpPr>
      <xdr:spPr>
        <a:xfrm>
          <a:off x="13652500" y="1333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51981</xdr:rowOff>
    </xdr:from>
    <xdr:ext cx="534377" cy="259045"/>
    <xdr:sp macro="" textlink="">
      <xdr:nvSpPr>
        <xdr:cNvPr id="633" name="テキスト ボックス 632"/>
        <xdr:cNvSpPr txBox="1"/>
      </xdr:nvSpPr>
      <xdr:spPr>
        <a:xfrm>
          <a:off x="13436111" y="134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138636</xdr:rowOff>
    </xdr:from>
    <xdr:to>
      <xdr:col>18</xdr:col>
      <xdr:colOff>492125</xdr:colOff>
      <xdr:row>78</xdr:row>
      <xdr:rowOff>68786</xdr:rowOff>
    </xdr:to>
    <xdr:sp macro="" textlink="">
      <xdr:nvSpPr>
        <xdr:cNvPr id="634" name="円/楕円 633"/>
        <xdr:cNvSpPr/>
      </xdr:nvSpPr>
      <xdr:spPr>
        <a:xfrm>
          <a:off x="12763500" y="133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59913</xdr:rowOff>
    </xdr:from>
    <xdr:ext cx="534377" cy="259045"/>
    <xdr:sp macro="" textlink="">
      <xdr:nvSpPr>
        <xdr:cNvPr id="635" name="テキスト ボックス 634"/>
        <xdr:cNvSpPr txBox="1"/>
      </xdr:nvSpPr>
      <xdr:spPr>
        <a:xfrm>
          <a:off x="12547111" y="134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55384</xdr:rowOff>
    </xdr:from>
    <xdr:to>
      <xdr:col>23</xdr:col>
      <xdr:colOff>517525</xdr:colOff>
      <xdr:row>98</xdr:row>
      <xdr:rowOff>148540</xdr:rowOff>
    </xdr:to>
    <xdr:cxnSp macro="">
      <xdr:nvCxnSpPr>
        <xdr:cNvPr id="664" name="直線コネクタ 663"/>
        <xdr:cNvCxnSpPr/>
      </xdr:nvCxnSpPr>
      <xdr:spPr>
        <a:xfrm>
          <a:off x="15481300" y="16857484"/>
          <a:ext cx="838200" cy="9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55384</xdr:rowOff>
    </xdr:from>
    <xdr:to>
      <xdr:col>22</xdr:col>
      <xdr:colOff>365125</xdr:colOff>
      <xdr:row>99</xdr:row>
      <xdr:rowOff>10579</xdr:rowOff>
    </xdr:to>
    <xdr:cxnSp macro="">
      <xdr:nvCxnSpPr>
        <xdr:cNvPr id="667" name="直線コネクタ 666"/>
        <xdr:cNvCxnSpPr/>
      </xdr:nvCxnSpPr>
      <xdr:spPr>
        <a:xfrm flipV="1">
          <a:off x="14592300" y="16857484"/>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93827</xdr:rowOff>
    </xdr:from>
    <xdr:to>
      <xdr:col>21</xdr:col>
      <xdr:colOff>161925</xdr:colOff>
      <xdr:row>99</xdr:row>
      <xdr:rowOff>10579</xdr:rowOff>
    </xdr:to>
    <xdr:cxnSp macro="">
      <xdr:nvCxnSpPr>
        <xdr:cNvPr id="670" name="直線コネクタ 669"/>
        <xdr:cNvCxnSpPr/>
      </xdr:nvCxnSpPr>
      <xdr:spPr>
        <a:xfrm>
          <a:off x="13703300" y="16895927"/>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41669</xdr:rowOff>
    </xdr:from>
    <xdr:to>
      <xdr:col>19</xdr:col>
      <xdr:colOff>644525</xdr:colOff>
      <xdr:row>98</xdr:row>
      <xdr:rowOff>93827</xdr:rowOff>
    </xdr:to>
    <xdr:cxnSp macro="">
      <xdr:nvCxnSpPr>
        <xdr:cNvPr id="673" name="直線コネクタ 672"/>
        <xdr:cNvCxnSpPr/>
      </xdr:nvCxnSpPr>
      <xdr:spPr>
        <a:xfrm>
          <a:off x="12814300" y="16843769"/>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97740</xdr:rowOff>
    </xdr:from>
    <xdr:to>
      <xdr:col>23</xdr:col>
      <xdr:colOff>568325</xdr:colOff>
      <xdr:row>99</xdr:row>
      <xdr:rowOff>27890</xdr:rowOff>
    </xdr:to>
    <xdr:sp macro="" textlink="">
      <xdr:nvSpPr>
        <xdr:cNvPr id="683" name="円/楕円 682"/>
        <xdr:cNvSpPr/>
      </xdr:nvSpPr>
      <xdr:spPr>
        <a:xfrm>
          <a:off x="16268700" y="168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12667</xdr:rowOff>
    </xdr:from>
    <xdr:ext cx="469744" cy="259045"/>
    <xdr:sp macro="" textlink="">
      <xdr:nvSpPr>
        <xdr:cNvPr id="684" name="積立金該当値テキスト"/>
        <xdr:cNvSpPr txBox="1"/>
      </xdr:nvSpPr>
      <xdr:spPr>
        <a:xfrm>
          <a:off x="16370300" y="1681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4584</xdr:rowOff>
    </xdr:from>
    <xdr:to>
      <xdr:col>22</xdr:col>
      <xdr:colOff>415925</xdr:colOff>
      <xdr:row>98</xdr:row>
      <xdr:rowOff>106184</xdr:rowOff>
    </xdr:to>
    <xdr:sp macro="" textlink="">
      <xdr:nvSpPr>
        <xdr:cNvPr id="685" name="円/楕円 684"/>
        <xdr:cNvSpPr/>
      </xdr:nvSpPr>
      <xdr:spPr>
        <a:xfrm>
          <a:off x="15430500" y="168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97311</xdr:rowOff>
    </xdr:from>
    <xdr:ext cx="469744" cy="259045"/>
    <xdr:sp macro="" textlink="">
      <xdr:nvSpPr>
        <xdr:cNvPr id="686" name="テキスト ボックス 685"/>
        <xdr:cNvSpPr txBox="1"/>
      </xdr:nvSpPr>
      <xdr:spPr>
        <a:xfrm>
          <a:off x="15246427" y="1689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131229</xdr:rowOff>
    </xdr:from>
    <xdr:to>
      <xdr:col>21</xdr:col>
      <xdr:colOff>212725</xdr:colOff>
      <xdr:row>99</xdr:row>
      <xdr:rowOff>61379</xdr:rowOff>
    </xdr:to>
    <xdr:sp macro="" textlink="">
      <xdr:nvSpPr>
        <xdr:cNvPr id="687" name="円/楕円 686"/>
        <xdr:cNvSpPr/>
      </xdr:nvSpPr>
      <xdr:spPr>
        <a:xfrm>
          <a:off x="14541500" y="169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52506</xdr:rowOff>
    </xdr:from>
    <xdr:ext cx="378565" cy="259045"/>
    <xdr:sp macro="" textlink="">
      <xdr:nvSpPr>
        <xdr:cNvPr id="688" name="テキスト ボックス 687"/>
        <xdr:cNvSpPr txBox="1"/>
      </xdr:nvSpPr>
      <xdr:spPr>
        <a:xfrm>
          <a:off x="14403017" y="17026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43027</xdr:rowOff>
    </xdr:from>
    <xdr:to>
      <xdr:col>20</xdr:col>
      <xdr:colOff>9525</xdr:colOff>
      <xdr:row>98</xdr:row>
      <xdr:rowOff>144627</xdr:rowOff>
    </xdr:to>
    <xdr:sp macro="" textlink="">
      <xdr:nvSpPr>
        <xdr:cNvPr id="689" name="円/楕円 688"/>
        <xdr:cNvSpPr/>
      </xdr:nvSpPr>
      <xdr:spPr>
        <a:xfrm>
          <a:off x="13652500" y="168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135754</xdr:rowOff>
    </xdr:from>
    <xdr:ext cx="469744" cy="259045"/>
    <xdr:sp macro="" textlink="">
      <xdr:nvSpPr>
        <xdr:cNvPr id="690" name="テキスト ボックス 689"/>
        <xdr:cNvSpPr txBox="1"/>
      </xdr:nvSpPr>
      <xdr:spPr>
        <a:xfrm>
          <a:off x="13468427" y="1693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162319</xdr:rowOff>
    </xdr:from>
    <xdr:to>
      <xdr:col>18</xdr:col>
      <xdr:colOff>492125</xdr:colOff>
      <xdr:row>98</xdr:row>
      <xdr:rowOff>92469</xdr:rowOff>
    </xdr:to>
    <xdr:sp macro="" textlink="">
      <xdr:nvSpPr>
        <xdr:cNvPr id="691" name="円/楕円 690"/>
        <xdr:cNvSpPr/>
      </xdr:nvSpPr>
      <xdr:spPr>
        <a:xfrm>
          <a:off x="12763500" y="167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83596</xdr:rowOff>
    </xdr:from>
    <xdr:ext cx="469744" cy="259045"/>
    <xdr:sp macro="" textlink="">
      <xdr:nvSpPr>
        <xdr:cNvPr id="692" name="テキスト ボックス 691"/>
        <xdr:cNvSpPr txBox="1"/>
      </xdr:nvSpPr>
      <xdr:spPr>
        <a:xfrm>
          <a:off x="12579427" y="1688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127813</xdr:rowOff>
    </xdr:from>
    <xdr:to>
      <xdr:col>31</xdr:col>
      <xdr:colOff>34925</xdr:colOff>
      <xdr:row>38</xdr:row>
      <xdr:rowOff>139700</xdr:rowOff>
    </xdr:to>
    <xdr:cxnSp macro="">
      <xdr:nvCxnSpPr>
        <xdr:cNvPr id="722" name="直線コネクタ 721"/>
        <xdr:cNvCxnSpPr/>
      </xdr:nvCxnSpPr>
      <xdr:spPr>
        <a:xfrm>
          <a:off x="20434300" y="66429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127813</xdr:rowOff>
    </xdr:from>
    <xdr:to>
      <xdr:col>29</xdr:col>
      <xdr:colOff>517525</xdr:colOff>
      <xdr:row>38</xdr:row>
      <xdr:rowOff>139700</xdr:rowOff>
    </xdr:to>
    <xdr:cxnSp macro="">
      <xdr:nvCxnSpPr>
        <xdr:cNvPr id="725" name="直線コネクタ 724"/>
        <xdr:cNvCxnSpPr/>
      </xdr:nvCxnSpPr>
      <xdr:spPr>
        <a:xfrm flipV="1">
          <a:off x="19545300" y="66429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77013</xdr:rowOff>
    </xdr:from>
    <xdr:to>
      <xdr:col>29</xdr:col>
      <xdr:colOff>568325</xdr:colOff>
      <xdr:row>39</xdr:row>
      <xdr:rowOff>7163</xdr:rowOff>
    </xdr:to>
    <xdr:sp macro="" textlink="">
      <xdr:nvSpPr>
        <xdr:cNvPr id="742" name="円/楕円 741"/>
        <xdr:cNvSpPr/>
      </xdr:nvSpPr>
      <xdr:spPr>
        <a:xfrm>
          <a:off x="20383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169740</xdr:rowOff>
    </xdr:from>
    <xdr:ext cx="313932" cy="259045"/>
    <xdr:sp macro="" textlink="">
      <xdr:nvSpPr>
        <xdr:cNvPr id="743" name="テキスト ボックス 742"/>
        <xdr:cNvSpPr txBox="1"/>
      </xdr:nvSpPr>
      <xdr:spPr>
        <a:xfrm>
          <a:off x="20277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153089</xdr:rowOff>
    </xdr:from>
    <xdr:to>
      <xdr:col>32</xdr:col>
      <xdr:colOff>187325</xdr:colOff>
      <xdr:row>58</xdr:row>
      <xdr:rowOff>155898</xdr:rowOff>
    </xdr:to>
    <xdr:cxnSp macro="">
      <xdr:nvCxnSpPr>
        <xdr:cNvPr id="778" name="直線コネクタ 777"/>
        <xdr:cNvCxnSpPr/>
      </xdr:nvCxnSpPr>
      <xdr:spPr>
        <a:xfrm flipV="1">
          <a:off x="21323300" y="10097189"/>
          <a:ext cx="8382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153546</xdr:rowOff>
    </xdr:from>
    <xdr:to>
      <xdr:col>31</xdr:col>
      <xdr:colOff>34925</xdr:colOff>
      <xdr:row>58</xdr:row>
      <xdr:rowOff>155898</xdr:rowOff>
    </xdr:to>
    <xdr:cxnSp macro="">
      <xdr:nvCxnSpPr>
        <xdr:cNvPr id="781" name="直線コネクタ 780"/>
        <xdr:cNvCxnSpPr/>
      </xdr:nvCxnSpPr>
      <xdr:spPr>
        <a:xfrm>
          <a:off x="20434300" y="1009764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33397</xdr:rowOff>
    </xdr:from>
    <xdr:ext cx="469744" cy="259045"/>
    <xdr:sp macro="" textlink="">
      <xdr:nvSpPr>
        <xdr:cNvPr id="783" name="テキスト ボックス 782"/>
        <xdr:cNvSpPr txBox="1"/>
      </xdr:nvSpPr>
      <xdr:spPr>
        <a:xfrm>
          <a:off x="21088427"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121738</xdr:rowOff>
    </xdr:from>
    <xdr:to>
      <xdr:col>29</xdr:col>
      <xdr:colOff>517525</xdr:colOff>
      <xdr:row>58</xdr:row>
      <xdr:rowOff>153546</xdr:rowOff>
    </xdr:to>
    <xdr:cxnSp macro="">
      <xdr:nvCxnSpPr>
        <xdr:cNvPr id="784" name="直線コネクタ 783"/>
        <xdr:cNvCxnSpPr/>
      </xdr:nvCxnSpPr>
      <xdr:spPr>
        <a:xfrm>
          <a:off x="19545300" y="10065838"/>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121608</xdr:rowOff>
    </xdr:from>
    <xdr:to>
      <xdr:col>28</xdr:col>
      <xdr:colOff>314325</xdr:colOff>
      <xdr:row>58</xdr:row>
      <xdr:rowOff>121738</xdr:rowOff>
    </xdr:to>
    <xdr:cxnSp macro="">
      <xdr:nvCxnSpPr>
        <xdr:cNvPr id="787" name="直線コネクタ 786"/>
        <xdr:cNvCxnSpPr/>
      </xdr:nvCxnSpPr>
      <xdr:spPr>
        <a:xfrm>
          <a:off x="18656300" y="1006570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102289</xdr:rowOff>
    </xdr:from>
    <xdr:to>
      <xdr:col>32</xdr:col>
      <xdr:colOff>238125</xdr:colOff>
      <xdr:row>59</xdr:row>
      <xdr:rowOff>32439</xdr:rowOff>
    </xdr:to>
    <xdr:sp macro="" textlink="">
      <xdr:nvSpPr>
        <xdr:cNvPr id="797" name="円/楕円 796"/>
        <xdr:cNvSpPr/>
      </xdr:nvSpPr>
      <xdr:spPr>
        <a:xfrm>
          <a:off x="22110700" y="1004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70527</xdr:rowOff>
    </xdr:from>
    <xdr:ext cx="469744" cy="259045"/>
    <xdr:sp macro="" textlink="">
      <xdr:nvSpPr>
        <xdr:cNvPr id="798" name="貸付金該当値テキスト"/>
        <xdr:cNvSpPr txBox="1"/>
      </xdr:nvSpPr>
      <xdr:spPr>
        <a:xfrm>
          <a:off x="22212300" y="100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105098</xdr:rowOff>
    </xdr:from>
    <xdr:to>
      <xdr:col>31</xdr:col>
      <xdr:colOff>85725</xdr:colOff>
      <xdr:row>59</xdr:row>
      <xdr:rowOff>35248</xdr:rowOff>
    </xdr:to>
    <xdr:sp macro="" textlink="">
      <xdr:nvSpPr>
        <xdr:cNvPr id="799" name="円/楕円 798"/>
        <xdr:cNvSpPr/>
      </xdr:nvSpPr>
      <xdr:spPr>
        <a:xfrm>
          <a:off x="21272500" y="100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51775</xdr:rowOff>
    </xdr:from>
    <xdr:ext cx="469744" cy="259045"/>
    <xdr:sp macro="" textlink="">
      <xdr:nvSpPr>
        <xdr:cNvPr id="800" name="テキスト ボックス 799"/>
        <xdr:cNvSpPr txBox="1"/>
      </xdr:nvSpPr>
      <xdr:spPr>
        <a:xfrm>
          <a:off x="21088427" y="98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102746</xdr:rowOff>
    </xdr:from>
    <xdr:to>
      <xdr:col>29</xdr:col>
      <xdr:colOff>568325</xdr:colOff>
      <xdr:row>59</xdr:row>
      <xdr:rowOff>32896</xdr:rowOff>
    </xdr:to>
    <xdr:sp macro="" textlink="">
      <xdr:nvSpPr>
        <xdr:cNvPr id="801" name="円/楕円 800"/>
        <xdr:cNvSpPr/>
      </xdr:nvSpPr>
      <xdr:spPr>
        <a:xfrm>
          <a:off x="20383500" y="100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24023</xdr:rowOff>
    </xdr:from>
    <xdr:ext cx="469744" cy="259045"/>
    <xdr:sp macro="" textlink="">
      <xdr:nvSpPr>
        <xdr:cNvPr id="802" name="テキスト ボックス 801"/>
        <xdr:cNvSpPr txBox="1"/>
      </xdr:nvSpPr>
      <xdr:spPr>
        <a:xfrm>
          <a:off x="20199427" y="1013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70938</xdr:rowOff>
    </xdr:from>
    <xdr:to>
      <xdr:col>28</xdr:col>
      <xdr:colOff>365125</xdr:colOff>
      <xdr:row>59</xdr:row>
      <xdr:rowOff>1088</xdr:rowOff>
    </xdr:to>
    <xdr:sp macro="" textlink="">
      <xdr:nvSpPr>
        <xdr:cNvPr id="803" name="円/楕円 802"/>
        <xdr:cNvSpPr/>
      </xdr:nvSpPr>
      <xdr:spPr>
        <a:xfrm>
          <a:off x="19494500" y="1001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163665</xdr:rowOff>
    </xdr:from>
    <xdr:ext cx="469744" cy="259045"/>
    <xdr:sp macro="" textlink="">
      <xdr:nvSpPr>
        <xdr:cNvPr id="804" name="テキスト ボックス 803"/>
        <xdr:cNvSpPr txBox="1"/>
      </xdr:nvSpPr>
      <xdr:spPr>
        <a:xfrm>
          <a:off x="19310427" y="101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70808</xdr:rowOff>
    </xdr:from>
    <xdr:to>
      <xdr:col>27</xdr:col>
      <xdr:colOff>161925</xdr:colOff>
      <xdr:row>59</xdr:row>
      <xdr:rowOff>958</xdr:rowOff>
    </xdr:to>
    <xdr:sp macro="" textlink="">
      <xdr:nvSpPr>
        <xdr:cNvPr id="805" name="円/楕円 804"/>
        <xdr:cNvSpPr/>
      </xdr:nvSpPr>
      <xdr:spPr>
        <a:xfrm>
          <a:off x="18605500" y="100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163535</xdr:rowOff>
    </xdr:from>
    <xdr:ext cx="469744" cy="259045"/>
    <xdr:sp macro="" textlink="">
      <xdr:nvSpPr>
        <xdr:cNvPr id="806" name="テキスト ボックス 805"/>
        <xdr:cNvSpPr txBox="1"/>
      </xdr:nvSpPr>
      <xdr:spPr>
        <a:xfrm>
          <a:off x="18421427" y="101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89212</xdr:rowOff>
    </xdr:from>
    <xdr:to>
      <xdr:col>32</xdr:col>
      <xdr:colOff>187325</xdr:colOff>
      <xdr:row>75</xdr:row>
      <xdr:rowOff>92673</xdr:rowOff>
    </xdr:to>
    <xdr:cxnSp macro="">
      <xdr:nvCxnSpPr>
        <xdr:cNvPr id="838" name="直線コネクタ 837"/>
        <xdr:cNvCxnSpPr/>
      </xdr:nvCxnSpPr>
      <xdr:spPr>
        <a:xfrm flipV="1">
          <a:off x="21323300" y="12947962"/>
          <a:ext cx="8382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92673</xdr:rowOff>
    </xdr:from>
    <xdr:to>
      <xdr:col>31</xdr:col>
      <xdr:colOff>34925</xdr:colOff>
      <xdr:row>75</xdr:row>
      <xdr:rowOff>142770</xdr:rowOff>
    </xdr:to>
    <xdr:cxnSp macro="">
      <xdr:nvCxnSpPr>
        <xdr:cNvPr id="841" name="直線コネクタ 840"/>
        <xdr:cNvCxnSpPr/>
      </xdr:nvCxnSpPr>
      <xdr:spPr>
        <a:xfrm flipV="1">
          <a:off x="20434300" y="12951423"/>
          <a:ext cx="889000" cy="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3" name="テキスト ボックス 842"/>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142770</xdr:rowOff>
    </xdr:from>
    <xdr:to>
      <xdr:col>29</xdr:col>
      <xdr:colOff>517525</xdr:colOff>
      <xdr:row>75</xdr:row>
      <xdr:rowOff>149726</xdr:rowOff>
    </xdr:to>
    <xdr:cxnSp macro="">
      <xdr:nvCxnSpPr>
        <xdr:cNvPr id="844" name="直線コネクタ 843"/>
        <xdr:cNvCxnSpPr/>
      </xdr:nvCxnSpPr>
      <xdr:spPr>
        <a:xfrm flipV="1">
          <a:off x="19545300" y="1300152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149726</xdr:rowOff>
    </xdr:from>
    <xdr:to>
      <xdr:col>28</xdr:col>
      <xdr:colOff>314325</xdr:colOff>
      <xdr:row>76</xdr:row>
      <xdr:rowOff>87024</xdr:rowOff>
    </xdr:to>
    <xdr:cxnSp macro="">
      <xdr:nvCxnSpPr>
        <xdr:cNvPr id="847" name="直線コネクタ 846"/>
        <xdr:cNvCxnSpPr/>
      </xdr:nvCxnSpPr>
      <xdr:spPr>
        <a:xfrm flipV="1">
          <a:off x="18656300" y="13008476"/>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38412</xdr:rowOff>
    </xdr:from>
    <xdr:to>
      <xdr:col>32</xdr:col>
      <xdr:colOff>238125</xdr:colOff>
      <xdr:row>75</xdr:row>
      <xdr:rowOff>140012</xdr:rowOff>
    </xdr:to>
    <xdr:sp macro="" textlink="">
      <xdr:nvSpPr>
        <xdr:cNvPr id="857" name="円/楕円 856"/>
        <xdr:cNvSpPr/>
      </xdr:nvSpPr>
      <xdr:spPr>
        <a:xfrm>
          <a:off x="22110700" y="128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61289</xdr:rowOff>
    </xdr:from>
    <xdr:ext cx="534377" cy="259045"/>
    <xdr:sp macro="" textlink="">
      <xdr:nvSpPr>
        <xdr:cNvPr id="858" name="繰出金該当値テキスト"/>
        <xdr:cNvSpPr txBox="1"/>
      </xdr:nvSpPr>
      <xdr:spPr>
        <a:xfrm>
          <a:off x="22212300" y="1274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41,296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41873</xdr:rowOff>
    </xdr:from>
    <xdr:to>
      <xdr:col>31</xdr:col>
      <xdr:colOff>85725</xdr:colOff>
      <xdr:row>75</xdr:row>
      <xdr:rowOff>143473</xdr:rowOff>
    </xdr:to>
    <xdr:sp macro="" textlink="">
      <xdr:nvSpPr>
        <xdr:cNvPr id="859" name="円/楕円 858"/>
        <xdr:cNvSpPr/>
      </xdr:nvSpPr>
      <xdr:spPr>
        <a:xfrm>
          <a:off x="21272500" y="129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160000</xdr:rowOff>
    </xdr:from>
    <xdr:ext cx="534377" cy="259045"/>
    <xdr:sp macro="" textlink="">
      <xdr:nvSpPr>
        <xdr:cNvPr id="860" name="テキスト ボックス 859"/>
        <xdr:cNvSpPr txBox="1"/>
      </xdr:nvSpPr>
      <xdr:spPr>
        <a:xfrm>
          <a:off x="21056111" y="1267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91970</xdr:rowOff>
    </xdr:from>
    <xdr:to>
      <xdr:col>29</xdr:col>
      <xdr:colOff>568325</xdr:colOff>
      <xdr:row>76</xdr:row>
      <xdr:rowOff>22120</xdr:rowOff>
    </xdr:to>
    <xdr:sp macro="" textlink="">
      <xdr:nvSpPr>
        <xdr:cNvPr id="861" name="円/楕円 860"/>
        <xdr:cNvSpPr/>
      </xdr:nvSpPr>
      <xdr:spPr>
        <a:xfrm>
          <a:off x="20383500" y="129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13247</xdr:rowOff>
    </xdr:from>
    <xdr:ext cx="534377" cy="259045"/>
    <xdr:sp macro="" textlink="">
      <xdr:nvSpPr>
        <xdr:cNvPr id="862" name="テキスト ボックス 861"/>
        <xdr:cNvSpPr txBox="1"/>
      </xdr:nvSpPr>
      <xdr:spPr>
        <a:xfrm>
          <a:off x="20167111" y="1304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98926</xdr:rowOff>
    </xdr:from>
    <xdr:to>
      <xdr:col>28</xdr:col>
      <xdr:colOff>365125</xdr:colOff>
      <xdr:row>76</xdr:row>
      <xdr:rowOff>29076</xdr:rowOff>
    </xdr:to>
    <xdr:sp macro="" textlink="">
      <xdr:nvSpPr>
        <xdr:cNvPr id="863" name="円/楕円 862"/>
        <xdr:cNvSpPr/>
      </xdr:nvSpPr>
      <xdr:spPr>
        <a:xfrm>
          <a:off x="19494500" y="129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45603</xdr:rowOff>
    </xdr:from>
    <xdr:ext cx="534377" cy="259045"/>
    <xdr:sp macro="" textlink="">
      <xdr:nvSpPr>
        <xdr:cNvPr id="864" name="テキスト ボックス 863"/>
        <xdr:cNvSpPr txBox="1"/>
      </xdr:nvSpPr>
      <xdr:spPr>
        <a:xfrm>
          <a:off x="19278111" y="1273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36224</xdr:rowOff>
    </xdr:from>
    <xdr:to>
      <xdr:col>27</xdr:col>
      <xdr:colOff>161925</xdr:colOff>
      <xdr:row>76</xdr:row>
      <xdr:rowOff>137824</xdr:rowOff>
    </xdr:to>
    <xdr:sp macro="" textlink="">
      <xdr:nvSpPr>
        <xdr:cNvPr id="865" name="円/楕円 864"/>
        <xdr:cNvSpPr/>
      </xdr:nvSpPr>
      <xdr:spPr>
        <a:xfrm>
          <a:off x="18605500" y="130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128951</xdr:rowOff>
    </xdr:from>
    <xdr:ext cx="534377" cy="259045"/>
    <xdr:sp macro="" textlink="">
      <xdr:nvSpPr>
        <xdr:cNvPr id="866" name="テキスト ボックス 865"/>
        <xdr:cNvSpPr txBox="1"/>
      </xdr:nvSpPr>
      <xdr:spPr>
        <a:xfrm>
          <a:off x="18389111" y="1315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歳出決算総額は、住民一人当たり</a:t>
          </a:r>
          <a:r>
            <a:rPr kumimoji="1" lang="en-US" altLang="ja-JP" sz="1100">
              <a:solidFill>
                <a:srgbClr val="FF0000"/>
              </a:solidFill>
              <a:effectLst/>
              <a:latin typeface="+mn-lt"/>
              <a:ea typeface="+mn-ea"/>
              <a:cs typeface="+mn-cs"/>
            </a:rPr>
            <a:t>304,424</a:t>
          </a:r>
          <a:r>
            <a:rPr kumimoji="1" lang="ja-JP" altLang="ja-JP" sz="1100">
              <a:solidFill>
                <a:srgbClr val="FF0000"/>
              </a:solidFill>
              <a:effectLst/>
              <a:latin typeface="+mn-lt"/>
              <a:ea typeface="+mn-ea"/>
              <a:cs typeface="+mn-cs"/>
            </a:rPr>
            <a:t>円となっている。</a:t>
          </a:r>
          <a:endParaRPr lang="ja-JP" altLang="ja-JP" sz="1400">
            <a:solidFill>
              <a:srgbClr val="FF0000"/>
            </a:solidFill>
            <a:effectLst/>
          </a:endParaRPr>
        </a:p>
        <a:p>
          <a:pPr eaLnBrk="1" fontAlgn="auto" latinLnBrk="0" hangingPunct="1"/>
          <a:r>
            <a:rPr kumimoji="1" lang="ja-JP" altLang="ja-JP" sz="1100">
              <a:solidFill>
                <a:sysClr val="windowText" lastClr="000000"/>
              </a:solidFill>
              <a:effectLst/>
              <a:latin typeface="+mn-lt"/>
              <a:ea typeface="+mn-ea"/>
              <a:cs typeface="+mn-cs"/>
            </a:rPr>
            <a:t>　主な構成項目である人件費は</a:t>
          </a:r>
          <a:r>
            <a:rPr kumimoji="1" lang="ja-JP" altLang="ja-JP" sz="1100" baseline="0">
              <a:solidFill>
                <a:sysClr val="windowText" lastClr="000000"/>
              </a:solidFill>
              <a:effectLst/>
              <a:latin typeface="+mn-lt"/>
              <a:ea typeface="+mn-ea"/>
              <a:cs typeface="+mn-cs"/>
            </a:rPr>
            <a:t>、住民一人当たり</a:t>
          </a:r>
          <a:r>
            <a:rPr kumimoji="1" lang="en-US" altLang="ja-JP" sz="1100" baseline="0">
              <a:solidFill>
                <a:sysClr val="windowText" lastClr="000000"/>
              </a:solidFill>
              <a:effectLst/>
              <a:latin typeface="+mn-lt"/>
              <a:ea typeface="+mn-ea"/>
              <a:cs typeface="+mn-cs"/>
            </a:rPr>
            <a:t>61,525</a:t>
          </a:r>
          <a:r>
            <a:rPr kumimoji="1" lang="ja-JP" altLang="ja-JP" sz="1100" baseline="0">
              <a:solidFill>
                <a:sysClr val="windowText" lastClr="000000"/>
              </a:solidFill>
              <a:effectLst/>
              <a:latin typeface="+mn-lt"/>
              <a:ea typeface="+mn-ea"/>
              <a:cs typeface="+mn-cs"/>
            </a:rPr>
            <a:t>円となっており、類似団体と比較して一人当たりコストが高い状況となっている。</a:t>
          </a:r>
          <a:r>
            <a:rPr kumimoji="1" lang="ja-JP" altLang="ja-JP" sz="1100">
              <a:solidFill>
                <a:sysClr val="windowText" lastClr="000000"/>
              </a:solidFill>
              <a:effectLst/>
              <a:latin typeface="+mn-lt"/>
              <a:ea typeface="+mn-ea"/>
              <a:cs typeface="+mn-cs"/>
            </a:rPr>
            <a:t>定員適正化による人件費の縮減や事務事業の見直しにより減少傾向が続いていた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人事院勧告によ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したが、その後は減少傾向となり、平成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年度は退職手当の減等により減少した。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業務</a:t>
          </a:r>
          <a:r>
            <a:rPr kumimoji="1" lang="ja-JP" altLang="ja-JP" sz="1100">
              <a:solidFill>
                <a:sysClr val="windowText" lastClr="000000"/>
              </a:solidFill>
              <a:effectLst/>
              <a:latin typeface="+mn-lt"/>
              <a:ea typeface="+mn-ea"/>
              <a:cs typeface="+mn-cs"/>
            </a:rPr>
            <a:t>のアウトソーシングを進めている</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住民一人当たりの物件費（</a:t>
          </a:r>
          <a:r>
            <a:rPr kumimoji="1" lang="en-US" altLang="ja-JP" sz="1100" baseline="0">
              <a:solidFill>
                <a:sysClr val="windowText" lastClr="000000"/>
              </a:solidFill>
              <a:effectLst/>
              <a:latin typeface="+mn-lt"/>
              <a:ea typeface="+mn-ea"/>
              <a:cs typeface="+mn-cs"/>
            </a:rPr>
            <a:t>41,520</a:t>
          </a:r>
          <a:r>
            <a:rPr kumimoji="1" lang="ja-JP" altLang="ja-JP" sz="1100" baseline="0">
              <a:solidFill>
                <a:sysClr val="windowText" lastClr="000000"/>
              </a:solidFill>
              <a:effectLst/>
              <a:latin typeface="+mn-lt"/>
              <a:ea typeface="+mn-ea"/>
              <a:cs typeface="+mn-cs"/>
            </a:rPr>
            <a:t>円）は、類似団体と比較して一人当たりコストが低い状況であることをみても、まだ道半ばであるので、引き続き、簡素で効率的な取り組みを進める。</a:t>
          </a:r>
          <a:endParaRPr lang="ja-JP" altLang="ja-JP" sz="1400">
            <a:solidFill>
              <a:sysClr val="windowText" lastClr="000000"/>
            </a:solidFill>
            <a:effectLst/>
          </a:endParaRPr>
        </a:p>
        <a:p>
          <a:pPr eaLnBrk="1" fontAlgn="auto" latinLnBrk="0" hangingPunct="1"/>
          <a:r>
            <a:rPr lang="ja-JP" altLang="ja-JP" sz="1100" baseline="0">
              <a:solidFill>
                <a:sysClr val="windowText" lastClr="000000"/>
              </a:solidFill>
              <a:effectLst/>
              <a:latin typeface="+mn-lt"/>
              <a:ea typeface="+mn-ea"/>
              <a:cs typeface="+mn-cs"/>
            </a:rPr>
            <a:t>　繰出金は、住民一人当たり</a:t>
          </a:r>
          <a:r>
            <a:rPr lang="en-US" altLang="ja-JP" sz="1100" baseline="0">
              <a:solidFill>
                <a:sysClr val="windowText" lastClr="000000"/>
              </a:solidFill>
              <a:effectLst/>
              <a:latin typeface="+mn-lt"/>
              <a:ea typeface="+mn-ea"/>
              <a:cs typeface="+mn-cs"/>
            </a:rPr>
            <a:t>41,296</a:t>
          </a:r>
          <a:r>
            <a:rPr lang="ja-JP" altLang="ja-JP" sz="1100" baseline="0">
              <a:solidFill>
                <a:sysClr val="windowText" lastClr="000000"/>
              </a:solidFill>
              <a:effectLst/>
              <a:latin typeface="+mn-lt"/>
              <a:ea typeface="+mn-ea"/>
              <a:cs typeface="+mn-cs"/>
            </a:rPr>
            <a:t>円となっており、類似団体と比較して一人当たりコストが高い状況となっている。</a:t>
          </a:r>
          <a:r>
            <a:rPr kumimoji="1" lang="ja-JP" altLang="ja-JP" sz="1100">
              <a:solidFill>
                <a:sysClr val="windowText" lastClr="000000"/>
              </a:solidFill>
              <a:effectLst/>
              <a:latin typeface="+mn-lt"/>
              <a:ea typeface="+mn-ea"/>
              <a:cs typeface="+mn-cs"/>
            </a:rPr>
            <a:t>社会保障関連の特別会計への繰出金の増加傾向が続いていることから、引き続き、適正な繰り出しに努める。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神奈川県伊勢原市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100,187
98,373
55.56
31,414,212
30,499,281
877,391
19,032,250
25,881,187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87.4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74930</xdr:rowOff>
    </xdr:from>
    <xdr:to>
      <xdr:col>6</xdr:col>
      <xdr:colOff>511175</xdr:colOff>
      <xdr:row>35</xdr:row>
      <xdr:rowOff>94742</xdr:rowOff>
    </xdr:to>
    <xdr:cxnSp macro="">
      <xdr:nvCxnSpPr>
        <xdr:cNvPr id="61" name="直線コネクタ 60"/>
        <xdr:cNvCxnSpPr/>
      </xdr:nvCxnSpPr>
      <xdr:spPr>
        <a:xfrm>
          <a:off x="3797300" y="5904230"/>
          <a:ext cx="8382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74930</xdr:rowOff>
    </xdr:from>
    <xdr:to>
      <xdr:col>5</xdr:col>
      <xdr:colOff>358775</xdr:colOff>
      <xdr:row>35</xdr:row>
      <xdr:rowOff>17018</xdr:rowOff>
    </xdr:to>
    <xdr:cxnSp macro="">
      <xdr:nvCxnSpPr>
        <xdr:cNvPr id="64" name="直線コネクタ 63"/>
        <xdr:cNvCxnSpPr/>
      </xdr:nvCxnSpPr>
      <xdr:spPr>
        <a:xfrm flipV="1">
          <a:off x="2908300" y="5904230"/>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17018</xdr:rowOff>
    </xdr:from>
    <xdr:to>
      <xdr:col>4</xdr:col>
      <xdr:colOff>155575</xdr:colOff>
      <xdr:row>35</xdr:row>
      <xdr:rowOff>79502</xdr:rowOff>
    </xdr:to>
    <xdr:cxnSp macro="">
      <xdr:nvCxnSpPr>
        <xdr:cNvPr id="67" name="直線コネクタ 66"/>
        <xdr:cNvCxnSpPr/>
      </xdr:nvCxnSpPr>
      <xdr:spPr>
        <a:xfrm flipV="1">
          <a:off x="2019300" y="6017768"/>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42926</xdr:rowOff>
    </xdr:from>
    <xdr:to>
      <xdr:col>2</xdr:col>
      <xdr:colOff>638175</xdr:colOff>
      <xdr:row>35</xdr:row>
      <xdr:rowOff>79502</xdr:rowOff>
    </xdr:to>
    <xdr:cxnSp macro="">
      <xdr:nvCxnSpPr>
        <xdr:cNvPr id="70" name="直線コネクタ 69"/>
        <xdr:cNvCxnSpPr/>
      </xdr:nvCxnSpPr>
      <xdr:spPr>
        <a:xfrm>
          <a:off x="1130300" y="6043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43942</xdr:rowOff>
    </xdr:from>
    <xdr:to>
      <xdr:col>6</xdr:col>
      <xdr:colOff>561975</xdr:colOff>
      <xdr:row>35</xdr:row>
      <xdr:rowOff>145542</xdr:rowOff>
    </xdr:to>
    <xdr:sp macro="" textlink="">
      <xdr:nvSpPr>
        <xdr:cNvPr id="80" name="円/楕円 79"/>
        <xdr:cNvSpPr/>
      </xdr:nvSpPr>
      <xdr:spPr>
        <a:xfrm>
          <a:off x="45847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66819</xdr:rowOff>
    </xdr:from>
    <xdr:ext cx="469744" cy="259045"/>
    <xdr:sp macro="" textlink="">
      <xdr:nvSpPr>
        <xdr:cNvPr id="81" name="議会費該当値テキスト"/>
        <xdr:cNvSpPr txBox="1"/>
      </xdr:nvSpPr>
      <xdr:spPr>
        <a:xfrm>
          <a:off x="4686300" y="589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24130</xdr:rowOff>
    </xdr:from>
    <xdr:to>
      <xdr:col>5</xdr:col>
      <xdr:colOff>409575</xdr:colOff>
      <xdr:row>34</xdr:row>
      <xdr:rowOff>125730</xdr:rowOff>
    </xdr:to>
    <xdr:sp macro="" textlink="">
      <xdr:nvSpPr>
        <xdr:cNvPr id="82" name="円/楕円 81"/>
        <xdr:cNvSpPr/>
      </xdr:nvSpPr>
      <xdr:spPr>
        <a:xfrm>
          <a:off x="3746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142257</xdr:rowOff>
    </xdr:from>
    <xdr:ext cx="469744" cy="259045"/>
    <xdr:sp macro="" textlink="">
      <xdr:nvSpPr>
        <xdr:cNvPr id="83" name="テキスト ボックス 82"/>
        <xdr:cNvSpPr txBox="1"/>
      </xdr:nvSpPr>
      <xdr:spPr>
        <a:xfrm>
          <a:off x="3562427"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137668</xdr:rowOff>
    </xdr:from>
    <xdr:to>
      <xdr:col>4</xdr:col>
      <xdr:colOff>206375</xdr:colOff>
      <xdr:row>35</xdr:row>
      <xdr:rowOff>67818</xdr:rowOff>
    </xdr:to>
    <xdr:sp macro="" textlink="">
      <xdr:nvSpPr>
        <xdr:cNvPr id="84" name="円/楕円 83"/>
        <xdr:cNvSpPr/>
      </xdr:nvSpPr>
      <xdr:spPr>
        <a:xfrm>
          <a:off x="2857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84345</xdr:rowOff>
    </xdr:from>
    <xdr:ext cx="469744" cy="259045"/>
    <xdr:sp macro="" textlink="">
      <xdr:nvSpPr>
        <xdr:cNvPr id="85" name="テキスト ボックス 84"/>
        <xdr:cNvSpPr txBox="1"/>
      </xdr:nvSpPr>
      <xdr:spPr>
        <a:xfrm>
          <a:off x="2673427" y="574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28702</xdr:rowOff>
    </xdr:from>
    <xdr:to>
      <xdr:col>3</xdr:col>
      <xdr:colOff>3175</xdr:colOff>
      <xdr:row>35</xdr:row>
      <xdr:rowOff>130302</xdr:rowOff>
    </xdr:to>
    <xdr:sp macro="" textlink="">
      <xdr:nvSpPr>
        <xdr:cNvPr id="86" name="円/楕円 85"/>
        <xdr:cNvSpPr/>
      </xdr:nvSpPr>
      <xdr:spPr>
        <a:xfrm>
          <a:off x="19685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87" name="テキスト ボックス 86"/>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163576</xdr:rowOff>
    </xdr:from>
    <xdr:to>
      <xdr:col>1</xdr:col>
      <xdr:colOff>485775</xdr:colOff>
      <xdr:row>35</xdr:row>
      <xdr:rowOff>93726</xdr:rowOff>
    </xdr:to>
    <xdr:sp macro="" textlink="">
      <xdr:nvSpPr>
        <xdr:cNvPr id="88" name="円/楕円 87"/>
        <xdr:cNvSpPr/>
      </xdr:nvSpPr>
      <xdr:spPr>
        <a:xfrm>
          <a:off x="1079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84853</xdr:rowOff>
    </xdr:from>
    <xdr:ext cx="469744" cy="259045"/>
    <xdr:sp macro="" textlink="">
      <xdr:nvSpPr>
        <xdr:cNvPr id="89" name="テキスト ボックス 88"/>
        <xdr:cNvSpPr txBox="1"/>
      </xdr:nvSpPr>
      <xdr:spPr>
        <a:xfrm>
          <a:off x="895427"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41859</xdr:rowOff>
    </xdr:from>
    <xdr:to>
      <xdr:col>6</xdr:col>
      <xdr:colOff>511175</xdr:colOff>
      <xdr:row>57</xdr:row>
      <xdr:rowOff>121603</xdr:rowOff>
    </xdr:to>
    <xdr:cxnSp macro="">
      <xdr:nvCxnSpPr>
        <xdr:cNvPr id="119" name="直線コネクタ 118"/>
        <xdr:cNvCxnSpPr/>
      </xdr:nvCxnSpPr>
      <xdr:spPr>
        <a:xfrm>
          <a:off x="3797300" y="9814509"/>
          <a:ext cx="838200" cy="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41859</xdr:rowOff>
    </xdr:from>
    <xdr:to>
      <xdr:col>5</xdr:col>
      <xdr:colOff>358775</xdr:colOff>
      <xdr:row>57</xdr:row>
      <xdr:rowOff>147815</xdr:rowOff>
    </xdr:to>
    <xdr:cxnSp macro="">
      <xdr:nvCxnSpPr>
        <xdr:cNvPr id="122" name="直線コネクタ 121"/>
        <xdr:cNvCxnSpPr/>
      </xdr:nvCxnSpPr>
      <xdr:spPr>
        <a:xfrm flipV="1">
          <a:off x="2908300" y="9814509"/>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125850</xdr:rowOff>
    </xdr:from>
    <xdr:to>
      <xdr:col>4</xdr:col>
      <xdr:colOff>155575</xdr:colOff>
      <xdr:row>57</xdr:row>
      <xdr:rowOff>147815</xdr:rowOff>
    </xdr:to>
    <xdr:cxnSp macro="">
      <xdr:nvCxnSpPr>
        <xdr:cNvPr id="125" name="直線コネクタ 124"/>
        <xdr:cNvCxnSpPr/>
      </xdr:nvCxnSpPr>
      <xdr:spPr>
        <a:xfrm>
          <a:off x="2019300" y="9898500"/>
          <a:ext cx="889000" cy="2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44374</xdr:rowOff>
    </xdr:from>
    <xdr:to>
      <xdr:col>2</xdr:col>
      <xdr:colOff>638175</xdr:colOff>
      <xdr:row>57</xdr:row>
      <xdr:rowOff>125850</xdr:rowOff>
    </xdr:to>
    <xdr:cxnSp macro="">
      <xdr:nvCxnSpPr>
        <xdr:cNvPr id="128" name="直線コネクタ 127"/>
        <xdr:cNvCxnSpPr/>
      </xdr:nvCxnSpPr>
      <xdr:spPr>
        <a:xfrm>
          <a:off x="1130300" y="9817024"/>
          <a:ext cx="889000" cy="8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70803</xdr:rowOff>
    </xdr:from>
    <xdr:to>
      <xdr:col>6</xdr:col>
      <xdr:colOff>561975</xdr:colOff>
      <xdr:row>58</xdr:row>
      <xdr:rowOff>953</xdr:rowOff>
    </xdr:to>
    <xdr:sp macro="" textlink="">
      <xdr:nvSpPr>
        <xdr:cNvPr id="138" name="円/楕円 137"/>
        <xdr:cNvSpPr/>
      </xdr:nvSpPr>
      <xdr:spPr>
        <a:xfrm>
          <a:off x="4584700" y="98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157180</xdr:rowOff>
    </xdr:from>
    <xdr:ext cx="534377" cy="259045"/>
    <xdr:sp macro="" textlink="">
      <xdr:nvSpPr>
        <xdr:cNvPr id="139" name="総務費該当値テキスト"/>
        <xdr:cNvSpPr txBox="1"/>
      </xdr:nvSpPr>
      <xdr:spPr>
        <a:xfrm>
          <a:off x="4686300" y="97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162509</xdr:rowOff>
    </xdr:from>
    <xdr:to>
      <xdr:col>5</xdr:col>
      <xdr:colOff>409575</xdr:colOff>
      <xdr:row>57</xdr:row>
      <xdr:rowOff>92659</xdr:rowOff>
    </xdr:to>
    <xdr:sp macro="" textlink="">
      <xdr:nvSpPr>
        <xdr:cNvPr id="140" name="円/楕円 139"/>
        <xdr:cNvSpPr/>
      </xdr:nvSpPr>
      <xdr:spPr>
        <a:xfrm>
          <a:off x="3746500" y="9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83786</xdr:rowOff>
    </xdr:from>
    <xdr:ext cx="534377" cy="259045"/>
    <xdr:sp macro="" textlink="">
      <xdr:nvSpPr>
        <xdr:cNvPr id="141" name="テキスト ボックス 140"/>
        <xdr:cNvSpPr txBox="1"/>
      </xdr:nvSpPr>
      <xdr:spPr>
        <a:xfrm>
          <a:off x="3530111" y="9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97015</xdr:rowOff>
    </xdr:from>
    <xdr:to>
      <xdr:col>4</xdr:col>
      <xdr:colOff>206375</xdr:colOff>
      <xdr:row>58</xdr:row>
      <xdr:rowOff>27165</xdr:rowOff>
    </xdr:to>
    <xdr:sp macro="" textlink="">
      <xdr:nvSpPr>
        <xdr:cNvPr id="142" name="円/楕円 141"/>
        <xdr:cNvSpPr/>
      </xdr:nvSpPr>
      <xdr:spPr>
        <a:xfrm>
          <a:off x="2857500" y="98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18292</xdr:rowOff>
    </xdr:from>
    <xdr:ext cx="534377" cy="259045"/>
    <xdr:sp macro="" textlink="">
      <xdr:nvSpPr>
        <xdr:cNvPr id="143" name="テキスト ボックス 142"/>
        <xdr:cNvSpPr txBox="1"/>
      </xdr:nvSpPr>
      <xdr:spPr>
        <a:xfrm>
          <a:off x="2641111" y="996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75050</xdr:rowOff>
    </xdr:from>
    <xdr:to>
      <xdr:col>3</xdr:col>
      <xdr:colOff>3175</xdr:colOff>
      <xdr:row>58</xdr:row>
      <xdr:rowOff>5200</xdr:rowOff>
    </xdr:to>
    <xdr:sp macro="" textlink="">
      <xdr:nvSpPr>
        <xdr:cNvPr id="144" name="円/楕円 143"/>
        <xdr:cNvSpPr/>
      </xdr:nvSpPr>
      <xdr:spPr>
        <a:xfrm>
          <a:off x="1968500" y="98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167777</xdr:rowOff>
    </xdr:from>
    <xdr:ext cx="534377" cy="259045"/>
    <xdr:sp macro="" textlink="">
      <xdr:nvSpPr>
        <xdr:cNvPr id="145" name="テキスト ボックス 144"/>
        <xdr:cNvSpPr txBox="1"/>
      </xdr:nvSpPr>
      <xdr:spPr>
        <a:xfrm>
          <a:off x="1752111" y="99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165024</xdr:rowOff>
    </xdr:from>
    <xdr:to>
      <xdr:col>1</xdr:col>
      <xdr:colOff>485775</xdr:colOff>
      <xdr:row>57</xdr:row>
      <xdr:rowOff>95174</xdr:rowOff>
    </xdr:to>
    <xdr:sp macro="" textlink="">
      <xdr:nvSpPr>
        <xdr:cNvPr id="146" name="円/楕円 145"/>
        <xdr:cNvSpPr/>
      </xdr:nvSpPr>
      <xdr:spPr>
        <a:xfrm>
          <a:off x="1079500" y="97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86301</xdr:rowOff>
    </xdr:from>
    <xdr:ext cx="534377" cy="259045"/>
    <xdr:sp macro="" textlink="">
      <xdr:nvSpPr>
        <xdr:cNvPr id="147" name="テキスト ボックス 146"/>
        <xdr:cNvSpPr txBox="1"/>
      </xdr:nvSpPr>
      <xdr:spPr>
        <a:xfrm>
          <a:off x="863111" y="98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53236</xdr:rowOff>
    </xdr:from>
    <xdr:to>
      <xdr:col>6</xdr:col>
      <xdr:colOff>511175</xdr:colOff>
      <xdr:row>77</xdr:row>
      <xdr:rowOff>98095</xdr:rowOff>
    </xdr:to>
    <xdr:cxnSp macro="">
      <xdr:nvCxnSpPr>
        <xdr:cNvPr id="179" name="直線コネクタ 178"/>
        <xdr:cNvCxnSpPr/>
      </xdr:nvCxnSpPr>
      <xdr:spPr>
        <a:xfrm flipV="1">
          <a:off x="3797300" y="13254886"/>
          <a:ext cx="838200" cy="4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98095</xdr:rowOff>
    </xdr:from>
    <xdr:to>
      <xdr:col>5</xdr:col>
      <xdr:colOff>358775</xdr:colOff>
      <xdr:row>77</xdr:row>
      <xdr:rowOff>116492</xdr:rowOff>
    </xdr:to>
    <xdr:cxnSp macro="">
      <xdr:nvCxnSpPr>
        <xdr:cNvPr id="182" name="直線コネクタ 181"/>
        <xdr:cNvCxnSpPr/>
      </xdr:nvCxnSpPr>
      <xdr:spPr>
        <a:xfrm flipV="1">
          <a:off x="2908300" y="13299745"/>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116492</xdr:rowOff>
    </xdr:from>
    <xdr:to>
      <xdr:col>4</xdr:col>
      <xdr:colOff>155575</xdr:colOff>
      <xdr:row>78</xdr:row>
      <xdr:rowOff>38016</xdr:rowOff>
    </xdr:to>
    <xdr:cxnSp macro="">
      <xdr:nvCxnSpPr>
        <xdr:cNvPr id="185" name="直線コネクタ 184"/>
        <xdr:cNvCxnSpPr/>
      </xdr:nvCxnSpPr>
      <xdr:spPr>
        <a:xfrm flipV="1">
          <a:off x="2019300" y="13318142"/>
          <a:ext cx="8890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38016</xdr:rowOff>
    </xdr:from>
    <xdr:to>
      <xdr:col>2</xdr:col>
      <xdr:colOff>638175</xdr:colOff>
      <xdr:row>78</xdr:row>
      <xdr:rowOff>65852</xdr:rowOff>
    </xdr:to>
    <xdr:cxnSp macro="">
      <xdr:nvCxnSpPr>
        <xdr:cNvPr id="188" name="直線コネクタ 187"/>
        <xdr:cNvCxnSpPr/>
      </xdr:nvCxnSpPr>
      <xdr:spPr>
        <a:xfrm flipV="1">
          <a:off x="1130300" y="13411116"/>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2436</xdr:rowOff>
    </xdr:from>
    <xdr:to>
      <xdr:col>6</xdr:col>
      <xdr:colOff>561975</xdr:colOff>
      <xdr:row>77</xdr:row>
      <xdr:rowOff>104036</xdr:rowOff>
    </xdr:to>
    <xdr:sp macro="" textlink="">
      <xdr:nvSpPr>
        <xdr:cNvPr id="198" name="円/楕円 197"/>
        <xdr:cNvSpPr/>
      </xdr:nvSpPr>
      <xdr:spPr>
        <a:xfrm>
          <a:off x="4584700" y="132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152313</xdr:rowOff>
    </xdr:from>
    <xdr:ext cx="599010" cy="259045"/>
    <xdr:sp macro="" textlink="">
      <xdr:nvSpPr>
        <xdr:cNvPr id="199" name="民生費該当値テキスト"/>
        <xdr:cNvSpPr txBox="1"/>
      </xdr:nvSpPr>
      <xdr:spPr>
        <a:xfrm>
          <a:off x="4686300" y="1318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47295</xdr:rowOff>
    </xdr:from>
    <xdr:to>
      <xdr:col>5</xdr:col>
      <xdr:colOff>409575</xdr:colOff>
      <xdr:row>77</xdr:row>
      <xdr:rowOff>148895</xdr:rowOff>
    </xdr:to>
    <xdr:sp macro="" textlink="">
      <xdr:nvSpPr>
        <xdr:cNvPr id="200" name="円/楕円 199"/>
        <xdr:cNvSpPr/>
      </xdr:nvSpPr>
      <xdr:spPr>
        <a:xfrm>
          <a:off x="37465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140022</xdr:rowOff>
    </xdr:from>
    <xdr:ext cx="599010" cy="259045"/>
    <xdr:sp macro="" textlink="">
      <xdr:nvSpPr>
        <xdr:cNvPr id="201" name="テキスト ボックス 200"/>
        <xdr:cNvSpPr txBox="1"/>
      </xdr:nvSpPr>
      <xdr:spPr>
        <a:xfrm>
          <a:off x="3497794" y="133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65692</xdr:rowOff>
    </xdr:from>
    <xdr:to>
      <xdr:col>4</xdr:col>
      <xdr:colOff>206375</xdr:colOff>
      <xdr:row>77</xdr:row>
      <xdr:rowOff>167292</xdr:rowOff>
    </xdr:to>
    <xdr:sp macro="" textlink="">
      <xdr:nvSpPr>
        <xdr:cNvPr id="202" name="円/楕円 201"/>
        <xdr:cNvSpPr/>
      </xdr:nvSpPr>
      <xdr:spPr>
        <a:xfrm>
          <a:off x="2857500" y="132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158419</xdr:rowOff>
    </xdr:from>
    <xdr:ext cx="599010" cy="259045"/>
    <xdr:sp macro="" textlink="">
      <xdr:nvSpPr>
        <xdr:cNvPr id="203" name="テキスト ボックス 202"/>
        <xdr:cNvSpPr txBox="1"/>
      </xdr:nvSpPr>
      <xdr:spPr>
        <a:xfrm>
          <a:off x="2608794" y="1336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158666</xdr:rowOff>
    </xdr:from>
    <xdr:to>
      <xdr:col>3</xdr:col>
      <xdr:colOff>3175</xdr:colOff>
      <xdr:row>78</xdr:row>
      <xdr:rowOff>88816</xdr:rowOff>
    </xdr:to>
    <xdr:sp macro="" textlink="">
      <xdr:nvSpPr>
        <xdr:cNvPr id="204" name="円/楕円 203"/>
        <xdr:cNvSpPr/>
      </xdr:nvSpPr>
      <xdr:spPr>
        <a:xfrm>
          <a:off x="1968500" y="133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79943</xdr:rowOff>
    </xdr:from>
    <xdr:ext cx="599010" cy="259045"/>
    <xdr:sp macro="" textlink="">
      <xdr:nvSpPr>
        <xdr:cNvPr id="205" name="テキスト ボックス 204"/>
        <xdr:cNvSpPr txBox="1"/>
      </xdr:nvSpPr>
      <xdr:spPr>
        <a:xfrm>
          <a:off x="1719794" y="1345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15052</xdr:rowOff>
    </xdr:from>
    <xdr:to>
      <xdr:col>1</xdr:col>
      <xdr:colOff>485775</xdr:colOff>
      <xdr:row>78</xdr:row>
      <xdr:rowOff>116652</xdr:rowOff>
    </xdr:to>
    <xdr:sp macro="" textlink="">
      <xdr:nvSpPr>
        <xdr:cNvPr id="206" name="円/楕円 205"/>
        <xdr:cNvSpPr/>
      </xdr:nvSpPr>
      <xdr:spPr>
        <a:xfrm>
          <a:off x="1079500" y="133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107779</xdr:rowOff>
    </xdr:from>
    <xdr:ext cx="599010" cy="259045"/>
    <xdr:sp macro="" textlink="">
      <xdr:nvSpPr>
        <xdr:cNvPr id="207" name="テキスト ボックス 206"/>
        <xdr:cNvSpPr txBox="1"/>
      </xdr:nvSpPr>
      <xdr:spPr>
        <a:xfrm>
          <a:off x="830794" y="1348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40534</xdr:rowOff>
    </xdr:from>
    <xdr:to>
      <xdr:col>6</xdr:col>
      <xdr:colOff>511175</xdr:colOff>
      <xdr:row>98</xdr:row>
      <xdr:rowOff>53541</xdr:rowOff>
    </xdr:to>
    <xdr:cxnSp macro="">
      <xdr:nvCxnSpPr>
        <xdr:cNvPr id="235" name="直線コネクタ 234"/>
        <xdr:cNvCxnSpPr/>
      </xdr:nvCxnSpPr>
      <xdr:spPr>
        <a:xfrm flipV="1">
          <a:off x="3797300" y="16842634"/>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53541</xdr:rowOff>
    </xdr:from>
    <xdr:to>
      <xdr:col>5</xdr:col>
      <xdr:colOff>358775</xdr:colOff>
      <xdr:row>98</xdr:row>
      <xdr:rowOff>78595</xdr:rowOff>
    </xdr:to>
    <xdr:cxnSp macro="">
      <xdr:nvCxnSpPr>
        <xdr:cNvPr id="238" name="直線コネクタ 237"/>
        <xdr:cNvCxnSpPr/>
      </xdr:nvCxnSpPr>
      <xdr:spPr>
        <a:xfrm flipV="1">
          <a:off x="2908300" y="16855641"/>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78595</xdr:rowOff>
    </xdr:from>
    <xdr:to>
      <xdr:col>4</xdr:col>
      <xdr:colOff>155575</xdr:colOff>
      <xdr:row>98</xdr:row>
      <xdr:rowOff>118028</xdr:rowOff>
    </xdr:to>
    <xdr:cxnSp macro="">
      <xdr:nvCxnSpPr>
        <xdr:cNvPr id="241" name="直線コネクタ 240"/>
        <xdr:cNvCxnSpPr/>
      </xdr:nvCxnSpPr>
      <xdr:spPr>
        <a:xfrm flipV="1">
          <a:off x="2019300" y="1688069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154742</xdr:rowOff>
    </xdr:from>
    <xdr:to>
      <xdr:col>2</xdr:col>
      <xdr:colOff>638175</xdr:colOff>
      <xdr:row>98</xdr:row>
      <xdr:rowOff>118028</xdr:rowOff>
    </xdr:to>
    <xdr:cxnSp macro="">
      <xdr:nvCxnSpPr>
        <xdr:cNvPr id="244" name="直線コネクタ 243"/>
        <xdr:cNvCxnSpPr/>
      </xdr:nvCxnSpPr>
      <xdr:spPr>
        <a:xfrm>
          <a:off x="1130300" y="16785392"/>
          <a:ext cx="889000" cy="1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161184</xdr:rowOff>
    </xdr:from>
    <xdr:to>
      <xdr:col>6</xdr:col>
      <xdr:colOff>561975</xdr:colOff>
      <xdr:row>98</xdr:row>
      <xdr:rowOff>91334</xdr:rowOff>
    </xdr:to>
    <xdr:sp macro="" textlink="">
      <xdr:nvSpPr>
        <xdr:cNvPr id="254" name="円/楕円 253"/>
        <xdr:cNvSpPr/>
      </xdr:nvSpPr>
      <xdr:spPr>
        <a:xfrm>
          <a:off x="4584700" y="167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139611</xdr:rowOff>
    </xdr:from>
    <xdr:ext cx="534377" cy="259045"/>
    <xdr:sp macro="" textlink="">
      <xdr:nvSpPr>
        <xdr:cNvPr id="255" name="衛生費該当値テキスト"/>
        <xdr:cNvSpPr txBox="1"/>
      </xdr:nvSpPr>
      <xdr:spPr>
        <a:xfrm>
          <a:off x="4686300" y="167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2741</xdr:rowOff>
    </xdr:from>
    <xdr:to>
      <xdr:col>5</xdr:col>
      <xdr:colOff>409575</xdr:colOff>
      <xdr:row>98</xdr:row>
      <xdr:rowOff>104341</xdr:rowOff>
    </xdr:to>
    <xdr:sp macro="" textlink="">
      <xdr:nvSpPr>
        <xdr:cNvPr id="256" name="円/楕円 255"/>
        <xdr:cNvSpPr/>
      </xdr:nvSpPr>
      <xdr:spPr>
        <a:xfrm>
          <a:off x="3746500" y="168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95468</xdr:rowOff>
    </xdr:from>
    <xdr:ext cx="534377" cy="259045"/>
    <xdr:sp macro="" textlink="">
      <xdr:nvSpPr>
        <xdr:cNvPr id="257" name="テキスト ボックス 256"/>
        <xdr:cNvSpPr txBox="1"/>
      </xdr:nvSpPr>
      <xdr:spPr>
        <a:xfrm>
          <a:off x="3530111" y="168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27795</xdr:rowOff>
    </xdr:from>
    <xdr:to>
      <xdr:col>4</xdr:col>
      <xdr:colOff>206375</xdr:colOff>
      <xdr:row>98</xdr:row>
      <xdr:rowOff>129395</xdr:rowOff>
    </xdr:to>
    <xdr:sp macro="" textlink="">
      <xdr:nvSpPr>
        <xdr:cNvPr id="258" name="円/楕円 257"/>
        <xdr:cNvSpPr/>
      </xdr:nvSpPr>
      <xdr:spPr>
        <a:xfrm>
          <a:off x="2857500" y="168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120522</xdr:rowOff>
    </xdr:from>
    <xdr:ext cx="534377" cy="259045"/>
    <xdr:sp macro="" textlink="">
      <xdr:nvSpPr>
        <xdr:cNvPr id="259" name="テキスト ボックス 258"/>
        <xdr:cNvSpPr txBox="1"/>
      </xdr:nvSpPr>
      <xdr:spPr>
        <a:xfrm>
          <a:off x="2641111" y="169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67228</xdr:rowOff>
    </xdr:from>
    <xdr:to>
      <xdr:col>3</xdr:col>
      <xdr:colOff>3175</xdr:colOff>
      <xdr:row>98</xdr:row>
      <xdr:rowOff>168828</xdr:rowOff>
    </xdr:to>
    <xdr:sp macro="" textlink="">
      <xdr:nvSpPr>
        <xdr:cNvPr id="260" name="円/楕円 259"/>
        <xdr:cNvSpPr/>
      </xdr:nvSpPr>
      <xdr:spPr>
        <a:xfrm>
          <a:off x="1968500" y="168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159955</xdr:rowOff>
    </xdr:from>
    <xdr:ext cx="534377" cy="259045"/>
    <xdr:sp macro="" textlink="">
      <xdr:nvSpPr>
        <xdr:cNvPr id="261" name="テキスト ボックス 260"/>
        <xdr:cNvSpPr txBox="1"/>
      </xdr:nvSpPr>
      <xdr:spPr>
        <a:xfrm>
          <a:off x="1752111" y="1696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103942</xdr:rowOff>
    </xdr:from>
    <xdr:to>
      <xdr:col>1</xdr:col>
      <xdr:colOff>485775</xdr:colOff>
      <xdr:row>98</xdr:row>
      <xdr:rowOff>34092</xdr:rowOff>
    </xdr:to>
    <xdr:sp macro="" textlink="">
      <xdr:nvSpPr>
        <xdr:cNvPr id="262" name="円/楕円 261"/>
        <xdr:cNvSpPr/>
      </xdr:nvSpPr>
      <xdr:spPr>
        <a:xfrm>
          <a:off x="1079500" y="167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25219</xdr:rowOff>
    </xdr:from>
    <xdr:ext cx="534377" cy="259045"/>
    <xdr:sp macro="" textlink="">
      <xdr:nvSpPr>
        <xdr:cNvPr id="263" name="テキスト ボックス 262"/>
        <xdr:cNvSpPr txBox="1"/>
      </xdr:nvSpPr>
      <xdr:spPr>
        <a:xfrm>
          <a:off x="863111" y="1682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89027</xdr:rowOff>
    </xdr:from>
    <xdr:to>
      <xdr:col>15</xdr:col>
      <xdr:colOff>180975</xdr:colOff>
      <xdr:row>37</xdr:row>
      <xdr:rowOff>95504</xdr:rowOff>
    </xdr:to>
    <xdr:cxnSp macro="">
      <xdr:nvCxnSpPr>
        <xdr:cNvPr id="292" name="直線コネクタ 291"/>
        <xdr:cNvCxnSpPr/>
      </xdr:nvCxnSpPr>
      <xdr:spPr>
        <a:xfrm flipV="1">
          <a:off x="9639300" y="643267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20828</xdr:rowOff>
    </xdr:from>
    <xdr:to>
      <xdr:col>14</xdr:col>
      <xdr:colOff>28575</xdr:colOff>
      <xdr:row>37</xdr:row>
      <xdr:rowOff>95504</xdr:rowOff>
    </xdr:to>
    <xdr:cxnSp macro="">
      <xdr:nvCxnSpPr>
        <xdr:cNvPr id="295" name="直線コネクタ 294"/>
        <xdr:cNvCxnSpPr/>
      </xdr:nvCxnSpPr>
      <xdr:spPr>
        <a:xfrm>
          <a:off x="8750300" y="636447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44450</xdr:rowOff>
    </xdr:from>
    <xdr:to>
      <xdr:col>12</xdr:col>
      <xdr:colOff>511175</xdr:colOff>
      <xdr:row>37</xdr:row>
      <xdr:rowOff>20828</xdr:rowOff>
    </xdr:to>
    <xdr:cxnSp macro="">
      <xdr:nvCxnSpPr>
        <xdr:cNvPr id="298" name="直線コネクタ 297"/>
        <xdr:cNvCxnSpPr/>
      </xdr:nvCxnSpPr>
      <xdr:spPr>
        <a:xfrm>
          <a:off x="7861300" y="6216650"/>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44450</xdr:rowOff>
    </xdr:from>
    <xdr:to>
      <xdr:col>11</xdr:col>
      <xdr:colOff>307975</xdr:colOff>
      <xdr:row>36</xdr:row>
      <xdr:rowOff>55499</xdr:rowOff>
    </xdr:to>
    <xdr:cxnSp macro="">
      <xdr:nvCxnSpPr>
        <xdr:cNvPr id="301" name="直線コネクタ 300"/>
        <xdr:cNvCxnSpPr/>
      </xdr:nvCxnSpPr>
      <xdr:spPr>
        <a:xfrm flipV="1">
          <a:off x="6972300" y="6216650"/>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38227</xdr:rowOff>
    </xdr:from>
    <xdr:to>
      <xdr:col>15</xdr:col>
      <xdr:colOff>231775</xdr:colOff>
      <xdr:row>37</xdr:row>
      <xdr:rowOff>139827</xdr:rowOff>
    </xdr:to>
    <xdr:sp macro="" textlink="">
      <xdr:nvSpPr>
        <xdr:cNvPr id="311" name="円/楕円 310"/>
        <xdr:cNvSpPr/>
      </xdr:nvSpPr>
      <xdr:spPr>
        <a:xfrm>
          <a:off x="104267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16654</xdr:rowOff>
    </xdr:from>
    <xdr:ext cx="378565" cy="259045"/>
    <xdr:sp macro="" textlink="">
      <xdr:nvSpPr>
        <xdr:cNvPr id="312" name="労働費該当値テキスト"/>
        <xdr:cNvSpPr txBox="1"/>
      </xdr:nvSpPr>
      <xdr:spPr>
        <a:xfrm>
          <a:off x="10528300" y="6360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44704</xdr:rowOff>
    </xdr:from>
    <xdr:to>
      <xdr:col>14</xdr:col>
      <xdr:colOff>79375</xdr:colOff>
      <xdr:row>37</xdr:row>
      <xdr:rowOff>146304</xdr:rowOff>
    </xdr:to>
    <xdr:sp macro="" textlink="">
      <xdr:nvSpPr>
        <xdr:cNvPr id="313" name="円/楕円 312"/>
        <xdr:cNvSpPr/>
      </xdr:nvSpPr>
      <xdr:spPr>
        <a:xfrm>
          <a:off x="9588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137431</xdr:rowOff>
    </xdr:from>
    <xdr:ext cx="378565" cy="259045"/>
    <xdr:sp macro="" textlink="">
      <xdr:nvSpPr>
        <xdr:cNvPr id="314" name="テキスト ボックス 313"/>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141478</xdr:rowOff>
    </xdr:from>
    <xdr:to>
      <xdr:col>12</xdr:col>
      <xdr:colOff>561975</xdr:colOff>
      <xdr:row>37</xdr:row>
      <xdr:rowOff>71628</xdr:rowOff>
    </xdr:to>
    <xdr:sp macro="" textlink="">
      <xdr:nvSpPr>
        <xdr:cNvPr id="315" name="円/楕円 314"/>
        <xdr:cNvSpPr/>
      </xdr:nvSpPr>
      <xdr:spPr>
        <a:xfrm>
          <a:off x="8699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62755</xdr:rowOff>
    </xdr:from>
    <xdr:ext cx="378565" cy="259045"/>
    <xdr:sp macro="" textlink="">
      <xdr:nvSpPr>
        <xdr:cNvPr id="316" name="テキスト ボックス 315"/>
        <xdr:cNvSpPr txBox="1"/>
      </xdr:nvSpPr>
      <xdr:spPr>
        <a:xfrm>
          <a:off x="8561017"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165100</xdr:rowOff>
    </xdr:from>
    <xdr:to>
      <xdr:col>11</xdr:col>
      <xdr:colOff>358775</xdr:colOff>
      <xdr:row>36</xdr:row>
      <xdr:rowOff>95250</xdr:rowOff>
    </xdr:to>
    <xdr:sp macro="" textlink="">
      <xdr:nvSpPr>
        <xdr:cNvPr id="317" name="円/楕円 316"/>
        <xdr:cNvSpPr/>
      </xdr:nvSpPr>
      <xdr:spPr>
        <a:xfrm>
          <a:off x="7810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318" name="テキスト ボックス 317"/>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4699</xdr:rowOff>
    </xdr:from>
    <xdr:to>
      <xdr:col>10</xdr:col>
      <xdr:colOff>155575</xdr:colOff>
      <xdr:row>36</xdr:row>
      <xdr:rowOff>106299</xdr:rowOff>
    </xdr:to>
    <xdr:sp macro="" textlink="">
      <xdr:nvSpPr>
        <xdr:cNvPr id="319" name="円/楕円 318"/>
        <xdr:cNvSpPr/>
      </xdr:nvSpPr>
      <xdr:spPr>
        <a:xfrm>
          <a:off x="69215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97426</xdr:rowOff>
    </xdr:from>
    <xdr:ext cx="469744" cy="259045"/>
    <xdr:sp macro="" textlink="">
      <xdr:nvSpPr>
        <xdr:cNvPr id="320" name="テキスト ボックス 319"/>
        <xdr:cNvSpPr txBox="1"/>
      </xdr:nvSpPr>
      <xdr:spPr>
        <a:xfrm>
          <a:off x="6737427"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76206</xdr:rowOff>
    </xdr:from>
    <xdr:to>
      <xdr:col>15</xdr:col>
      <xdr:colOff>180975</xdr:colOff>
      <xdr:row>56</xdr:row>
      <xdr:rowOff>117240</xdr:rowOff>
    </xdr:to>
    <xdr:cxnSp macro="">
      <xdr:nvCxnSpPr>
        <xdr:cNvPr id="345" name="直線コネクタ 344"/>
        <xdr:cNvCxnSpPr/>
      </xdr:nvCxnSpPr>
      <xdr:spPr>
        <a:xfrm flipV="1">
          <a:off x="9639300" y="9677406"/>
          <a:ext cx="8382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117240</xdr:rowOff>
    </xdr:from>
    <xdr:to>
      <xdr:col>14</xdr:col>
      <xdr:colOff>28575</xdr:colOff>
      <xdr:row>56</xdr:row>
      <xdr:rowOff>128156</xdr:rowOff>
    </xdr:to>
    <xdr:cxnSp macro="">
      <xdr:nvCxnSpPr>
        <xdr:cNvPr id="348" name="直線コネクタ 347"/>
        <xdr:cNvCxnSpPr/>
      </xdr:nvCxnSpPr>
      <xdr:spPr>
        <a:xfrm flipV="1">
          <a:off x="8750300" y="9718440"/>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128156</xdr:rowOff>
    </xdr:from>
    <xdr:to>
      <xdr:col>12</xdr:col>
      <xdr:colOff>511175</xdr:colOff>
      <xdr:row>56</xdr:row>
      <xdr:rowOff>145529</xdr:rowOff>
    </xdr:to>
    <xdr:cxnSp macro="">
      <xdr:nvCxnSpPr>
        <xdr:cNvPr id="351" name="直線コネクタ 350"/>
        <xdr:cNvCxnSpPr/>
      </xdr:nvCxnSpPr>
      <xdr:spPr>
        <a:xfrm flipV="1">
          <a:off x="7861300" y="9729356"/>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142386</xdr:rowOff>
    </xdr:from>
    <xdr:to>
      <xdr:col>11</xdr:col>
      <xdr:colOff>307975</xdr:colOff>
      <xdr:row>56</xdr:row>
      <xdr:rowOff>145529</xdr:rowOff>
    </xdr:to>
    <xdr:cxnSp macro="">
      <xdr:nvCxnSpPr>
        <xdr:cNvPr id="354" name="直線コネクタ 353"/>
        <xdr:cNvCxnSpPr/>
      </xdr:nvCxnSpPr>
      <xdr:spPr>
        <a:xfrm>
          <a:off x="6972300" y="9743586"/>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25406</xdr:rowOff>
    </xdr:from>
    <xdr:to>
      <xdr:col>15</xdr:col>
      <xdr:colOff>231775</xdr:colOff>
      <xdr:row>56</xdr:row>
      <xdr:rowOff>127006</xdr:rowOff>
    </xdr:to>
    <xdr:sp macro="" textlink="">
      <xdr:nvSpPr>
        <xdr:cNvPr id="364" name="円/楕円 363"/>
        <xdr:cNvSpPr/>
      </xdr:nvSpPr>
      <xdr:spPr>
        <a:xfrm>
          <a:off x="10426700" y="9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48283</xdr:rowOff>
    </xdr:from>
    <xdr:ext cx="469744" cy="259045"/>
    <xdr:sp macro="" textlink="">
      <xdr:nvSpPr>
        <xdr:cNvPr id="365" name="農林水産業費該当値テキスト"/>
        <xdr:cNvSpPr txBox="1"/>
      </xdr:nvSpPr>
      <xdr:spPr>
        <a:xfrm>
          <a:off x="10528300" y="9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66440</xdr:rowOff>
    </xdr:from>
    <xdr:to>
      <xdr:col>14</xdr:col>
      <xdr:colOff>79375</xdr:colOff>
      <xdr:row>56</xdr:row>
      <xdr:rowOff>168040</xdr:rowOff>
    </xdr:to>
    <xdr:sp macro="" textlink="">
      <xdr:nvSpPr>
        <xdr:cNvPr id="366" name="円/楕円 365"/>
        <xdr:cNvSpPr/>
      </xdr:nvSpPr>
      <xdr:spPr>
        <a:xfrm>
          <a:off x="9588500" y="96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13117</xdr:rowOff>
    </xdr:from>
    <xdr:ext cx="469744" cy="259045"/>
    <xdr:sp macro="" textlink="">
      <xdr:nvSpPr>
        <xdr:cNvPr id="367" name="テキスト ボックス 366"/>
        <xdr:cNvSpPr txBox="1"/>
      </xdr:nvSpPr>
      <xdr:spPr>
        <a:xfrm>
          <a:off x="9404427" y="94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77356</xdr:rowOff>
    </xdr:from>
    <xdr:to>
      <xdr:col>12</xdr:col>
      <xdr:colOff>561975</xdr:colOff>
      <xdr:row>57</xdr:row>
      <xdr:rowOff>7506</xdr:rowOff>
    </xdr:to>
    <xdr:sp macro="" textlink="">
      <xdr:nvSpPr>
        <xdr:cNvPr id="368" name="円/楕円 367"/>
        <xdr:cNvSpPr/>
      </xdr:nvSpPr>
      <xdr:spPr>
        <a:xfrm>
          <a:off x="8699500" y="96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170083</xdr:rowOff>
    </xdr:from>
    <xdr:ext cx="469744" cy="259045"/>
    <xdr:sp macro="" textlink="">
      <xdr:nvSpPr>
        <xdr:cNvPr id="369" name="テキスト ボックス 368"/>
        <xdr:cNvSpPr txBox="1"/>
      </xdr:nvSpPr>
      <xdr:spPr>
        <a:xfrm>
          <a:off x="8515427" y="977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94729</xdr:rowOff>
    </xdr:from>
    <xdr:to>
      <xdr:col>11</xdr:col>
      <xdr:colOff>358775</xdr:colOff>
      <xdr:row>57</xdr:row>
      <xdr:rowOff>24879</xdr:rowOff>
    </xdr:to>
    <xdr:sp macro="" textlink="">
      <xdr:nvSpPr>
        <xdr:cNvPr id="370" name="円/楕円 369"/>
        <xdr:cNvSpPr/>
      </xdr:nvSpPr>
      <xdr:spPr>
        <a:xfrm>
          <a:off x="7810500" y="96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16006</xdr:rowOff>
    </xdr:from>
    <xdr:ext cx="469744" cy="259045"/>
    <xdr:sp macro="" textlink="">
      <xdr:nvSpPr>
        <xdr:cNvPr id="371" name="テキスト ボックス 370"/>
        <xdr:cNvSpPr txBox="1"/>
      </xdr:nvSpPr>
      <xdr:spPr>
        <a:xfrm>
          <a:off x="7626427" y="97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91586</xdr:rowOff>
    </xdr:from>
    <xdr:to>
      <xdr:col>10</xdr:col>
      <xdr:colOff>155575</xdr:colOff>
      <xdr:row>57</xdr:row>
      <xdr:rowOff>21736</xdr:rowOff>
    </xdr:to>
    <xdr:sp macro="" textlink="">
      <xdr:nvSpPr>
        <xdr:cNvPr id="372" name="円/楕円 371"/>
        <xdr:cNvSpPr/>
      </xdr:nvSpPr>
      <xdr:spPr>
        <a:xfrm>
          <a:off x="6921500" y="96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12863</xdr:rowOff>
    </xdr:from>
    <xdr:ext cx="469744" cy="259045"/>
    <xdr:sp macro="" textlink="">
      <xdr:nvSpPr>
        <xdr:cNvPr id="373" name="テキスト ボックス 372"/>
        <xdr:cNvSpPr txBox="1"/>
      </xdr:nvSpPr>
      <xdr:spPr>
        <a:xfrm>
          <a:off x="6737427" y="978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167269</xdr:rowOff>
    </xdr:from>
    <xdr:to>
      <xdr:col>15</xdr:col>
      <xdr:colOff>180975</xdr:colOff>
      <xdr:row>78</xdr:row>
      <xdr:rowOff>71</xdr:rowOff>
    </xdr:to>
    <xdr:cxnSp macro="">
      <xdr:nvCxnSpPr>
        <xdr:cNvPr id="400" name="直線コネクタ 399"/>
        <xdr:cNvCxnSpPr/>
      </xdr:nvCxnSpPr>
      <xdr:spPr>
        <a:xfrm>
          <a:off x="9639300" y="13368919"/>
          <a:ext cx="8382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167269</xdr:rowOff>
    </xdr:from>
    <xdr:to>
      <xdr:col>14</xdr:col>
      <xdr:colOff>28575</xdr:colOff>
      <xdr:row>78</xdr:row>
      <xdr:rowOff>8506</xdr:rowOff>
    </xdr:to>
    <xdr:cxnSp macro="">
      <xdr:nvCxnSpPr>
        <xdr:cNvPr id="403" name="直線コネクタ 402"/>
        <xdr:cNvCxnSpPr/>
      </xdr:nvCxnSpPr>
      <xdr:spPr>
        <a:xfrm flipV="1">
          <a:off x="8750300" y="13368919"/>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1535</xdr:rowOff>
    </xdr:from>
    <xdr:to>
      <xdr:col>12</xdr:col>
      <xdr:colOff>511175</xdr:colOff>
      <xdr:row>78</xdr:row>
      <xdr:rowOff>8506</xdr:rowOff>
    </xdr:to>
    <xdr:cxnSp macro="">
      <xdr:nvCxnSpPr>
        <xdr:cNvPr id="406" name="直線コネクタ 405"/>
        <xdr:cNvCxnSpPr/>
      </xdr:nvCxnSpPr>
      <xdr:spPr>
        <a:xfrm>
          <a:off x="7861300" y="13374635"/>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1535</xdr:rowOff>
    </xdr:from>
    <xdr:to>
      <xdr:col>11</xdr:col>
      <xdr:colOff>307975</xdr:colOff>
      <xdr:row>78</xdr:row>
      <xdr:rowOff>16759</xdr:rowOff>
    </xdr:to>
    <xdr:cxnSp macro="">
      <xdr:nvCxnSpPr>
        <xdr:cNvPr id="409" name="直線コネクタ 408"/>
        <xdr:cNvCxnSpPr/>
      </xdr:nvCxnSpPr>
      <xdr:spPr>
        <a:xfrm flipV="1">
          <a:off x="6972300" y="13374635"/>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120721</xdr:rowOff>
    </xdr:from>
    <xdr:to>
      <xdr:col>15</xdr:col>
      <xdr:colOff>231775</xdr:colOff>
      <xdr:row>78</xdr:row>
      <xdr:rowOff>50871</xdr:rowOff>
    </xdr:to>
    <xdr:sp macro="" textlink="">
      <xdr:nvSpPr>
        <xdr:cNvPr id="419" name="円/楕円 418"/>
        <xdr:cNvSpPr/>
      </xdr:nvSpPr>
      <xdr:spPr>
        <a:xfrm>
          <a:off x="10426700" y="133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91879</xdr:rowOff>
    </xdr:from>
    <xdr:ext cx="469744" cy="259045"/>
    <xdr:sp macro="" textlink="">
      <xdr:nvSpPr>
        <xdr:cNvPr id="420" name="商工費該当値テキスト"/>
        <xdr:cNvSpPr txBox="1"/>
      </xdr:nvSpPr>
      <xdr:spPr>
        <a:xfrm>
          <a:off x="10528300" y="132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116469</xdr:rowOff>
    </xdr:from>
    <xdr:to>
      <xdr:col>14</xdr:col>
      <xdr:colOff>79375</xdr:colOff>
      <xdr:row>78</xdr:row>
      <xdr:rowOff>46619</xdr:rowOff>
    </xdr:to>
    <xdr:sp macro="" textlink="">
      <xdr:nvSpPr>
        <xdr:cNvPr id="421" name="円/楕円 420"/>
        <xdr:cNvSpPr/>
      </xdr:nvSpPr>
      <xdr:spPr>
        <a:xfrm>
          <a:off x="9588500" y="133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37746</xdr:rowOff>
    </xdr:from>
    <xdr:ext cx="469744" cy="259045"/>
    <xdr:sp macro="" textlink="">
      <xdr:nvSpPr>
        <xdr:cNvPr id="422" name="テキスト ボックス 421"/>
        <xdr:cNvSpPr txBox="1"/>
      </xdr:nvSpPr>
      <xdr:spPr>
        <a:xfrm>
          <a:off x="9404427" y="1341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129156</xdr:rowOff>
    </xdr:from>
    <xdr:to>
      <xdr:col>12</xdr:col>
      <xdr:colOff>561975</xdr:colOff>
      <xdr:row>78</xdr:row>
      <xdr:rowOff>59306</xdr:rowOff>
    </xdr:to>
    <xdr:sp macro="" textlink="">
      <xdr:nvSpPr>
        <xdr:cNvPr id="423" name="円/楕円 422"/>
        <xdr:cNvSpPr/>
      </xdr:nvSpPr>
      <xdr:spPr>
        <a:xfrm>
          <a:off x="8699500" y="133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50433</xdr:rowOff>
    </xdr:from>
    <xdr:ext cx="469744" cy="259045"/>
    <xdr:sp macro="" textlink="">
      <xdr:nvSpPr>
        <xdr:cNvPr id="424" name="テキスト ボックス 423"/>
        <xdr:cNvSpPr txBox="1"/>
      </xdr:nvSpPr>
      <xdr:spPr>
        <a:xfrm>
          <a:off x="8515427" y="134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122185</xdr:rowOff>
    </xdr:from>
    <xdr:to>
      <xdr:col>11</xdr:col>
      <xdr:colOff>358775</xdr:colOff>
      <xdr:row>78</xdr:row>
      <xdr:rowOff>52335</xdr:rowOff>
    </xdr:to>
    <xdr:sp macro="" textlink="">
      <xdr:nvSpPr>
        <xdr:cNvPr id="425" name="円/楕円 424"/>
        <xdr:cNvSpPr/>
      </xdr:nvSpPr>
      <xdr:spPr>
        <a:xfrm>
          <a:off x="7810500" y="133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43462</xdr:rowOff>
    </xdr:from>
    <xdr:ext cx="469744" cy="259045"/>
    <xdr:sp macro="" textlink="">
      <xdr:nvSpPr>
        <xdr:cNvPr id="426" name="テキスト ボックス 425"/>
        <xdr:cNvSpPr txBox="1"/>
      </xdr:nvSpPr>
      <xdr:spPr>
        <a:xfrm>
          <a:off x="7626427" y="134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137409</xdr:rowOff>
    </xdr:from>
    <xdr:to>
      <xdr:col>10</xdr:col>
      <xdr:colOff>155575</xdr:colOff>
      <xdr:row>78</xdr:row>
      <xdr:rowOff>67559</xdr:rowOff>
    </xdr:to>
    <xdr:sp macro="" textlink="">
      <xdr:nvSpPr>
        <xdr:cNvPr id="427" name="円/楕円 426"/>
        <xdr:cNvSpPr/>
      </xdr:nvSpPr>
      <xdr:spPr>
        <a:xfrm>
          <a:off x="6921500" y="133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58686</xdr:rowOff>
    </xdr:from>
    <xdr:ext cx="469744" cy="259045"/>
    <xdr:sp macro="" textlink="">
      <xdr:nvSpPr>
        <xdr:cNvPr id="428" name="テキスト ボックス 427"/>
        <xdr:cNvSpPr txBox="1"/>
      </xdr:nvSpPr>
      <xdr:spPr>
        <a:xfrm>
          <a:off x="6737427" y="1343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20523</xdr:rowOff>
    </xdr:from>
    <xdr:to>
      <xdr:col>15</xdr:col>
      <xdr:colOff>180975</xdr:colOff>
      <xdr:row>97</xdr:row>
      <xdr:rowOff>72910</xdr:rowOff>
    </xdr:to>
    <xdr:cxnSp macro="">
      <xdr:nvCxnSpPr>
        <xdr:cNvPr id="458" name="直線コネクタ 457"/>
        <xdr:cNvCxnSpPr/>
      </xdr:nvCxnSpPr>
      <xdr:spPr>
        <a:xfrm flipV="1">
          <a:off x="9639300" y="16651173"/>
          <a:ext cx="8382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72910</xdr:rowOff>
    </xdr:from>
    <xdr:to>
      <xdr:col>14</xdr:col>
      <xdr:colOff>28575</xdr:colOff>
      <xdr:row>98</xdr:row>
      <xdr:rowOff>15494</xdr:rowOff>
    </xdr:to>
    <xdr:cxnSp macro="">
      <xdr:nvCxnSpPr>
        <xdr:cNvPr id="461" name="直線コネクタ 460"/>
        <xdr:cNvCxnSpPr/>
      </xdr:nvCxnSpPr>
      <xdr:spPr>
        <a:xfrm flipV="1">
          <a:off x="8750300" y="16703560"/>
          <a:ext cx="889000" cy="1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3" name="テキスト ボックス 462"/>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124783</xdr:rowOff>
    </xdr:from>
    <xdr:to>
      <xdr:col>12</xdr:col>
      <xdr:colOff>511175</xdr:colOff>
      <xdr:row>98</xdr:row>
      <xdr:rowOff>15494</xdr:rowOff>
    </xdr:to>
    <xdr:cxnSp macro="">
      <xdr:nvCxnSpPr>
        <xdr:cNvPr id="464" name="直線コネクタ 463"/>
        <xdr:cNvCxnSpPr/>
      </xdr:nvCxnSpPr>
      <xdr:spPr>
        <a:xfrm>
          <a:off x="7861300" y="16755433"/>
          <a:ext cx="889000" cy="6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73082</xdr:rowOff>
    </xdr:from>
    <xdr:to>
      <xdr:col>11</xdr:col>
      <xdr:colOff>307975</xdr:colOff>
      <xdr:row>97</xdr:row>
      <xdr:rowOff>124783</xdr:rowOff>
    </xdr:to>
    <xdr:cxnSp macro="">
      <xdr:nvCxnSpPr>
        <xdr:cNvPr id="467" name="直線コネクタ 466"/>
        <xdr:cNvCxnSpPr/>
      </xdr:nvCxnSpPr>
      <xdr:spPr>
        <a:xfrm>
          <a:off x="6972300" y="16703732"/>
          <a:ext cx="8890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141173</xdr:rowOff>
    </xdr:from>
    <xdr:to>
      <xdr:col>15</xdr:col>
      <xdr:colOff>231775</xdr:colOff>
      <xdr:row>97</xdr:row>
      <xdr:rowOff>71323</xdr:rowOff>
    </xdr:to>
    <xdr:sp macro="" textlink="">
      <xdr:nvSpPr>
        <xdr:cNvPr id="477" name="円/楕円 476"/>
        <xdr:cNvSpPr/>
      </xdr:nvSpPr>
      <xdr:spPr>
        <a:xfrm>
          <a:off x="10426700" y="166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164050</xdr:rowOff>
    </xdr:from>
    <xdr:ext cx="534377" cy="259045"/>
    <xdr:sp macro="" textlink="">
      <xdr:nvSpPr>
        <xdr:cNvPr id="478" name="土木費該当値テキスト"/>
        <xdr:cNvSpPr txBox="1"/>
      </xdr:nvSpPr>
      <xdr:spPr>
        <a:xfrm>
          <a:off x="10528300" y="164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22110</xdr:rowOff>
    </xdr:from>
    <xdr:to>
      <xdr:col>14</xdr:col>
      <xdr:colOff>79375</xdr:colOff>
      <xdr:row>97</xdr:row>
      <xdr:rowOff>123710</xdr:rowOff>
    </xdr:to>
    <xdr:sp macro="" textlink="">
      <xdr:nvSpPr>
        <xdr:cNvPr id="479" name="円/楕円 478"/>
        <xdr:cNvSpPr/>
      </xdr:nvSpPr>
      <xdr:spPr>
        <a:xfrm>
          <a:off x="9588500" y="16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140237</xdr:rowOff>
    </xdr:from>
    <xdr:ext cx="534377" cy="259045"/>
    <xdr:sp macro="" textlink="">
      <xdr:nvSpPr>
        <xdr:cNvPr id="480" name="テキスト ボックス 479"/>
        <xdr:cNvSpPr txBox="1"/>
      </xdr:nvSpPr>
      <xdr:spPr>
        <a:xfrm>
          <a:off x="9372111" y="164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136144</xdr:rowOff>
    </xdr:from>
    <xdr:to>
      <xdr:col>12</xdr:col>
      <xdr:colOff>561975</xdr:colOff>
      <xdr:row>98</xdr:row>
      <xdr:rowOff>66294</xdr:rowOff>
    </xdr:to>
    <xdr:sp macro="" textlink="">
      <xdr:nvSpPr>
        <xdr:cNvPr id="481" name="円/楕円 480"/>
        <xdr:cNvSpPr/>
      </xdr:nvSpPr>
      <xdr:spPr>
        <a:xfrm>
          <a:off x="8699500" y="167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57421</xdr:rowOff>
    </xdr:from>
    <xdr:ext cx="534377" cy="259045"/>
    <xdr:sp macro="" textlink="">
      <xdr:nvSpPr>
        <xdr:cNvPr id="482" name="テキスト ボックス 481"/>
        <xdr:cNvSpPr txBox="1"/>
      </xdr:nvSpPr>
      <xdr:spPr>
        <a:xfrm>
          <a:off x="8483111" y="1685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73983</xdr:rowOff>
    </xdr:from>
    <xdr:to>
      <xdr:col>11</xdr:col>
      <xdr:colOff>358775</xdr:colOff>
      <xdr:row>98</xdr:row>
      <xdr:rowOff>4133</xdr:rowOff>
    </xdr:to>
    <xdr:sp macro="" textlink="">
      <xdr:nvSpPr>
        <xdr:cNvPr id="483" name="円/楕円 482"/>
        <xdr:cNvSpPr/>
      </xdr:nvSpPr>
      <xdr:spPr>
        <a:xfrm>
          <a:off x="7810500" y="167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166710</xdr:rowOff>
    </xdr:from>
    <xdr:ext cx="534377" cy="259045"/>
    <xdr:sp macro="" textlink="">
      <xdr:nvSpPr>
        <xdr:cNvPr id="484" name="テキスト ボックス 483"/>
        <xdr:cNvSpPr txBox="1"/>
      </xdr:nvSpPr>
      <xdr:spPr>
        <a:xfrm>
          <a:off x="7594111" y="167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22282</xdr:rowOff>
    </xdr:from>
    <xdr:to>
      <xdr:col>10</xdr:col>
      <xdr:colOff>155575</xdr:colOff>
      <xdr:row>97</xdr:row>
      <xdr:rowOff>123882</xdr:rowOff>
    </xdr:to>
    <xdr:sp macro="" textlink="">
      <xdr:nvSpPr>
        <xdr:cNvPr id="485" name="円/楕円 484"/>
        <xdr:cNvSpPr/>
      </xdr:nvSpPr>
      <xdr:spPr>
        <a:xfrm>
          <a:off x="6921500" y="166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115009</xdr:rowOff>
    </xdr:from>
    <xdr:ext cx="534377" cy="259045"/>
    <xdr:sp macro="" textlink="">
      <xdr:nvSpPr>
        <xdr:cNvPr id="486" name="テキスト ボックス 485"/>
        <xdr:cNvSpPr txBox="1"/>
      </xdr:nvSpPr>
      <xdr:spPr>
        <a:xfrm>
          <a:off x="6705111" y="167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137958</xdr:rowOff>
    </xdr:from>
    <xdr:to>
      <xdr:col>23</xdr:col>
      <xdr:colOff>517525</xdr:colOff>
      <xdr:row>37</xdr:row>
      <xdr:rowOff>94742</xdr:rowOff>
    </xdr:to>
    <xdr:cxnSp macro="">
      <xdr:nvCxnSpPr>
        <xdr:cNvPr id="518" name="直線コネクタ 517"/>
        <xdr:cNvCxnSpPr/>
      </xdr:nvCxnSpPr>
      <xdr:spPr>
        <a:xfrm flipV="1">
          <a:off x="15481300" y="6310158"/>
          <a:ext cx="838200" cy="1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104213</xdr:rowOff>
    </xdr:from>
    <xdr:to>
      <xdr:col>22</xdr:col>
      <xdr:colOff>365125</xdr:colOff>
      <xdr:row>37</xdr:row>
      <xdr:rowOff>94742</xdr:rowOff>
    </xdr:to>
    <xdr:cxnSp macro="">
      <xdr:nvCxnSpPr>
        <xdr:cNvPr id="521" name="直線コネクタ 520"/>
        <xdr:cNvCxnSpPr/>
      </xdr:nvCxnSpPr>
      <xdr:spPr>
        <a:xfrm>
          <a:off x="14592300" y="6104963"/>
          <a:ext cx="889000" cy="33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104213</xdr:rowOff>
    </xdr:from>
    <xdr:to>
      <xdr:col>21</xdr:col>
      <xdr:colOff>161925</xdr:colOff>
      <xdr:row>37</xdr:row>
      <xdr:rowOff>165173</xdr:rowOff>
    </xdr:to>
    <xdr:cxnSp macro="">
      <xdr:nvCxnSpPr>
        <xdr:cNvPr id="524" name="直線コネクタ 523"/>
        <xdr:cNvCxnSpPr/>
      </xdr:nvCxnSpPr>
      <xdr:spPr>
        <a:xfrm flipV="1">
          <a:off x="13703300" y="6104963"/>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33908</xdr:rowOff>
    </xdr:from>
    <xdr:ext cx="534377" cy="259045"/>
    <xdr:sp macro="" textlink="">
      <xdr:nvSpPr>
        <xdr:cNvPr id="526" name="テキスト ボックス 525"/>
        <xdr:cNvSpPr txBox="1"/>
      </xdr:nvSpPr>
      <xdr:spPr>
        <a:xfrm>
          <a:off x="14325111" y="62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161907</xdr:rowOff>
    </xdr:from>
    <xdr:to>
      <xdr:col>19</xdr:col>
      <xdr:colOff>644525</xdr:colOff>
      <xdr:row>37</xdr:row>
      <xdr:rowOff>165173</xdr:rowOff>
    </xdr:to>
    <xdr:cxnSp macro="">
      <xdr:nvCxnSpPr>
        <xdr:cNvPr id="527" name="直線コネクタ 526"/>
        <xdr:cNvCxnSpPr/>
      </xdr:nvCxnSpPr>
      <xdr:spPr>
        <a:xfrm>
          <a:off x="12814300" y="6505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87158</xdr:rowOff>
    </xdr:from>
    <xdr:to>
      <xdr:col>23</xdr:col>
      <xdr:colOff>568325</xdr:colOff>
      <xdr:row>37</xdr:row>
      <xdr:rowOff>17308</xdr:rowOff>
    </xdr:to>
    <xdr:sp macro="" textlink="">
      <xdr:nvSpPr>
        <xdr:cNvPr id="537" name="円/楕円 536"/>
        <xdr:cNvSpPr/>
      </xdr:nvSpPr>
      <xdr:spPr>
        <a:xfrm>
          <a:off x="16268700" y="62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65585</xdr:rowOff>
    </xdr:from>
    <xdr:ext cx="534377" cy="259045"/>
    <xdr:sp macro="" textlink="">
      <xdr:nvSpPr>
        <xdr:cNvPr id="538" name="消防費該当値テキスト"/>
        <xdr:cNvSpPr txBox="1"/>
      </xdr:nvSpPr>
      <xdr:spPr>
        <a:xfrm>
          <a:off x="16370300" y="623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43942</xdr:rowOff>
    </xdr:from>
    <xdr:to>
      <xdr:col>22</xdr:col>
      <xdr:colOff>415925</xdr:colOff>
      <xdr:row>37</xdr:row>
      <xdr:rowOff>145542</xdr:rowOff>
    </xdr:to>
    <xdr:sp macro="" textlink="">
      <xdr:nvSpPr>
        <xdr:cNvPr id="539" name="円/楕円 538"/>
        <xdr:cNvSpPr/>
      </xdr:nvSpPr>
      <xdr:spPr>
        <a:xfrm>
          <a:off x="15430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136669</xdr:rowOff>
    </xdr:from>
    <xdr:ext cx="534377" cy="259045"/>
    <xdr:sp macro="" textlink="">
      <xdr:nvSpPr>
        <xdr:cNvPr id="540" name="テキスト ボックス 539"/>
        <xdr:cNvSpPr txBox="1"/>
      </xdr:nvSpPr>
      <xdr:spPr>
        <a:xfrm>
          <a:off x="15214111" y="648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53413</xdr:rowOff>
    </xdr:from>
    <xdr:to>
      <xdr:col>21</xdr:col>
      <xdr:colOff>212725</xdr:colOff>
      <xdr:row>35</xdr:row>
      <xdr:rowOff>155013</xdr:rowOff>
    </xdr:to>
    <xdr:sp macro="" textlink="">
      <xdr:nvSpPr>
        <xdr:cNvPr id="541" name="円/楕円 540"/>
        <xdr:cNvSpPr/>
      </xdr:nvSpPr>
      <xdr:spPr>
        <a:xfrm>
          <a:off x="14541500" y="60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xdr:rowOff>
    </xdr:from>
    <xdr:ext cx="534377" cy="259045"/>
    <xdr:sp macro="" textlink="">
      <xdr:nvSpPr>
        <xdr:cNvPr id="542" name="テキスト ボックス 541"/>
        <xdr:cNvSpPr txBox="1"/>
      </xdr:nvSpPr>
      <xdr:spPr>
        <a:xfrm>
          <a:off x="14325111" y="58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114372</xdr:rowOff>
    </xdr:from>
    <xdr:to>
      <xdr:col>20</xdr:col>
      <xdr:colOff>9525</xdr:colOff>
      <xdr:row>38</xdr:row>
      <xdr:rowOff>44523</xdr:rowOff>
    </xdr:to>
    <xdr:sp macro="" textlink="">
      <xdr:nvSpPr>
        <xdr:cNvPr id="543" name="円/楕円 542"/>
        <xdr:cNvSpPr/>
      </xdr:nvSpPr>
      <xdr:spPr>
        <a:xfrm>
          <a:off x="136525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35650</xdr:rowOff>
    </xdr:from>
    <xdr:ext cx="534377" cy="259045"/>
    <xdr:sp macro="" textlink="">
      <xdr:nvSpPr>
        <xdr:cNvPr id="544" name="テキスト ボックス 543"/>
        <xdr:cNvSpPr txBox="1"/>
      </xdr:nvSpPr>
      <xdr:spPr>
        <a:xfrm>
          <a:off x="13436111" y="65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111107</xdr:rowOff>
    </xdr:from>
    <xdr:to>
      <xdr:col>18</xdr:col>
      <xdr:colOff>492125</xdr:colOff>
      <xdr:row>38</xdr:row>
      <xdr:rowOff>41256</xdr:rowOff>
    </xdr:to>
    <xdr:sp macro="" textlink="">
      <xdr:nvSpPr>
        <xdr:cNvPr id="545" name="円/楕円 544"/>
        <xdr:cNvSpPr/>
      </xdr:nvSpPr>
      <xdr:spPr>
        <a:xfrm>
          <a:off x="12763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32384</xdr:rowOff>
    </xdr:from>
    <xdr:ext cx="534377" cy="259045"/>
    <xdr:sp macro="" textlink="">
      <xdr:nvSpPr>
        <xdr:cNvPr id="546" name="テキスト ボックス 545"/>
        <xdr:cNvSpPr txBox="1"/>
      </xdr:nvSpPr>
      <xdr:spPr>
        <a:xfrm>
          <a:off x="12547111" y="654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144775</xdr:rowOff>
    </xdr:from>
    <xdr:to>
      <xdr:col>23</xdr:col>
      <xdr:colOff>517525</xdr:colOff>
      <xdr:row>58</xdr:row>
      <xdr:rowOff>6975</xdr:rowOff>
    </xdr:to>
    <xdr:cxnSp macro="">
      <xdr:nvCxnSpPr>
        <xdr:cNvPr id="574" name="直線コネクタ 573"/>
        <xdr:cNvCxnSpPr/>
      </xdr:nvCxnSpPr>
      <xdr:spPr>
        <a:xfrm>
          <a:off x="15481300" y="9917425"/>
          <a:ext cx="8382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144775</xdr:rowOff>
    </xdr:from>
    <xdr:to>
      <xdr:col>22</xdr:col>
      <xdr:colOff>365125</xdr:colOff>
      <xdr:row>57</xdr:row>
      <xdr:rowOff>150970</xdr:rowOff>
    </xdr:to>
    <xdr:cxnSp macro="">
      <xdr:nvCxnSpPr>
        <xdr:cNvPr id="577" name="直線コネクタ 576"/>
        <xdr:cNvCxnSpPr/>
      </xdr:nvCxnSpPr>
      <xdr:spPr>
        <a:xfrm flipV="1">
          <a:off x="14592300" y="9917425"/>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150970</xdr:rowOff>
    </xdr:from>
    <xdr:to>
      <xdr:col>21</xdr:col>
      <xdr:colOff>161925</xdr:colOff>
      <xdr:row>57</xdr:row>
      <xdr:rowOff>154422</xdr:rowOff>
    </xdr:to>
    <xdr:cxnSp macro="">
      <xdr:nvCxnSpPr>
        <xdr:cNvPr id="580" name="直線コネクタ 579"/>
        <xdr:cNvCxnSpPr/>
      </xdr:nvCxnSpPr>
      <xdr:spPr>
        <a:xfrm flipV="1">
          <a:off x="13703300" y="9923620"/>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154422</xdr:rowOff>
    </xdr:from>
    <xdr:to>
      <xdr:col>19</xdr:col>
      <xdr:colOff>644525</xdr:colOff>
      <xdr:row>58</xdr:row>
      <xdr:rowOff>98712</xdr:rowOff>
    </xdr:to>
    <xdr:cxnSp macro="">
      <xdr:nvCxnSpPr>
        <xdr:cNvPr id="583" name="直線コネクタ 582"/>
        <xdr:cNvCxnSpPr/>
      </xdr:nvCxnSpPr>
      <xdr:spPr>
        <a:xfrm flipV="1">
          <a:off x="12814300" y="9927072"/>
          <a:ext cx="889000" cy="1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127625</xdr:rowOff>
    </xdr:from>
    <xdr:to>
      <xdr:col>23</xdr:col>
      <xdr:colOff>568325</xdr:colOff>
      <xdr:row>58</xdr:row>
      <xdr:rowOff>57775</xdr:rowOff>
    </xdr:to>
    <xdr:sp macro="" textlink="">
      <xdr:nvSpPr>
        <xdr:cNvPr id="593" name="円/楕円 592"/>
        <xdr:cNvSpPr/>
      </xdr:nvSpPr>
      <xdr:spPr>
        <a:xfrm>
          <a:off x="16268700" y="99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42552</xdr:rowOff>
    </xdr:from>
    <xdr:ext cx="534377" cy="259045"/>
    <xdr:sp macro="" textlink="">
      <xdr:nvSpPr>
        <xdr:cNvPr id="594" name="教育費該当値テキスト"/>
        <xdr:cNvSpPr txBox="1"/>
      </xdr:nvSpPr>
      <xdr:spPr>
        <a:xfrm>
          <a:off x="16370300" y="98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93975</xdr:rowOff>
    </xdr:from>
    <xdr:to>
      <xdr:col>22</xdr:col>
      <xdr:colOff>415925</xdr:colOff>
      <xdr:row>58</xdr:row>
      <xdr:rowOff>24125</xdr:rowOff>
    </xdr:to>
    <xdr:sp macro="" textlink="">
      <xdr:nvSpPr>
        <xdr:cNvPr id="595" name="円/楕円 594"/>
        <xdr:cNvSpPr/>
      </xdr:nvSpPr>
      <xdr:spPr>
        <a:xfrm>
          <a:off x="15430500" y="98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15252</xdr:rowOff>
    </xdr:from>
    <xdr:ext cx="534377" cy="259045"/>
    <xdr:sp macro="" textlink="">
      <xdr:nvSpPr>
        <xdr:cNvPr id="596" name="テキスト ボックス 595"/>
        <xdr:cNvSpPr txBox="1"/>
      </xdr:nvSpPr>
      <xdr:spPr>
        <a:xfrm>
          <a:off x="15214111" y="99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100170</xdr:rowOff>
    </xdr:from>
    <xdr:to>
      <xdr:col>21</xdr:col>
      <xdr:colOff>212725</xdr:colOff>
      <xdr:row>58</xdr:row>
      <xdr:rowOff>30320</xdr:rowOff>
    </xdr:to>
    <xdr:sp macro="" textlink="">
      <xdr:nvSpPr>
        <xdr:cNvPr id="597" name="円/楕円 596"/>
        <xdr:cNvSpPr/>
      </xdr:nvSpPr>
      <xdr:spPr>
        <a:xfrm>
          <a:off x="14541500" y="98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21447</xdr:rowOff>
    </xdr:from>
    <xdr:ext cx="534377" cy="259045"/>
    <xdr:sp macro="" textlink="">
      <xdr:nvSpPr>
        <xdr:cNvPr id="598" name="テキスト ボックス 597"/>
        <xdr:cNvSpPr txBox="1"/>
      </xdr:nvSpPr>
      <xdr:spPr>
        <a:xfrm>
          <a:off x="14325111" y="99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103622</xdr:rowOff>
    </xdr:from>
    <xdr:to>
      <xdr:col>20</xdr:col>
      <xdr:colOff>9525</xdr:colOff>
      <xdr:row>58</xdr:row>
      <xdr:rowOff>33772</xdr:rowOff>
    </xdr:to>
    <xdr:sp macro="" textlink="">
      <xdr:nvSpPr>
        <xdr:cNvPr id="599" name="円/楕円 598"/>
        <xdr:cNvSpPr/>
      </xdr:nvSpPr>
      <xdr:spPr>
        <a:xfrm>
          <a:off x="13652500" y="98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24899</xdr:rowOff>
    </xdr:from>
    <xdr:ext cx="534377" cy="259045"/>
    <xdr:sp macro="" textlink="">
      <xdr:nvSpPr>
        <xdr:cNvPr id="600" name="テキスト ボックス 599"/>
        <xdr:cNvSpPr txBox="1"/>
      </xdr:nvSpPr>
      <xdr:spPr>
        <a:xfrm>
          <a:off x="13436111" y="99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47912</xdr:rowOff>
    </xdr:from>
    <xdr:to>
      <xdr:col>18</xdr:col>
      <xdr:colOff>492125</xdr:colOff>
      <xdr:row>58</xdr:row>
      <xdr:rowOff>149512</xdr:rowOff>
    </xdr:to>
    <xdr:sp macro="" textlink="">
      <xdr:nvSpPr>
        <xdr:cNvPr id="601" name="円/楕円 600"/>
        <xdr:cNvSpPr/>
      </xdr:nvSpPr>
      <xdr:spPr>
        <a:xfrm>
          <a:off x="12763500" y="999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140639</xdr:rowOff>
    </xdr:from>
    <xdr:ext cx="534377" cy="259045"/>
    <xdr:sp macro="" textlink="">
      <xdr:nvSpPr>
        <xdr:cNvPr id="602" name="テキスト ボックス 601"/>
        <xdr:cNvSpPr txBox="1"/>
      </xdr:nvSpPr>
      <xdr:spPr>
        <a:xfrm>
          <a:off x="12547111" y="100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95776</xdr:rowOff>
    </xdr:from>
    <xdr:to>
      <xdr:col>23</xdr:col>
      <xdr:colOff>517525</xdr:colOff>
      <xdr:row>79</xdr:row>
      <xdr:rowOff>98879</xdr:rowOff>
    </xdr:to>
    <xdr:cxnSp macro="">
      <xdr:nvCxnSpPr>
        <xdr:cNvPr id="633" name="直線コネクタ 632"/>
        <xdr:cNvCxnSpPr/>
      </xdr:nvCxnSpPr>
      <xdr:spPr>
        <a:xfrm flipV="1">
          <a:off x="15481300" y="13640326"/>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85162</xdr:rowOff>
    </xdr:from>
    <xdr:to>
      <xdr:col>22</xdr:col>
      <xdr:colOff>365125</xdr:colOff>
      <xdr:row>79</xdr:row>
      <xdr:rowOff>98879</xdr:rowOff>
    </xdr:to>
    <xdr:cxnSp macro="">
      <xdr:nvCxnSpPr>
        <xdr:cNvPr id="636" name="直線コネクタ 635"/>
        <xdr:cNvCxnSpPr/>
      </xdr:nvCxnSpPr>
      <xdr:spPr>
        <a:xfrm>
          <a:off x="14592300" y="13629712"/>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44014</xdr:rowOff>
    </xdr:from>
    <xdr:to>
      <xdr:col>21</xdr:col>
      <xdr:colOff>161925</xdr:colOff>
      <xdr:row>79</xdr:row>
      <xdr:rowOff>85162</xdr:rowOff>
    </xdr:to>
    <xdr:cxnSp macro="">
      <xdr:nvCxnSpPr>
        <xdr:cNvPr id="639" name="直線コネクタ 638"/>
        <xdr:cNvCxnSpPr/>
      </xdr:nvCxnSpPr>
      <xdr:spPr>
        <a:xfrm>
          <a:off x="13703300" y="135885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44014</xdr:rowOff>
    </xdr:from>
    <xdr:to>
      <xdr:col>19</xdr:col>
      <xdr:colOff>644525</xdr:colOff>
      <xdr:row>79</xdr:row>
      <xdr:rowOff>63119</xdr:rowOff>
    </xdr:to>
    <xdr:cxnSp macro="">
      <xdr:nvCxnSpPr>
        <xdr:cNvPr id="642" name="直線コネクタ 641"/>
        <xdr:cNvCxnSpPr/>
      </xdr:nvCxnSpPr>
      <xdr:spPr>
        <a:xfrm flipV="1">
          <a:off x="12814300" y="13588564"/>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44976</xdr:rowOff>
    </xdr:from>
    <xdr:to>
      <xdr:col>23</xdr:col>
      <xdr:colOff>568325</xdr:colOff>
      <xdr:row>79</xdr:row>
      <xdr:rowOff>146576</xdr:rowOff>
    </xdr:to>
    <xdr:sp macro="" textlink="">
      <xdr:nvSpPr>
        <xdr:cNvPr id="652" name="円/楕円 651"/>
        <xdr:cNvSpPr/>
      </xdr:nvSpPr>
      <xdr:spPr>
        <a:xfrm>
          <a:off x="16268700" y="135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131353</xdr:rowOff>
    </xdr:from>
    <xdr:ext cx="313932" cy="259045"/>
    <xdr:sp macro="" textlink="">
      <xdr:nvSpPr>
        <xdr:cNvPr id="653" name="災害復旧費該当値テキスト"/>
        <xdr:cNvSpPr txBox="1"/>
      </xdr:nvSpPr>
      <xdr:spPr>
        <a:xfrm>
          <a:off x="16370300" y="135044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34362</xdr:rowOff>
    </xdr:from>
    <xdr:to>
      <xdr:col>21</xdr:col>
      <xdr:colOff>212725</xdr:colOff>
      <xdr:row>79</xdr:row>
      <xdr:rowOff>135962</xdr:rowOff>
    </xdr:to>
    <xdr:sp macro="" textlink="">
      <xdr:nvSpPr>
        <xdr:cNvPr id="656" name="円/楕円 655"/>
        <xdr:cNvSpPr/>
      </xdr:nvSpPr>
      <xdr:spPr>
        <a:xfrm>
          <a:off x="14541500" y="13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127089</xdr:rowOff>
    </xdr:from>
    <xdr:ext cx="313932" cy="259045"/>
    <xdr:sp macro="" textlink="">
      <xdr:nvSpPr>
        <xdr:cNvPr id="657" name="テキスト ボックス 656"/>
        <xdr:cNvSpPr txBox="1"/>
      </xdr:nvSpPr>
      <xdr:spPr>
        <a:xfrm>
          <a:off x="14435333" y="136716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164664</xdr:rowOff>
    </xdr:from>
    <xdr:to>
      <xdr:col>20</xdr:col>
      <xdr:colOff>9525</xdr:colOff>
      <xdr:row>79</xdr:row>
      <xdr:rowOff>94814</xdr:rowOff>
    </xdr:to>
    <xdr:sp macro="" textlink="">
      <xdr:nvSpPr>
        <xdr:cNvPr id="658" name="円/楕円 657"/>
        <xdr:cNvSpPr/>
      </xdr:nvSpPr>
      <xdr:spPr>
        <a:xfrm>
          <a:off x="13652500" y="135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85941</xdr:rowOff>
    </xdr:from>
    <xdr:ext cx="378565" cy="259045"/>
    <xdr:sp macro="" textlink="">
      <xdr:nvSpPr>
        <xdr:cNvPr id="659" name="テキスト ボックス 658"/>
        <xdr:cNvSpPr txBox="1"/>
      </xdr:nvSpPr>
      <xdr:spPr>
        <a:xfrm>
          <a:off x="13514017" y="13630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12319</xdr:rowOff>
    </xdr:from>
    <xdr:to>
      <xdr:col>18</xdr:col>
      <xdr:colOff>492125</xdr:colOff>
      <xdr:row>79</xdr:row>
      <xdr:rowOff>113919</xdr:rowOff>
    </xdr:to>
    <xdr:sp macro="" textlink="">
      <xdr:nvSpPr>
        <xdr:cNvPr id="660" name="円/楕円 659"/>
        <xdr:cNvSpPr/>
      </xdr:nvSpPr>
      <xdr:spPr>
        <a:xfrm>
          <a:off x="12763500" y="135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105046</xdr:rowOff>
    </xdr:from>
    <xdr:ext cx="378565" cy="259045"/>
    <xdr:sp macro="" textlink="">
      <xdr:nvSpPr>
        <xdr:cNvPr id="661" name="テキスト ボックス 660"/>
        <xdr:cNvSpPr txBox="1"/>
      </xdr:nvSpPr>
      <xdr:spPr>
        <a:xfrm>
          <a:off x="12625017" y="1364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8948</xdr:rowOff>
    </xdr:from>
    <xdr:to>
      <xdr:col>23</xdr:col>
      <xdr:colOff>517525</xdr:colOff>
      <xdr:row>98</xdr:row>
      <xdr:rowOff>14686</xdr:rowOff>
    </xdr:to>
    <xdr:cxnSp macro="">
      <xdr:nvCxnSpPr>
        <xdr:cNvPr id="690" name="直線コネクタ 689"/>
        <xdr:cNvCxnSpPr/>
      </xdr:nvCxnSpPr>
      <xdr:spPr>
        <a:xfrm flipV="1">
          <a:off x="15481300" y="16811048"/>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12438</xdr:rowOff>
    </xdr:from>
    <xdr:to>
      <xdr:col>22</xdr:col>
      <xdr:colOff>365125</xdr:colOff>
      <xdr:row>98</xdr:row>
      <xdr:rowOff>14686</xdr:rowOff>
    </xdr:to>
    <xdr:cxnSp macro="">
      <xdr:nvCxnSpPr>
        <xdr:cNvPr id="693" name="直線コネクタ 692"/>
        <xdr:cNvCxnSpPr/>
      </xdr:nvCxnSpPr>
      <xdr:spPr>
        <a:xfrm>
          <a:off x="14592300" y="16814538"/>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10054</xdr:rowOff>
    </xdr:from>
    <xdr:to>
      <xdr:col>21</xdr:col>
      <xdr:colOff>161925</xdr:colOff>
      <xdr:row>98</xdr:row>
      <xdr:rowOff>12438</xdr:rowOff>
    </xdr:to>
    <xdr:cxnSp macro="">
      <xdr:nvCxnSpPr>
        <xdr:cNvPr id="696" name="直線コネクタ 695"/>
        <xdr:cNvCxnSpPr/>
      </xdr:nvCxnSpPr>
      <xdr:spPr>
        <a:xfrm>
          <a:off x="13703300" y="16812154"/>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10054</xdr:rowOff>
    </xdr:from>
    <xdr:to>
      <xdr:col>19</xdr:col>
      <xdr:colOff>644525</xdr:colOff>
      <xdr:row>98</xdr:row>
      <xdr:rowOff>17986</xdr:rowOff>
    </xdr:to>
    <xdr:cxnSp macro="">
      <xdr:nvCxnSpPr>
        <xdr:cNvPr id="699" name="直線コネクタ 698"/>
        <xdr:cNvCxnSpPr/>
      </xdr:nvCxnSpPr>
      <xdr:spPr>
        <a:xfrm flipV="1">
          <a:off x="12814300" y="16812154"/>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129598</xdr:rowOff>
    </xdr:from>
    <xdr:to>
      <xdr:col>23</xdr:col>
      <xdr:colOff>568325</xdr:colOff>
      <xdr:row>98</xdr:row>
      <xdr:rowOff>59748</xdr:rowOff>
    </xdr:to>
    <xdr:sp macro="" textlink="">
      <xdr:nvSpPr>
        <xdr:cNvPr id="709" name="円/楕円 708"/>
        <xdr:cNvSpPr/>
      </xdr:nvSpPr>
      <xdr:spPr>
        <a:xfrm>
          <a:off x="16268700" y="167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49534</xdr:rowOff>
    </xdr:from>
    <xdr:ext cx="534377" cy="259045"/>
    <xdr:sp macro="" textlink="">
      <xdr:nvSpPr>
        <xdr:cNvPr id="710" name="公債費該当値テキスト"/>
        <xdr:cNvSpPr txBox="1"/>
      </xdr:nvSpPr>
      <xdr:spPr>
        <a:xfrm>
          <a:off x="16370300" y="166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135336</xdr:rowOff>
    </xdr:from>
    <xdr:to>
      <xdr:col>22</xdr:col>
      <xdr:colOff>415925</xdr:colOff>
      <xdr:row>98</xdr:row>
      <xdr:rowOff>65486</xdr:rowOff>
    </xdr:to>
    <xdr:sp macro="" textlink="">
      <xdr:nvSpPr>
        <xdr:cNvPr id="711" name="円/楕円 710"/>
        <xdr:cNvSpPr/>
      </xdr:nvSpPr>
      <xdr:spPr>
        <a:xfrm>
          <a:off x="15430500" y="167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56613</xdr:rowOff>
    </xdr:from>
    <xdr:ext cx="534377" cy="259045"/>
    <xdr:sp macro="" textlink="">
      <xdr:nvSpPr>
        <xdr:cNvPr id="712" name="テキスト ボックス 711"/>
        <xdr:cNvSpPr txBox="1"/>
      </xdr:nvSpPr>
      <xdr:spPr>
        <a:xfrm>
          <a:off x="15214111" y="168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133088</xdr:rowOff>
    </xdr:from>
    <xdr:to>
      <xdr:col>21</xdr:col>
      <xdr:colOff>212725</xdr:colOff>
      <xdr:row>98</xdr:row>
      <xdr:rowOff>63238</xdr:rowOff>
    </xdr:to>
    <xdr:sp macro="" textlink="">
      <xdr:nvSpPr>
        <xdr:cNvPr id="713" name="円/楕円 712"/>
        <xdr:cNvSpPr/>
      </xdr:nvSpPr>
      <xdr:spPr>
        <a:xfrm>
          <a:off x="14541500" y="167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54365</xdr:rowOff>
    </xdr:from>
    <xdr:ext cx="534377" cy="259045"/>
    <xdr:sp macro="" textlink="">
      <xdr:nvSpPr>
        <xdr:cNvPr id="714" name="テキスト ボックス 713"/>
        <xdr:cNvSpPr txBox="1"/>
      </xdr:nvSpPr>
      <xdr:spPr>
        <a:xfrm>
          <a:off x="14325111" y="1685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130704</xdr:rowOff>
    </xdr:from>
    <xdr:to>
      <xdr:col>20</xdr:col>
      <xdr:colOff>9525</xdr:colOff>
      <xdr:row>98</xdr:row>
      <xdr:rowOff>60854</xdr:rowOff>
    </xdr:to>
    <xdr:sp macro="" textlink="">
      <xdr:nvSpPr>
        <xdr:cNvPr id="715" name="円/楕円 714"/>
        <xdr:cNvSpPr/>
      </xdr:nvSpPr>
      <xdr:spPr>
        <a:xfrm>
          <a:off x="13652500" y="167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51981</xdr:rowOff>
    </xdr:from>
    <xdr:ext cx="534377" cy="259045"/>
    <xdr:sp macro="" textlink="">
      <xdr:nvSpPr>
        <xdr:cNvPr id="716" name="テキスト ボックス 715"/>
        <xdr:cNvSpPr txBox="1"/>
      </xdr:nvSpPr>
      <xdr:spPr>
        <a:xfrm>
          <a:off x="13436111" y="168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138636</xdr:rowOff>
    </xdr:from>
    <xdr:to>
      <xdr:col>18</xdr:col>
      <xdr:colOff>492125</xdr:colOff>
      <xdr:row>98</xdr:row>
      <xdr:rowOff>68786</xdr:rowOff>
    </xdr:to>
    <xdr:sp macro="" textlink="">
      <xdr:nvSpPr>
        <xdr:cNvPr id="717" name="円/楕円 716"/>
        <xdr:cNvSpPr/>
      </xdr:nvSpPr>
      <xdr:spPr>
        <a:xfrm>
          <a:off x="12763500" y="167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59913</xdr:rowOff>
    </xdr:from>
    <xdr:ext cx="534377" cy="259045"/>
    <xdr:sp macro="" textlink="">
      <xdr:nvSpPr>
        <xdr:cNvPr id="718" name="テキスト ボックス 717"/>
        <xdr:cNvSpPr txBox="1"/>
      </xdr:nvSpPr>
      <xdr:spPr>
        <a:xfrm>
          <a:off x="12547111" y="168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民生費は、住民一人当たり</a:t>
          </a:r>
          <a:r>
            <a:rPr kumimoji="1" lang="en-US" altLang="ja-JP" sz="1100" baseline="0">
              <a:solidFill>
                <a:schemeClr val="tx1"/>
              </a:solidFill>
              <a:effectLst/>
              <a:latin typeface="+mn-lt"/>
              <a:ea typeface="+mn-ea"/>
              <a:cs typeface="+mn-cs"/>
            </a:rPr>
            <a:t>125,693</a:t>
          </a:r>
          <a:r>
            <a:rPr kumimoji="1" lang="ja-JP" altLang="en-US" sz="1100" baseline="0">
              <a:solidFill>
                <a:schemeClr val="tx1"/>
              </a:solidFill>
              <a:effectLst/>
              <a:latin typeface="+mn-lt"/>
              <a:ea typeface="+mn-ea"/>
              <a:cs typeface="+mn-cs"/>
            </a:rPr>
            <a:t>円となっており、平成</a:t>
          </a:r>
          <a:r>
            <a:rPr kumimoji="1" lang="en-US" altLang="ja-JP" sz="1100" baseline="0">
              <a:solidFill>
                <a:schemeClr val="tx1"/>
              </a:solidFill>
              <a:effectLst/>
              <a:latin typeface="+mn-lt"/>
              <a:ea typeface="+mn-ea"/>
              <a:cs typeface="+mn-cs"/>
            </a:rPr>
            <a:t>27</a:t>
          </a:r>
          <a:r>
            <a:rPr kumimoji="1" lang="ja-JP" altLang="en-US" sz="1100" baseline="0">
              <a:solidFill>
                <a:schemeClr val="tx1"/>
              </a:solidFill>
              <a:effectLst/>
              <a:latin typeface="+mn-lt"/>
              <a:ea typeface="+mn-ea"/>
              <a:cs typeface="+mn-cs"/>
            </a:rPr>
            <a:t>年度と比較して</a:t>
          </a:r>
          <a:r>
            <a:rPr kumimoji="1" lang="en-US" altLang="ja-JP" sz="1100" baseline="0">
              <a:solidFill>
                <a:schemeClr val="tx1"/>
              </a:solidFill>
              <a:effectLst/>
              <a:latin typeface="+mn-lt"/>
              <a:ea typeface="+mn-ea"/>
              <a:cs typeface="+mn-cs"/>
            </a:rPr>
            <a:t>+4,121</a:t>
          </a:r>
          <a:r>
            <a:rPr kumimoji="1" lang="ja-JP" altLang="en-US" sz="1100" baseline="0">
              <a:solidFill>
                <a:schemeClr val="tx1"/>
              </a:solidFill>
              <a:effectLst/>
              <a:latin typeface="+mn-lt"/>
              <a:ea typeface="+mn-ea"/>
              <a:cs typeface="+mn-cs"/>
            </a:rPr>
            <a:t>円増である。</a:t>
          </a:r>
          <a:endParaRPr kumimoji="1" lang="en-US" altLang="ja-JP"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a:t>
          </a:r>
          <a:r>
            <a:rPr kumimoji="1" lang="ja-JP" altLang="ja-JP" sz="1100" baseline="0">
              <a:solidFill>
                <a:schemeClr val="dk1"/>
              </a:solidFill>
              <a:effectLst/>
              <a:latin typeface="+mn-lt"/>
              <a:ea typeface="+mn-ea"/>
              <a:cs typeface="+mn-cs"/>
            </a:rPr>
            <a:t>教育費は、住民一人当たり</a:t>
          </a:r>
          <a:r>
            <a:rPr kumimoji="1" lang="en-US" altLang="ja-JP" sz="1100" baseline="0">
              <a:solidFill>
                <a:schemeClr val="dk1"/>
              </a:solidFill>
              <a:effectLst/>
              <a:latin typeface="+mn-lt"/>
              <a:ea typeface="+mn-ea"/>
              <a:cs typeface="+mn-cs"/>
            </a:rPr>
            <a:t>25,806</a:t>
          </a:r>
          <a:r>
            <a:rPr kumimoji="1" lang="ja-JP" altLang="ja-JP" sz="1100" baseline="0">
              <a:solidFill>
                <a:schemeClr val="dk1"/>
              </a:solidFill>
              <a:effectLst/>
              <a:latin typeface="+mn-lt"/>
              <a:ea typeface="+mn-ea"/>
              <a:cs typeface="+mn-cs"/>
            </a:rPr>
            <a:t>円で、平成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年度と比較して△</a:t>
          </a:r>
          <a:r>
            <a:rPr kumimoji="1" lang="en-US" altLang="ja-JP" sz="1100" baseline="0">
              <a:solidFill>
                <a:schemeClr val="dk1"/>
              </a:solidFill>
              <a:effectLst/>
              <a:latin typeface="+mn-lt"/>
              <a:ea typeface="+mn-ea"/>
              <a:cs typeface="+mn-cs"/>
            </a:rPr>
            <a:t>1,472</a:t>
          </a:r>
          <a:r>
            <a:rPr kumimoji="1" lang="ja-JP" altLang="ja-JP" sz="1100" baseline="0">
              <a:solidFill>
                <a:schemeClr val="dk1"/>
              </a:solidFill>
              <a:effectLst/>
              <a:latin typeface="+mn-lt"/>
              <a:ea typeface="+mn-ea"/>
              <a:cs typeface="+mn-cs"/>
            </a:rPr>
            <a:t>円減</a:t>
          </a:r>
          <a:r>
            <a:rPr kumimoji="1" lang="ja-JP" altLang="en-US" sz="1100" baseline="0">
              <a:solidFill>
                <a:schemeClr val="dk1"/>
              </a:solidFill>
              <a:effectLst/>
              <a:latin typeface="+mn-lt"/>
              <a:ea typeface="+mn-ea"/>
              <a:cs typeface="+mn-cs"/>
            </a:rPr>
            <a:t>である。</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これは、</a:t>
          </a:r>
          <a:r>
            <a:rPr kumimoji="1" lang="ja-JP" altLang="en-US" sz="1100" baseline="0">
              <a:solidFill>
                <a:schemeClr val="tx1"/>
              </a:solidFill>
              <a:effectLst/>
              <a:latin typeface="+mn-lt"/>
              <a:ea typeface="+mn-ea"/>
              <a:cs typeface="+mn-cs"/>
            </a:rPr>
            <a:t>子ども・子育て新制度に伴い、幼稚園が認定子ども園に移行しているため、教育費から民生費に経費が移行していることによるもので、今後もこの傾向が継続するものと見込んでいる。</a:t>
          </a:r>
          <a:endParaRPr kumimoji="1" lang="en-US" altLang="ja-JP" sz="11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農林水産業費は、</a:t>
          </a:r>
          <a:r>
            <a:rPr kumimoji="1" lang="ja-JP" altLang="en-US" sz="1100" baseline="0">
              <a:solidFill>
                <a:schemeClr val="tx1"/>
              </a:solidFill>
              <a:effectLst/>
              <a:latin typeface="+mn-lt"/>
              <a:ea typeface="+mn-ea"/>
              <a:cs typeface="+mn-cs"/>
            </a:rPr>
            <a:t>住民一人当たり</a:t>
          </a:r>
          <a:r>
            <a:rPr kumimoji="1" lang="en-US" altLang="ja-JP" sz="1100" baseline="0">
              <a:solidFill>
                <a:schemeClr val="tx1"/>
              </a:solidFill>
              <a:effectLst/>
              <a:latin typeface="+mn-lt"/>
              <a:ea typeface="+mn-ea"/>
              <a:cs typeface="+mn-cs"/>
            </a:rPr>
            <a:t>4,000</a:t>
          </a:r>
          <a:r>
            <a:rPr kumimoji="1" lang="ja-JP" altLang="ja-JP" sz="1100" baseline="0">
              <a:solidFill>
                <a:schemeClr val="tx1"/>
              </a:solidFill>
              <a:effectLst/>
              <a:latin typeface="+mn-lt"/>
              <a:ea typeface="+mn-ea"/>
              <a:cs typeface="+mn-cs"/>
            </a:rPr>
            <a:t>円前後で推移して</a:t>
          </a:r>
          <a:r>
            <a:rPr kumimoji="1" lang="ja-JP" altLang="en-US" sz="1100" baseline="0">
              <a:solidFill>
                <a:schemeClr val="tx1"/>
              </a:solidFill>
              <a:effectLst/>
              <a:latin typeface="+mn-lt"/>
              <a:ea typeface="+mn-ea"/>
              <a:cs typeface="+mn-cs"/>
            </a:rPr>
            <a:t>おり</a:t>
          </a:r>
          <a:r>
            <a:rPr kumimoji="1" lang="ja-JP" altLang="ja-JP" sz="1100" baseline="0">
              <a:solidFill>
                <a:schemeClr val="tx1"/>
              </a:solidFill>
              <a:effectLst/>
              <a:latin typeface="+mn-lt"/>
              <a:ea typeface="+mn-ea"/>
              <a:cs typeface="+mn-cs"/>
            </a:rPr>
            <a:t>、類似団体平均と比較して低い水準であった</a:t>
          </a:r>
          <a:r>
            <a:rPr kumimoji="1" lang="ja-JP" altLang="en-US" sz="1100" baseline="0">
              <a:solidFill>
                <a:schemeClr val="tx1"/>
              </a:solidFill>
              <a:effectLst/>
              <a:latin typeface="+mn-lt"/>
              <a:ea typeface="+mn-ea"/>
              <a:cs typeface="+mn-cs"/>
            </a:rPr>
            <a:t>ものの、平成</a:t>
          </a:r>
          <a:r>
            <a:rPr kumimoji="1" lang="en-US" altLang="ja-JP" sz="1100" baseline="0">
              <a:solidFill>
                <a:schemeClr val="tx1"/>
              </a:solidFill>
              <a:effectLst/>
              <a:latin typeface="+mn-lt"/>
              <a:ea typeface="+mn-ea"/>
              <a:cs typeface="+mn-cs"/>
            </a:rPr>
            <a:t>27</a:t>
          </a:r>
          <a:r>
            <a:rPr kumimoji="1" lang="ja-JP" altLang="en-US" sz="1100" baseline="0">
              <a:solidFill>
                <a:schemeClr val="tx1"/>
              </a:solidFill>
              <a:effectLst/>
              <a:latin typeface="+mn-lt"/>
              <a:ea typeface="+mn-ea"/>
              <a:cs typeface="+mn-cs"/>
            </a:rPr>
            <a:t>年度から</a:t>
          </a:r>
          <a:r>
            <a:rPr kumimoji="1" lang="ja-JP" altLang="ja-JP" sz="1100" baseline="0">
              <a:solidFill>
                <a:schemeClr val="dk1"/>
              </a:solidFill>
              <a:effectLst/>
              <a:latin typeface="+mn-lt"/>
              <a:ea typeface="+mn-ea"/>
              <a:cs typeface="+mn-cs"/>
            </a:rPr>
            <a:t>類似団体平均を上回る水準となった</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これは、</a:t>
          </a:r>
          <a:r>
            <a:rPr kumimoji="1" lang="ja-JP" altLang="ja-JP"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a:t>
          </a:r>
          <a:r>
            <a:rPr kumimoji="1" lang="ja-JP" altLang="en-US" sz="1100" baseline="0">
              <a:solidFill>
                <a:schemeClr val="tx1"/>
              </a:solidFill>
              <a:effectLst/>
              <a:latin typeface="+mn-lt"/>
              <a:ea typeface="+mn-ea"/>
              <a:cs typeface="+mn-cs"/>
            </a:rPr>
            <a:t>から</a:t>
          </a:r>
          <a:r>
            <a:rPr kumimoji="1" lang="ja-JP" altLang="ja-JP" sz="1100" baseline="0">
              <a:solidFill>
                <a:schemeClr val="tx1"/>
              </a:solidFill>
              <a:effectLst/>
              <a:latin typeface="+mn-lt"/>
              <a:ea typeface="+mn-ea"/>
              <a:cs typeface="+mn-cs"/>
            </a:rPr>
            <a:t>類似団体の類型が</a:t>
          </a:r>
          <a:r>
            <a:rPr kumimoji="1" lang="en-US" altLang="ja-JP" sz="1100" baseline="0">
              <a:solidFill>
                <a:schemeClr val="tx1"/>
              </a:solidFill>
              <a:effectLst/>
              <a:latin typeface="+mn-lt"/>
              <a:ea typeface="+mn-ea"/>
              <a:cs typeface="+mn-cs"/>
            </a:rPr>
            <a:t>Ⅲ</a:t>
          </a:r>
          <a:r>
            <a:rPr kumimoji="1" lang="ja-JP" altLang="ja-JP" sz="1100" baseline="0">
              <a:solidFill>
                <a:schemeClr val="tx1"/>
              </a:solidFill>
              <a:effectLst/>
              <a:latin typeface="+mn-lt"/>
              <a:ea typeface="+mn-ea"/>
              <a:cs typeface="+mn-cs"/>
            </a:rPr>
            <a:t>－１から</a:t>
          </a:r>
          <a:r>
            <a:rPr kumimoji="1" lang="en-US" altLang="ja-JP" sz="1100" baseline="0">
              <a:solidFill>
                <a:schemeClr val="tx1"/>
              </a:solidFill>
              <a:effectLst/>
              <a:latin typeface="+mn-lt"/>
              <a:ea typeface="+mn-ea"/>
              <a:cs typeface="+mn-cs"/>
            </a:rPr>
            <a:t>Ⅲ</a:t>
          </a:r>
          <a:r>
            <a:rPr kumimoji="1" lang="ja-JP" altLang="ja-JP" sz="1100" baseline="0">
              <a:solidFill>
                <a:schemeClr val="tx1"/>
              </a:solidFill>
              <a:effectLst/>
              <a:latin typeface="+mn-lt"/>
              <a:ea typeface="+mn-ea"/>
              <a:cs typeface="+mn-cs"/>
            </a:rPr>
            <a:t>－３に変更となったことから平均が△</a:t>
          </a:r>
          <a:r>
            <a:rPr kumimoji="1" lang="en-US" altLang="ja-JP" sz="1100" baseline="0">
              <a:solidFill>
                <a:schemeClr val="tx1"/>
              </a:solidFill>
              <a:effectLst/>
              <a:latin typeface="+mn-lt"/>
              <a:ea typeface="+mn-ea"/>
              <a:cs typeface="+mn-cs"/>
            </a:rPr>
            <a:t>59.8%</a:t>
          </a:r>
          <a:r>
            <a:rPr kumimoji="1" lang="ja-JP" altLang="ja-JP" sz="1100" baseline="0">
              <a:solidFill>
                <a:schemeClr val="tx1"/>
              </a:solidFill>
              <a:effectLst/>
              <a:latin typeface="+mn-lt"/>
              <a:ea typeface="+mn-ea"/>
              <a:cs typeface="+mn-cs"/>
            </a:rPr>
            <a:t>減と</a:t>
          </a:r>
          <a:r>
            <a:rPr kumimoji="1" lang="ja-JP" altLang="en-US" sz="1100" baseline="0">
              <a:solidFill>
                <a:schemeClr val="tx1"/>
              </a:solidFill>
              <a:effectLst/>
              <a:latin typeface="+mn-lt"/>
              <a:ea typeface="+mn-ea"/>
              <a:cs typeface="+mn-cs"/>
            </a:rPr>
            <a:t>なったことによるものである。</a:t>
          </a:r>
          <a:r>
            <a:rPr kumimoji="1" lang="ja-JP" altLang="ja-JP" sz="1100" baseline="0">
              <a:solidFill>
                <a:schemeClr val="tx1"/>
              </a:solidFill>
              <a:effectLst/>
              <a:latin typeface="+mn-lt"/>
              <a:ea typeface="+mn-ea"/>
              <a:cs typeface="+mn-cs"/>
            </a:rPr>
            <a:t>引き続き計画的に農業基盤を整備するなど農林業施策を展開する。　</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消防費は、住民一人当たり</a:t>
          </a:r>
          <a:r>
            <a:rPr kumimoji="1" lang="en-US" altLang="ja-JP" sz="1100" baseline="0">
              <a:solidFill>
                <a:schemeClr val="tx1"/>
              </a:solidFill>
              <a:effectLst/>
              <a:latin typeface="+mn-lt"/>
              <a:ea typeface="+mn-ea"/>
              <a:cs typeface="+mn-cs"/>
            </a:rPr>
            <a:t>13,366</a:t>
          </a:r>
          <a:r>
            <a:rPr kumimoji="1" lang="ja-JP" altLang="ja-JP" sz="1100" baseline="0">
              <a:solidFill>
                <a:schemeClr val="tx1"/>
              </a:solidFill>
              <a:effectLst/>
              <a:latin typeface="+mn-lt"/>
              <a:ea typeface="+mn-ea"/>
              <a:cs typeface="+mn-cs"/>
            </a:rPr>
            <a:t>円となっており、平成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年度と比較して</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1,178</a:t>
          </a:r>
          <a:r>
            <a:rPr kumimoji="1" lang="ja-JP" altLang="ja-JP" sz="1100" baseline="0">
              <a:solidFill>
                <a:schemeClr val="tx1"/>
              </a:solidFill>
              <a:effectLst/>
              <a:latin typeface="+mn-lt"/>
              <a:ea typeface="+mn-ea"/>
              <a:cs typeface="+mn-cs"/>
            </a:rPr>
            <a:t>円</a:t>
          </a:r>
          <a:r>
            <a:rPr kumimoji="1" lang="ja-JP" altLang="en-US" sz="1100" baseline="0">
              <a:solidFill>
                <a:schemeClr val="tx1"/>
              </a:solidFill>
              <a:effectLst/>
              <a:latin typeface="+mn-lt"/>
              <a:ea typeface="+mn-ea"/>
              <a:cs typeface="+mn-cs"/>
            </a:rPr>
            <a:t>増</a:t>
          </a:r>
          <a:r>
            <a:rPr kumimoji="1" lang="ja-JP" altLang="ja-JP" sz="1100" baseline="0">
              <a:solidFill>
                <a:schemeClr val="tx1"/>
              </a:solidFill>
              <a:effectLst/>
              <a:latin typeface="+mn-lt"/>
              <a:ea typeface="+mn-ea"/>
              <a:cs typeface="+mn-cs"/>
            </a:rPr>
            <a:t>である。</a:t>
          </a:r>
          <a:endParaRPr kumimoji="1" lang="en-US" altLang="ja-JP" sz="1100" baseline="0">
            <a:solidFill>
              <a:schemeClr val="tx1"/>
            </a:solidFill>
            <a:effectLst/>
            <a:latin typeface="+mn-lt"/>
            <a:ea typeface="+mn-ea"/>
            <a:cs typeface="+mn-cs"/>
          </a:endParaRPr>
        </a:p>
        <a:p>
          <a:r>
            <a:rPr kumimoji="1" lang="ja-JP" altLang="en-US" sz="1100" baseline="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これは、</a:t>
          </a:r>
          <a:r>
            <a:rPr kumimoji="1" lang="ja-JP" altLang="en-US" sz="1100" baseline="0">
              <a:solidFill>
                <a:schemeClr val="tx1"/>
              </a:solidFill>
              <a:effectLst/>
              <a:latin typeface="+mn-lt"/>
              <a:ea typeface="+mn-ea"/>
              <a:cs typeface="+mn-cs"/>
            </a:rPr>
            <a:t>救急</a:t>
          </a:r>
          <a:r>
            <a:rPr kumimoji="1" lang="ja-JP" altLang="ja-JP" sz="1100" baseline="0">
              <a:solidFill>
                <a:schemeClr val="tx1"/>
              </a:solidFill>
              <a:effectLst/>
              <a:latin typeface="+mn-lt"/>
              <a:ea typeface="+mn-ea"/>
              <a:cs typeface="+mn-cs"/>
            </a:rPr>
            <a:t>車の更新によるものである。今後は広域幹線道路の開通に伴い、交通事故への出動要請の増に対応するため、消防費の増加を見込んでいる。</a:t>
          </a:r>
          <a:endParaRPr lang="ja-JP" altLang="ja-JP" sz="1400">
            <a:solidFill>
              <a:schemeClr val="tx1"/>
            </a:solidFill>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財政調整基金残高</a:t>
          </a:r>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緊急財政対策により、平成</a:t>
          </a:r>
          <a:r>
            <a:rPr kumimoji="1" lang="en-US" altLang="ja-JP" sz="1100" baseline="0">
              <a:solidFill>
                <a:schemeClr val="tx1"/>
              </a:solidFill>
              <a:effectLst/>
              <a:latin typeface="+mn-lt"/>
              <a:ea typeface="+mn-ea"/>
              <a:cs typeface="+mn-cs"/>
            </a:rPr>
            <a:t>23</a:t>
          </a:r>
          <a:r>
            <a:rPr kumimoji="1" lang="ja-JP" altLang="ja-JP" sz="1100" baseline="0">
              <a:solidFill>
                <a:schemeClr val="tx1"/>
              </a:solidFill>
              <a:effectLst/>
              <a:latin typeface="+mn-lt"/>
              <a:ea typeface="+mn-ea"/>
              <a:cs typeface="+mn-cs"/>
            </a:rPr>
            <a:t>年度末の残高は過去最低となったが、それ以降積み増し、平成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年度末には</a:t>
          </a:r>
          <a:r>
            <a:rPr kumimoji="1" lang="en-US" altLang="ja-JP" sz="1100" baseline="0">
              <a:solidFill>
                <a:schemeClr val="tx1"/>
              </a:solidFill>
              <a:effectLst/>
              <a:latin typeface="+mn-lt"/>
              <a:ea typeface="+mn-ea"/>
              <a:cs typeface="+mn-cs"/>
            </a:rPr>
            <a:t>6.58%</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年度末には</a:t>
          </a:r>
          <a:r>
            <a:rPr kumimoji="1" lang="en-US" altLang="ja-JP" sz="1100" baseline="0">
              <a:solidFill>
                <a:schemeClr val="tx1"/>
              </a:solidFill>
              <a:effectLst/>
              <a:latin typeface="+mn-lt"/>
              <a:ea typeface="+mn-ea"/>
              <a:cs typeface="+mn-cs"/>
            </a:rPr>
            <a:t>6.70%</a:t>
          </a:r>
          <a:r>
            <a:rPr kumimoji="1" lang="ja-JP" altLang="ja-JP" sz="1100" baseline="0">
              <a:solidFill>
                <a:schemeClr val="tx1"/>
              </a:solidFill>
              <a:effectLst/>
              <a:latin typeface="+mn-lt"/>
              <a:ea typeface="+mn-ea"/>
              <a:cs typeface="+mn-cs"/>
            </a:rPr>
            <a:t>まで改善した</a:t>
          </a:r>
          <a:r>
            <a:rPr kumimoji="1" lang="ja-JP" altLang="en-US"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引き続き適正規模の残高確保に努める。</a:t>
          </a:r>
          <a:endParaRPr lang="ja-JP" altLang="ja-JP" sz="1400">
            <a:solidFill>
              <a:schemeClr val="tx1"/>
            </a:solidFill>
            <a:effectLst/>
          </a:endParaRPr>
        </a:p>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実質収支額</a:t>
          </a:r>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歳入の確保と支出の節減により、</a:t>
          </a:r>
          <a:r>
            <a:rPr kumimoji="1" lang="en-US" altLang="ja-JP" sz="1100" baseline="0">
              <a:solidFill>
                <a:schemeClr val="tx1"/>
              </a:solidFill>
              <a:effectLst/>
              <a:latin typeface="+mn-lt"/>
              <a:ea typeface="+mn-ea"/>
              <a:cs typeface="+mn-cs"/>
            </a:rPr>
            <a:t>4</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5%</a:t>
          </a:r>
          <a:r>
            <a:rPr kumimoji="1" lang="ja-JP" altLang="en-US" sz="1100" baseline="0">
              <a:solidFill>
                <a:schemeClr val="tx1"/>
              </a:solidFill>
              <a:effectLst/>
              <a:latin typeface="+mn-lt"/>
              <a:ea typeface="+mn-ea"/>
              <a:cs typeface="+mn-cs"/>
            </a:rPr>
            <a:t>を推移している</a:t>
          </a:r>
          <a:r>
            <a:rPr kumimoji="1" lang="ja-JP" altLang="ja-JP"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ja-JP" sz="1100" baseline="0">
              <a:solidFill>
                <a:schemeClr val="tx1"/>
              </a:solidFill>
              <a:effectLst/>
              <a:latin typeface="+mn-lt"/>
              <a:ea typeface="+mn-ea"/>
              <a:cs typeface="+mn-cs"/>
            </a:rPr>
            <a:t>年度決算では</a:t>
          </a:r>
          <a:r>
            <a:rPr kumimoji="1" lang="en-US" altLang="ja-JP" sz="1100" baseline="0">
              <a:solidFill>
                <a:schemeClr val="tx1"/>
              </a:solidFill>
              <a:effectLst/>
              <a:latin typeface="+mn-lt"/>
              <a:ea typeface="+mn-ea"/>
              <a:cs typeface="+mn-cs"/>
            </a:rPr>
            <a:t>4.61%</a:t>
          </a:r>
          <a:r>
            <a:rPr kumimoji="1" lang="ja-JP" altLang="ja-JP" sz="1100" baseline="0">
              <a:solidFill>
                <a:schemeClr val="tx1"/>
              </a:solidFill>
              <a:effectLst/>
              <a:latin typeface="+mn-lt"/>
              <a:ea typeface="+mn-ea"/>
              <a:cs typeface="+mn-cs"/>
            </a:rPr>
            <a:t>となった。</a:t>
          </a:r>
          <a:endParaRPr lang="ja-JP" altLang="ja-JP" sz="1400">
            <a:solidFill>
              <a:schemeClr val="tx1"/>
            </a:solidFill>
            <a:effectLst/>
          </a:endParaRPr>
        </a:p>
        <a:p>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実質単年度収支</a:t>
          </a:r>
          <a:r>
            <a:rPr kumimoji="1" lang="en-US" altLang="ja-JP"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24</a:t>
          </a:r>
          <a:r>
            <a:rPr kumimoji="1" lang="ja-JP" altLang="ja-JP" sz="1100" baseline="0">
              <a:solidFill>
                <a:schemeClr val="tx1"/>
              </a:solidFill>
              <a:effectLst/>
              <a:latin typeface="+mn-lt"/>
              <a:ea typeface="+mn-ea"/>
              <a:cs typeface="+mn-cs"/>
            </a:rPr>
            <a:t>年度から</a:t>
          </a:r>
          <a:r>
            <a:rPr kumimoji="1" lang="ja-JP" altLang="en-US" sz="1100" baseline="0">
              <a:solidFill>
                <a:schemeClr val="tx1"/>
              </a:solidFill>
              <a:effectLst/>
              <a:latin typeface="+mn-lt"/>
              <a:ea typeface="+mn-ea"/>
              <a:cs typeface="+mn-cs"/>
            </a:rPr>
            <a:t>財政調整基金に決算剰余金を積み増し、</a:t>
          </a:r>
          <a:r>
            <a:rPr kumimoji="1" lang="ja-JP" altLang="ja-JP" sz="1100" baseline="0">
              <a:solidFill>
                <a:schemeClr val="tx1"/>
              </a:solidFill>
              <a:effectLst/>
              <a:latin typeface="+mn-lt"/>
              <a:ea typeface="+mn-ea"/>
              <a:cs typeface="+mn-cs"/>
            </a:rPr>
            <a:t>プラス</a:t>
          </a:r>
          <a:r>
            <a:rPr kumimoji="1" lang="ja-JP" altLang="en-US" sz="1100" baseline="0">
              <a:solidFill>
                <a:schemeClr val="tx1"/>
              </a:solidFill>
              <a:effectLst/>
              <a:latin typeface="+mn-lt"/>
              <a:ea typeface="+mn-ea"/>
              <a:cs typeface="+mn-cs"/>
            </a:rPr>
            <a:t>で推移していたものの、平成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年度は△</a:t>
          </a:r>
          <a:r>
            <a:rPr kumimoji="1" lang="en-US" altLang="ja-JP" sz="1100" baseline="0">
              <a:solidFill>
                <a:schemeClr val="tx1"/>
              </a:solidFill>
              <a:effectLst/>
              <a:latin typeface="+mn-lt"/>
              <a:ea typeface="+mn-ea"/>
              <a:cs typeface="+mn-cs"/>
            </a:rPr>
            <a:t>0.44%</a:t>
          </a:r>
          <a:r>
            <a:rPr kumimoji="1" lang="ja-JP" altLang="en-US" sz="1100" baseline="0">
              <a:solidFill>
                <a:schemeClr val="tx1"/>
              </a:solidFill>
              <a:effectLst/>
              <a:latin typeface="+mn-lt"/>
              <a:ea typeface="+mn-ea"/>
              <a:cs typeface="+mn-cs"/>
            </a:rPr>
            <a:t>とマイナスに転じた。今後も財政健全化の取り組みを着実に進める。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神奈川県伊勢原市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tx1"/>
              </a:solidFill>
              <a:effectLst/>
              <a:latin typeface="+mn-lt"/>
              <a:ea typeface="+mn-ea"/>
              <a:cs typeface="+mn-cs"/>
            </a:rPr>
            <a:t>各会計において、実質収支は黒字である。</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一般会計は、</a:t>
          </a:r>
          <a:r>
            <a:rPr kumimoji="1" lang="en-US" altLang="ja-JP" sz="1100" baseline="0">
              <a:solidFill>
                <a:schemeClr val="tx1"/>
              </a:solidFill>
              <a:effectLst/>
              <a:latin typeface="+mn-lt"/>
              <a:ea typeface="+mn-ea"/>
              <a:cs typeface="+mn-cs"/>
            </a:rPr>
            <a:t>5%</a:t>
          </a:r>
          <a:r>
            <a:rPr kumimoji="1" lang="ja-JP" altLang="en-US" sz="1100" baseline="0">
              <a:solidFill>
                <a:schemeClr val="tx1"/>
              </a:solidFill>
              <a:effectLst/>
              <a:latin typeface="+mn-lt"/>
              <a:ea typeface="+mn-ea"/>
              <a:cs typeface="+mn-cs"/>
            </a:rPr>
            <a:t>前後で推移しており</a:t>
          </a:r>
          <a:r>
            <a:rPr kumimoji="1" lang="ja-JP" altLang="ja-JP"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ja-JP" sz="1100" baseline="0">
              <a:solidFill>
                <a:schemeClr val="tx1"/>
              </a:solidFill>
              <a:effectLst/>
              <a:latin typeface="+mn-lt"/>
              <a:ea typeface="+mn-ea"/>
              <a:cs typeface="+mn-cs"/>
            </a:rPr>
            <a:t>年度は</a:t>
          </a:r>
          <a:r>
            <a:rPr kumimoji="1" lang="en-US" altLang="ja-JP" sz="1100" baseline="0">
              <a:solidFill>
                <a:schemeClr val="tx1"/>
              </a:solidFill>
              <a:effectLst/>
              <a:latin typeface="+mn-lt"/>
              <a:ea typeface="+mn-ea"/>
              <a:cs typeface="+mn-cs"/>
            </a:rPr>
            <a:t>4.61%</a:t>
          </a:r>
          <a:r>
            <a:rPr kumimoji="1" lang="ja-JP"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国民健康保険事業特別会計は、平成</a:t>
          </a:r>
          <a:r>
            <a:rPr kumimoji="1" lang="en-US" altLang="ja-JP" sz="1100" baseline="0">
              <a:solidFill>
                <a:schemeClr val="tx1"/>
              </a:solidFill>
              <a:effectLst/>
              <a:latin typeface="+mn-lt"/>
              <a:ea typeface="+mn-ea"/>
              <a:cs typeface="+mn-cs"/>
            </a:rPr>
            <a:t>25</a:t>
          </a:r>
          <a:r>
            <a:rPr kumimoji="1" lang="ja-JP" altLang="ja-JP" sz="1100" baseline="0">
              <a:solidFill>
                <a:schemeClr val="tx1"/>
              </a:solidFill>
              <a:effectLst/>
              <a:latin typeface="+mn-lt"/>
              <a:ea typeface="+mn-ea"/>
              <a:cs typeface="+mn-cs"/>
            </a:rPr>
            <a:t>年度に国民健康保険税を改定し、概ね</a:t>
          </a:r>
          <a:r>
            <a:rPr kumimoji="1" lang="en-US" altLang="ja-JP" sz="1100" baseline="0">
              <a:solidFill>
                <a:schemeClr val="tx1"/>
              </a:solidFill>
              <a:effectLst/>
              <a:latin typeface="+mn-lt"/>
              <a:ea typeface="+mn-ea"/>
              <a:cs typeface="+mn-cs"/>
            </a:rPr>
            <a:t>2%</a:t>
          </a:r>
          <a:r>
            <a:rPr kumimoji="1" lang="ja-JP" altLang="ja-JP" sz="1100" baseline="0">
              <a:solidFill>
                <a:schemeClr val="tx1"/>
              </a:solidFill>
              <a:effectLst/>
              <a:latin typeface="+mn-lt"/>
              <a:ea typeface="+mn-ea"/>
              <a:cs typeface="+mn-cs"/>
            </a:rPr>
            <a:t>前後で推移してい</a:t>
          </a:r>
          <a:r>
            <a:rPr kumimoji="1" lang="ja-JP" altLang="en-US" sz="1100" baseline="0">
              <a:solidFill>
                <a:schemeClr val="tx1"/>
              </a:solidFill>
              <a:effectLst/>
              <a:latin typeface="+mn-lt"/>
              <a:ea typeface="+mn-ea"/>
              <a:cs typeface="+mn-cs"/>
            </a:rPr>
            <a:t>たが、平成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年度は</a:t>
          </a:r>
          <a:r>
            <a:rPr kumimoji="1" lang="en-US" altLang="ja-JP" sz="1100" baseline="0">
              <a:solidFill>
                <a:schemeClr val="tx1"/>
              </a:solidFill>
              <a:effectLst/>
              <a:latin typeface="+mn-lt"/>
              <a:ea typeface="+mn-ea"/>
              <a:cs typeface="+mn-cs"/>
            </a:rPr>
            <a:t>4.00%</a:t>
          </a:r>
          <a:r>
            <a:rPr kumimoji="1" lang="ja-JP" altLang="en-US" sz="1100" baseline="0">
              <a:solidFill>
                <a:schemeClr val="tx1"/>
              </a:solidFill>
              <a:effectLst/>
              <a:latin typeface="+mn-lt"/>
              <a:ea typeface="+mn-ea"/>
              <a:cs typeface="+mn-cs"/>
            </a:rPr>
            <a:t>まで改善した</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年度から、制度改革により国民健康保険事業特別会計の財政運営が大きく変わるため、収支について注視していく。</a:t>
          </a:r>
          <a:endParaRPr lang="ja-JP" altLang="ja-JP" sz="1400">
            <a:solidFill>
              <a:schemeClr val="tx1"/>
            </a:solidFill>
            <a:effectLst/>
          </a:endParaRPr>
        </a:p>
        <a:p>
          <a:pPr eaLnBrk="1" fontAlgn="auto" latinLnBrk="0" hangingPunct="1"/>
          <a:r>
            <a:rPr kumimoji="1" lang="ja-JP" altLang="ja-JP" sz="1100" baseline="0">
              <a:solidFill>
                <a:schemeClr val="tx1"/>
              </a:solidFill>
              <a:effectLst/>
              <a:latin typeface="+mn-lt"/>
              <a:ea typeface="+mn-ea"/>
              <a:cs typeface="+mn-cs"/>
            </a:rPr>
            <a:t>　介護保険事業特別会計は、平成</a:t>
          </a:r>
          <a:r>
            <a:rPr kumimoji="1" lang="en-US" altLang="ja-JP" sz="1100" baseline="0">
              <a:solidFill>
                <a:schemeClr val="tx1"/>
              </a:solidFill>
              <a:effectLst/>
              <a:latin typeface="+mn-lt"/>
              <a:ea typeface="+mn-ea"/>
              <a:cs typeface="+mn-cs"/>
            </a:rPr>
            <a:t>24</a:t>
          </a:r>
          <a:r>
            <a:rPr kumimoji="1" lang="ja-JP" altLang="ja-JP" sz="1100" baseline="0">
              <a:solidFill>
                <a:schemeClr val="tx1"/>
              </a:solidFill>
              <a:effectLst/>
              <a:latin typeface="+mn-lt"/>
              <a:ea typeface="+mn-ea"/>
              <a:cs typeface="+mn-cs"/>
            </a:rPr>
            <a:t>年度</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27</a:t>
          </a:r>
          <a:r>
            <a:rPr kumimoji="1" lang="ja-JP" altLang="en-US" sz="1100" baseline="0">
              <a:solidFill>
                <a:schemeClr val="tx1"/>
              </a:solidFill>
              <a:effectLst/>
              <a:latin typeface="+mn-lt"/>
              <a:ea typeface="+mn-ea"/>
              <a:cs typeface="+mn-cs"/>
            </a:rPr>
            <a:t>年度</a:t>
          </a:r>
          <a:r>
            <a:rPr kumimoji="1" lang="ja-JP" altLang="ja-JP" sz="1100" baseline="0">
              <a:solidFill>
                <a:schemeClr val="tx1"/>
              </a:solidFill>
              <a:effectLst/>
              <a:latin typeface="+mn-lt"/>
              <a:ea typeface="+mn-ea"/>
              <a:cs typeface="+mn-cs"/>
            </a:rPr>
            <a:t>に介護保険料を改定し</a:t>
          </a:r>
          <a:r>
            <a:rPr kumimoji="1" lang="ja-JP" altLang="en-US" sz="1100" baseline="0">
              <a:solidFill>
                <a:schemeClr val="tx1"/>
              </a:solidFill>
              <a:effectLst/>
              <a:latin typeface="+mn-lt"/>
              <a:ea typeface="+mn-ea"/>
              <a:cs typeface="+mn-cs"/>
            </a:rPr>
            <a:t>（次回は平成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a:t>
          </a:r>
          <a:r>
            <a:rPr kumimoji="1" lang="ja-JP" altLang="ja-JP" sz="1100" baseline="0">
              <a:solidFill>
                <a:schemeClr val="tx1"/>
              </a:solidFill>
              <a:effectLst/>
              <a:latin typeface="+mn-lt"/>
              <a:ea typeface="+mn-ea"/>
              <a:cs typeface="+mn-cs"/>
            </a:rPr>
            <a:t>、概ね</a:t>
          </a:r>
          <a:r>
            <a:rPr kumimoji="1" lang="en-US" altLang="ja-JP" sz="1100" baseline="0">
              <a:solidFill>
                <a:schemeClr val="tx1"/>
              </a:solidFill>
              <a:effectLst/>
              <a:latin typeface="+mn-lt"/>
              <a:ea typeface="+mn-ea"/>
              <a:cs typeface="+mn-cs"/>
            </a:rPr>
            <a:t>1%</a:t>
          </a:r>
          <a:r>
            <a:rPr kumimoji="1" lang="ja-JP" altLang="ja-JP" sz="1100" baseline="0">
              <a:solidFill>
                <a:schemeClr val="tx1"/>
              </a:solidFill>
              <a:effectLst/>
              <a:latin typeface="+mn-lt"/>
              <a:ea typeface="+mn-ea"/>
              <a:cs typeface="+mn-cs"/>
            </a:rPr>
            <a:t>前後で推移している。</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下水道事業特別会計は、平成</a:t>
          </a:r>
          <a:r>
            <a:rPr kumimoji="1" lang="en-US" altLang="ja-JP" sz="1100" baseline="0">
              <a:solidFill>
                <a:schemeClr val="tx1"/>
              </a:solidFill>
              <a:effectLst/>
              <a:latin typeface="+mn-lt"/>
              <a:ea typeface="+mn-ea"/>
              <a:cs typeface="+mn-cs"/>
            </a:rPr>
            <a:t>26</a:t>
          </a:r>
          <a:r>
            <a:rPr kumimoji="1" lang="ja-JP" altLang="ja-JP" sz="1100" baseline="0">
              <a:solidFill>
                <a:schemeClr val="tx1"/>
              </a:solidFill>
              <a:effectLst/>
              <a:latin typeface="+mn-lt"/>
              <a:ea typeface="+mn-ea"/>
              <a:cs typeface="+mn-cs"/>
            </a:rPr>
            <a:t>年度に下水道使用料を改定し</a:t>
          </a:r>
          <a:r>
            <a:rPr kumimoji="1" lang="ja-JP" altLang="en-US" sz="1100" baseline="0">
              <a:solidFill>
                <a:schemeClr val="tx1"/>
              </a:solidFill>
              <a:effectLst/>
              <a:latin typeface="+mn-lt"/>
              <a:ea typeface="+mn-ea"/>
              <a:cs typeface="+mn-cs"/>
            </a:rPr>
            <a:t>（次回は平成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年度）</a:t>
          </a:r>
          <a:r>
            <a:rPr kumimoji="1" lang="ja-JP" altLang="ja-JP" sz="1100" baseline="0">
              <a:solidFill>
                <a:schemeClr val="tx1"/>
              </a:solidFill>
              <a:effectLst/>
              <a:latin typeface="+mn-lt"/>
              <a:ea typeface="+mn-ea"/>
              <a:cs typeface="+mn-cs"/>
            </a:rPr>
            <a:t>、概ね</a:t>
          </a:r>
          <a:r>
            <a:rPr kumimoji="1" lang="en-US" altLang="ja-JP" sz="1100" baseline="0">
              <a:solidFill>
                <a:schemeClr val="tx1"/>
              </a:solidFill>
              <a:effectLst/>
              <a:latin typeface="+mn-lt"/>
              <a:ea typeface="+mn-ea"/>
              <a:cs typeface="+mn-cs"/>
            </a:rPr>
            <a:t>0.4%</a:t>
          </a:r>
          <a:r>
            <a:rPr kumimoji="1" lang="ja-JP" altLang="ja-JP" sz="1100" baseline="0">
              <a:solidFill>
                <a:schemeClr val="tx1"/>
              </a:solidFill>
              <a:effectLst/>
              <a:latin typeface="+mn-lt"/>
              <a:ea typeface="+mn-ea"/>
              <a:cs typeface="+mn-cs"/>
            </a:rPr>
            <a:t>前後で推移していたが、平成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年度には</a:t>
          </a:r>
          <a:r>
            <a:rPr kumimoji="1" lang="en-US" altLang="ja-JP" sz="1100" baseline="0">
              <a:solidFill>
                <a:schemeClr val="tx1"/>
              </a:solidFill>
              <a:effectLst/>
              <a:latin typeface="+mn-lt"/>
              <a:ea typeface="+mn-ea"/>
              <a:cs typeface="+mn-cs"/>
            </a:rPr>
            <a:t>0.71</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年度には</a:t>
          </a:r>
          <a:r>
            <a:rPr kumimoji="1" lang="en-US" altLang="ja-JP" sz="1100" baseline="0">
              <a:solidFill>
                <a:schemeClr val="tx1"/>
              </a:solidFill>
              <a:effectLst/>
              <a:latin typeface="+mn-lt"/>
              <a:ea typeface="+mn-ea"/>
              <a:cs typeface="+mn-cs"/>
            </a:rPr>
            <a:t>0.78%</a:t>
          </a:r>
          <a:r>
            <a:rPr kumimoji="1" lang="ja-JP" altLang="ja-JP" sz="1100" baseline="0">
              <a:solidFill>
                <a:schemeClr val="tx1"/>
              </a:solidFill>
              <a:effectLst/>
              <a:latin typeface="+mn-lt"/>
              <a:ea typeface="+mn-ea"/>
              <a:cs typeface="+mn-cs"/>
            </a:rPr>
            <a:t>まで改善した。</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31</a:t>
          </a:r>
          <a:r>
            <a:rPr kumimoji="1" lang="ja-JP" altLang="en-US" sz="1100" baseline="0">
              <a:solidFill>
                <a:schemeClr val="tx1"/>
              </a:solidFill>
              <a:effectLst/>
              <a:latin typeface="+mn-lt"/>
              <a:ea typeface="+mn-ea"/>
              <a:cs typeface="+mn-cs"/>
            </a:rPr>
            <a:t>年度から、公営企業会計の適用を予定しており、収支について注視していく。</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後期高齢者医療事業特別会計は、平成</a:t>
          </a:r>
          <a:r>
            <a:rPr kumimoji="1" lang="en-US" altLang="ja-JP" sz="1100" baseline="0">
              <a:solidFill>
                <a:schemeClr val="tx1"/>
              </a:solidFill>
              <a:effectLst/>
              <a:latin typeface="+mn-lt"/>
              <a:ea typeface="+mn-ea"/>
              <a:cs typeface="+mn-cs"/>
            </a:rPr>
            <a:t>24</a:t>
          </a:r>
          <a:r>
            <a:rPr kumimoji="1" lang="ja-JP" altLang="ja-JP" sz="1100" baseline="0">
              <a:solidFill>
                <a:schemeClr val="tx1"/>
              </a:solidFill>
              <a:effectLst/>
              <a:latin typeface="+mn-lt"/>
              <a:ea typeface="+mn-ea"/>
              <a:cs typeface="+mn-cs"/>
            </a:rPr>
            <a:t>年度以降</a:t>
          </a:r>
          <a:r>
            <a:rPr kumimoji="1" lang="en-US" altLang="ja-JP" sz="1100" baseline="0">
              <a:solidFill>
                <a:schemeClr val="tx1"/>
              </a:solidFill>
              <a:effectLst/>
              <a:latin typeface="+mn-lt"/>
              <a:ea typeface="+mn-ea"/>
              <a:cs typeface="+mn-cs"/>
            </a:rPr>
            <a:t>0.01</a:t>
          </a:r>
          <a:r>
            <a:rPr kumimoji="1" lang="ja-JP" altLang="ja-JP" sz="1100" baseline="0">
              <a:solidFill>
                <a:schemeClr val="tx1"/>
              </a:solidFill>
              <a:effectLst/>
              <a:latin typeface="+mn-lt"/>
              <a:ea typeface="+mn-ea"/>
              <a:cs typeface="+mn-cs"/>
            </a:rPr>
            <a:t>％で推移していたが、平成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年度には</a:t>
          </a:r>
          <a:r>
            <a:rPr kumimoji="1" lang="en-US" altLang="ja-JP" sz="1100" baseline="0">
              <a:solidFill>
                <a:schemeClr val="tx1"/>
              </a:solidFill>
              <a:effectLst/>
              <a:latin typeface="+mn-lt"/>
              <a:ea typeface="+mn-ea"/>
              <a:cs typeface="+mn-cs"/>
            </a:rPr>
            <a:t>0.04</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年度は</a:t>
          </a:r>
          <a:r>
            <a:rPr kumimoji="1" lang="en-US" altLang="ja-JP" sz="1100" baseline="0">
              <a:solidFill>
                <a:schemeClr val="tx1"/>
              </a:solidFill>
              <a:effectLst/>
              <a:latin typeface="+mn-lt"/>
              <a:ea typeface="+mn-ea"/>
              <a:cs typeface="+mn-cs"/>
            </a:rPr>
            <a:t>0.02%</a:t>
          </a:r>
          <a:r>
            <a:rPr kumimoji="1" lang="ja-JP" altLang="en-US" sz="1100" baseline="0">
              <a:solidFill>
                <a:schemeClr val="tx1"/>
              </a:solidFill>
              <a:effectLst/>
              <a:latin typeface="+mn-lt"/>
              <a:ea typeface="+mn-ea"/>
              <a:cs typeface="+mn-cs"/>
            </a:rPr>
            <a:t>に</a:t>
          </a:r>
          <a:r>
            <a:rPr kumimoji="1" lang="ja-JP" altLang="ja-JP" sz="1100" baseline="0">
              <a:solidFill>
                <a:schemeClr val="tx1"/>
              </a:solidFill>
              <a:effectLst/>
              <a:latin typeface="+mn-lt"/>
              <a:ea typeface="+mn-ea"/>
              <a:cs typeface="+mn-cs"/>
            </a:rPr>
            <a:t>改善した。　</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用地取得事業特別会計については、歳入と歳出が同額のため、実質収支はない。</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31414212</v>
      </c>
      <c r="BO4" s="381"/>
      <c r="BP4" s="381"/>
      <c r="BQ4" s="381"/>
      <c r="BR4" s="381"/>
      <c r="BS4" s="381"/>
      <c r="BT4" s="381"/>
      <c r="BU4" s="382"/>
      <c r="BV4" s="380">
        <v>31072537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4.5999999999999996</v>
      </c>
      <c r="CU4" s="387"/>
      <c r="CV4" s="387"/>
      <c r="CW4" s="387"/>
      <c r="CX4" s="387"/>
      <c r="CY4" s="387"/>
      <c r="CZ4" s="387"/>
      <c r="DA4" s="388"/>
      <c r="DB4" s="386">
        <v>5.4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30499281</v>
      </c>
      <c r="BO5" s="418"/>
      <c r="BP5" s="418"/>
      <c r="BQ5" s="418"/>
      <c r="BR5" s="418"/>
      <c r="BS5" s="418"/>
      <c r="BT5" s="418"/>
      <c r="BU5" s="419"/>
      <c r="BV5" s="417">
        <v>30007595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94.7</v>
      </c>
      <c r="CU5" s="415"/>
      <c r="CV5" s="415"/>
      <c r="CW5" s="415"/>
      <c r="CX5" s="415"/>
      <c r="CY5" s="415"/>
      <c r="CZ5" s="415"/>
      <c r="DA5" s="416"/>
      <c r="DB5" s="414">
        <v>92.1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914931</v>
      </c>
      <c r="BO6" s="418"/>
      <c r="BP6" s="418"/>
      <c r="BQ6" s="418"/>
      <c r="BR6" s="418"/>
      <c r="BS6" s="418"/>
      <c r="BT6" s="418"/>
      <c r="BU6" s="419"/>
      <c r="BV6" s="417">
        <v>1064942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98.2</v>
      </c>
      <c r="CU6" s="455"/>
      <c r="CV6" s="455"/>
      <c r="CW6" s="455"/>
      <c r="CX6" s="455"/>
      <c r="CY6" s="455"/>
      <c r="CZ6" s="455"/>
      <c r="DA6" s="456"/>
      <c r="DB6" s="454">
        <v>96.6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37540</v>
      </c>
      <c r="BO7" s="418"/>
      <c r="BP7" s="418"/>
      <c r="BQ7" s="418"/>
      <c r="BR7" s="418"/>
      <c r="BS7" s="418"/>
      <c r="BT7" s="418"/>
      <c r="BU7" s="419"/>
      <c r="BV7" s="417">
        <v>58987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19032250</v>
      </c>
      <c r="CU7" s="418"/>
      <c r="CV7" s="418"/>
      <c r="CW7" s="418"/>
      <c r="CX7" s="418"/>
      <c r="CY7" s="418"/>
      <c r="CZ7" s="418"/>
      <c r="DA7" s="419"/>
      <c r="DB7" s="417">
        <v>18709677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877391</v>
      </c>
      <c r="BO8" s="418"/>
      <c r="BP8" s="418"/>
      <c r="BQ8" s="418"/>
      <c r="BR8" s="418"/>
      <c r="BS8" s="418"/>
      <c r="BT8" s="418"/>
      <c r="BU8" s="419"/>
      <c r="BV8" s="417">
        <v>1005955</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0.96</v>
      </c>
      <c r="CU8" s="458"/>
      <c r="CV8" s="458"/>
      <c r="CW8" s="458"/>
      <c r="CX8" s="458"/>
      <c r="CY8" s="458"/>
      <c r="CZ8" s="458"/>
      <c r="DA8" s="459"/>
      <c r="DB8" s="457">
        <v>0.96</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101514</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-128564</v>
      </c>
      <c r="BO9" s="418"/>
      <c r="BP9" s="418"/>
      <c r="BQ9" s="418"/>
      <c r="BR9" s="418"/>
      <c r="BS9" s="418"/>
      <c r="BT9" s="418"/>
      <c r="BU9" s="419"/>
      <c r="BV9" s="417">
        <v>54877</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12.5</v>
      </c>
      <c r="CU9" s="415"/>
      <c r="CV9" s="415"/>
      <c r="CW9" s="415"/>
      <c r="CX9" s="415"/>
      <c r="CY9" s="415"/>
      <c r="CZ9" s="415"/>
      <c r="DA9" s="416"/>
      <c r="DB9" s="414">
        <v>11.9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101039</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44167</v>
      </c>
      <c r="BO10" s="418"/>
      <c r="BP10" s="418"/>
      <c r="BQ10" s="418"/>
      <c r="BR10" s="418"/>
      <c r="BS10" s="418"/>
      <c r="BT10" s="418"/>
      <c r="BU10" s="419"/>
      <c r="BV10" s="417">
        <v>412784</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100187</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v>3300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98373</v>
      </c>
      <c r="S13" s="499"/>
      <c r="T13" s="499"/>
      <c r="U13" s="499"/>
      <c r="V13" s="500"/>
      <c r="W13" s="433" t="s">
        <v>122</v>
      </c>
      <c r="X13" s="434"/>
      <c r="Y13" s="434"/>
      <c r="Z13" s="434"/>
      <c r="AA13" s="434"/>
      <c r="AB13" s="424"/>
      <c r="AC13" s="468">
        <v>1134</v>
      </c>
      <c r="AD13" s="469"/>
      <c r="AE13" s="469"/>
      <c r="AF13" s="469"/>
      <c r="AG13" s="508"/>
      <c r="AH13" s="468">
        <v>1291</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-84397</v>
      </c>
      <c r="BO13" s="418"/>
      <c r="BP13" s="418"/>
      <c r="BQ13" s="418"/>
      <c r="BR13" s="418"/>
      <c r="BS13" s="418"/>
      <c r="BT13" s="418"/>
      <c r="BU13" s="419"/>
      <c r="BV13" s="417">
        <v>464361</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6.3</v>
      </c>
      <c r="CU13" s="415"/>
      <c r="CV13" s="415"/>
      <c r="CW13" s="415"/>
      <c r="CX13" s="415"/>
      <c r="CY13" s="415"/>
      <c r="CZ13" s="415"/>
      <c r="DA13" s="416"/>
      <c r="DB13" s="414">
        <v>5.5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99894</v>
      </c>
      <c r="S14" s="499"/>
      <c r="T14" s="499"/>
      <c r="U14" s="499"/>
      <c r="V14" s="500"/>
      <c r="W14" s="407"/>
      <c r="X14" s="408"/>
      <c r="Y14" s="408"/>
      <c r="Z14" s="408"/>
      <c r="AA14" s="408"/>
      <c r="AB14" s="397"/>
      <c r="AC14" s="501">
        <v>2.5</v>
      </c>
      <c r="AD14" s="502"/>
      <c r="AE14" s="502"/>
      <c r="AF14" s="502"/>
      <c r="AG14" s="503"/>
      <c r="AH14" s="501">
        <v>2.7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87.4</v>
      </c>
      <c r="CU14" s="513"/>
      <c r="CV14" s="513"/>
      <c r="CW14" s="513"/>
      <c r="CX14" s="513"/>
      <c r="CY14" s="513"/>
      <c r="CZ14" s="513"/>
      <c r="DA14" s="514"/>
      <c r="DB14" s="512">
        <v>98.6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98236</v>
      </c>
      <c r="S15" s="499"/>
      <c r="T15" s="499"/>
      <c r="U15" s="499"/>
      <c r="V15" s="500"/>
      <c r="W15" s="433" t="s">
        <v>129</v>
      </c>
      <c r="X15" s="434"/>
      <c r="Y15" s="434"/>
      <c r="Z15" s="434"/>
      <c r="AA15" s="434"/>
      <c r="AB15" s="424"/>
      <c r="AC15" s="468">
        <v>12202</v>
      </c>
      <c r="AD15" s="469"/>
      <c r="AE15" s="469"/>
      <c r="AF15" s="469"/>
      <c r="AG15" s="508"/>
      <c r="AH15" s="468">
        <v>12101</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13885703</v>
      </c>
      <c r="BO15" s="381"/>
      <c r="BP15" s="381"/>
      <c r="BQ15" s="381"/>
      <c r="BR15" s="381"/>
      <c r="BS15" s="381"/>
      <c r="BT15" s="381"/>
      <c r="BU15" s="382"/>
      <c r="BV15" s="380">
        <v>13410327</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27</v>
      </c>
      <c r="AD16" s="502"/>
      <c r="AE16" s="502"/>
      <c r="AF16" s="502"/>
      <c r="AG16" s="503"/>
      <c r="AH16" s="501">
        <v>25.5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14365292</v>
      </c>
      <c r="BO16" s="418"/>
      <c r="BP16" s="418"/>
      <c r="BQ16" s="418"/>
      <c r="BR16" s="418"/>
      <c r="BS16" s="418"/>
      <c r="BT16" s="418"/>
      <c r="BU16" s="419"/>
      <c r="BV16" s="417">
        <v>13977312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31910</v>
      </c>
      <c r="AD17" s="469"/>
      <c r="AE17" s="469"/>
      <c r="AF17" s="469"/>
      <c r="AG17" s="508"/>
      <c r="AH17" s="468">
        <v>34018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17870998</v>
      </c>
      <c r="BO17" s="418"/>
      <c r="BP17" s="418"/>
      <c r="BQ17" s="418"/>
      <c r="BR17" s="418"/>
      <c r="BS17" s="418"/>
      <c r="BT17" s="418"/>
      <c r="BU17" s="419"/>
      <c r="BV17" s="417">
        <v>17219177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55.56</v>
      </c>
      <c r="M18" s="530"/>
      <c r="N18" s="530"/>
      <c r="O18" s="530"/>
      <c r="P18" s="530"/>
      <c r="Q18" s="530"/>
      <c r="R18" s="531"/>
      <c r="S18" s="531"/>
      <c r="T18" s="531"/>
      <c r="U18" s="531"/>
      <c r="V18" s="532"/>
      <c r="W18" s="435"/>
      <c r="X18" s="436"/>
      <c r="Y18" s="436"/>
      <c r="Z18" s="436"/>
      <c r="AA18" s="436"/>
      <c r="AB18" s="427"/>
      <c r="AC18" s="533">
        <v>70.5</v>
      </c>
      <c r="AD18" s="534"/>
      <c r="AE18" s="534"/>
      <c r="AF18" s="534"/>
      <c r="AG18" s="535"/>
      <c r="AH18" s="533">
        <v>71.8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18488704</v>
      </c>
      <c r="BO18" s="418"/>
      <c r="BP18" s="418"/>
      <c r="BQ18" s="418"/>
      <c r="BR18" s="418"/>
      <c r="BS18" s="418"/>
      <c r="BT18" s="418"/>
      <c r="BU18" s="419"/>
      <c r="BV18" s="417">
        <v>18267407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1827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21776345</v>
      </c>
      <c r="BO19" s="418"/>
      <c r="BP19" s="418"/>
      <c r="BQ19" s="418"/>
      <c r="BR19" s="418"/>
      <c r="BS19" s="418"/>
      <c r="BT19" s="418"/>
      <c r="BU19" s="419"/>
      <c r="BV19" s="417">
        <v>22111834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43088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25881187</v>
      </c>
      <c r="BO23" s="418"/>
      <c r="BP23" s="418"/>
      <c r="BQ23" s="418"/>
      <c r="BR23" s="418"/>
      <c r="BS23" s="418"/>
      <c r="BT23" s="418"/>
      <c r="BU23" s="419"/>
      <c r="BV23" s="417">
        <v>26620342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8694</v>
      </c>
      <c r="R24" s="469"/>
      <c r="S24" s="469"/>
      <c r="T24" s="469"/>
      <c r="U24" s="469"/>
      <c r="V24" s="508"/>
      <c r="W24" s="563"/>
      <c r="X24" s="551"/>
      <c r="Y24" s="552"/>
      <c r="Z24" s="467" t="s">
        <v>153</v>
      </c>
      <c r="AA24" s="447"/>
      <c r="AB24" s="447"/>
      <c r="AC24" s="447"/>
      <c r="AD24" s="447"/>
      <c r="AE24" s="447"/>
      <c r="AF24" s="447"/>
      <c r="AG24" s="448"/>
      <c r="AH24" s="468">
        <v>608</v>
      </c>
      <c r="AI24" s="469"/>
      <c r="AJ24" s="469"/>
      <c r="AK24" s="469"/>
      <c r="AL24" s="508"/>
      <c r="AM24" s="468">
        <v>1949248</v>
      </c>
      <c r="AN24" s="469"/>
      <c r="AO24" s="469"/>
      <c r="AP24" s="469"/>
      <c r="AQ24" s="469"/>
      <c r="AR24" s="508"/>
      <c r="AS24" s="468">
        <v>3206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20335672</v>
      </c>
      <c r="BO24" s="418"/>
      <c r="BP24" s="418"/>
      <c r="BQ24" s="418"/>
      <c r="BR24" s="418"/>
      <c r="BS24" s="418"/>
      <c r="BT24" s="418"/>
      <c r="BU24" s="419"/>
      <c r="BV24" s="417">
        <v>20569666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7115</v>
      </c>
      <c r="R25" s="469"/>
      <c r="S25" s="469"/>
      <c r="T25" s="469"/>
      <c r="U25" s="469"/>
      <c r="V25" s="508"/>
      <c r="W25" s="563"/>
      <c r="X25" s="551"/>
      <c r="Y25" s="552"/>
      <c r="Z25" s="467" t="s">
        <v>156</v>
      </c>
      <c r="AA25" s="447"/>
      <c r="AB25" s="447"/>
      <c r="AC25" s="447"/>
      <c r="AD25" s="447"/>
      <c r="AE25" s="447"/>
      <c r="AF25" s="447"/>
      <c r="AG25" s="448"/>
      <c r="AH25" s="468">
        <v>121</v>
      </c>
      <c r="AI25" s="469"/>
      <c r="AJ25" s="469"/>
      <c r="AK25" s="469"/>
      <c r="AL25" s="508"/>
      <c r="AM25" s="468">
        <v>377036</v>
      </c>
      <c r="AN25" s="469"/>
      <c r="AO25" s="469"/>
      <c r="AP25" s="469"/>
      <c r="AQ25" s="469"/>
      <c r="AR25" s="508"/>
      <c r="AS25" s="468">
        <v>3116</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9035066</v>
      </c>
      <c r="BO25" s="381"/>
      <c r="BP25" s="381"/>
      <c r="BQ25" s="381"/>
      <c r="BR25" s="381"/>
      <c r="BS25" s="381"/>
      <c r="BT25" s="381"/>
      <c r="BU25" s="382"/>
      <c r="BV25" s="380">
        <v>9413360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6536</v>
      </c>
      <c r="R26" s="469"/>
      <c r="S26" s="469"/>
      <c r="T26" s="469"/>
      <c r="U26" s="469"/>
      <c r="V26" s="508"/>
      <c r="W26" s="563"/>
      <c r="X26" s="551"/>
      <c r="Y26" s="552"/>
      <c r="Z26" s="467" t="s">
        <v>159</v>
      </c>
      <c r="AA26" s="573"/>
      <c r="AB26" s="573"/>
      <c r="AC26" s="573"/>
      <c r="AD26" s="573"/>
      <c r="AE26" s="573"/>
      <c r="AF26" s="573"/>
      <c r="AG26" s="574"/>
      <c r="AH26" s="468">
        <v>78</v>
      </c>
      <c r="AI26" s="469"/>
      <c r="AJ26" s="469"/>
      <c r="AK26" s="469"/>
      <c r="AL26" s="508"/>
      <c r="AM26" s="468">
        <v>236340</v>
      </c>
      <c r="AN26" s="469"/>
      <c r="AO26" s="469"/>
      <c r="AP26" s="469"/>
      <c r="AQ26" s="469"/>
      <c r="AR26" s="508"/>
      <c r="AS26" s="468">
        <v>3030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5440</v>
      </c>
      <c r="R27" s="469"/>
      <c r="S27" s="469"/>
      <c r="T27" s="469"/>
      <c r="U27" s="469"/>
      <c r="V27" s="508"/>
      <c r="W27" s="563"/>
      <c r="X27" s="551"/>
      <c r="Y27" s="552"/>
      <c r="Z27" s="467" t="s">
        <v>162</v>
      </c>
      <c r="AA27" s="447"/>
      <c r="AB27" s="447"/>
      <c r="AC27" s="447"/>
      <c r="AD27" s="447"/>
      <c r="AE27" s="447"/>
      <c r="AF27" s="447"/>
      <c r="AG27" s="448"/>
      <c r="AH27" s="468">
        <v>13</v>
      </c>
      <c r="AI27" s="469"/>
      <c r="AJ27" s="469"/>
      <c r="AK27" s="469"/>
      <c r="AL27" s="508"/>
      <c r="AM27" s="468">
        <v>49946</v>
      </c>
      <c r="AN27" s="469"/>
      <c r="AO27" s="469"/>
      <c r="AP27" s="469"/>
      <c r="AQ27" s="469"/>
      <c r="AR27" s="508"/>
      <c r="AS27" s="468">
        <v>3842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18217</v>
      </c>
      <c r="BO27" s="587"/>
      <c r="BP27" s="587"/>
      <c r="BQ27" s="587"/>
      <c r="BR27" s="587"/>
      <c r="BS27" s="587"/>
      <c r="BT27" s="587"/>
      <c r="BU27" s="588"/>
      <c r="BV27" s="586">
        <v>18213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4690</v>
      </c>
      <c r="R28" s="469"/>
      <c r="S28" s="469"/>
      <c r="T28" s="469"/>
      <c r="U28" s="469"/>
      <c r="V28" s="508"/>
      <c r="W28" s="563"/>
      <c r="X28" s="551"/>
      <c r="Y28" s="552"/>
      <c r="Z28" s="467" t="s">
        <v>165</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1274965</v>
      </c>
      <c r="BO28" s="381"/>
      <c r="BP28" s="381"/>
      <c r="BQ28" s="381"/>
      <c r="BR28" s="381"/>
      <c r="BS28" s="381"/>
      <c r="BT28" s="381"/>
      <c r="BU28" s="382"/>
      <c r="BV28" s="380">
        <v>1230798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19</v>
      </c>
      <c r="M29" s="469"/>
      <c r="N29" s="469"/>
      <c r="O29" s="469"/>
      <c r="P29" s="508"/>
      <c r="Q29" s="468">
        <v>4350</v>
      </c>
      <c r="R29" s="469"/>
      <c r="S29" s="469"/>
      <c r="T29" s="469"/>
      <c r="U29" s="469"/>
      <c r="V29" s="508"/>
      <c r="W29" s="564"/>
      <c r="X29" s="565"/>
      <c r="Y29" s="566"/>
      <c r="Z29" s="467" t="s">
        <v>169</v>
      </c>
      <c r="AA29" s="447"/>
      <c r="AB29" s="447"/>
      <c r="AC29" s="447"/>
      <c r="AD29" s="447"/>
      <c r="AE29" s="447"/>
      <c r="AF29" s="447"/>
      <c r="AG29" s="448"/>
      <c r="AH29" s="468">
        <v>621</v>
      </c>
      <c r="AI29" s="469"/>
      <c r="AJ29" s="469"/>
      <c r="AK29" s="469"/>
      <c r="AL29" s="508"/>
      <c r="AM29" s="468">
        <v>1999194</v>
      </c>
      <c r="AN29" s="469"/>
      <c r="AO29" s="469"/>
      <c r="AP29" s="469"/>
      <c r="AQ29" s="469"/>
      <c r="AR29" s="508"/>
      <c r="AS29" s="468">
        <v>3219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t="s">
        <v>119</v>
      </c>
      <c r="BO29" s="418"/>
      <c r="BP29" s="418"/>
      <c r="BQ29" s="418"/>
      <c r="BR29" s="418"/>
      <c r="BS29" s="418"/>
      <c r="BT29" s="418"/>
      <c r="BU29" s="419"/>
      <c r="BV29" s="417" t="s">
        <v>119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633839</v>
      </c>
      <c r="BO30" s="587"/>
      <c r="BP30" s="587"/>
      <c r="BQ30" s="587"/>
      <c r="BR30" s="587"/>
      <c r="BS30" s="587"/>
      <c r="BT30" s="587"/>
      <c r="BU30" s="588"/>
      <c r="BV30" s="586">
        <v>510232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秦野市伊勢原市環境衛生組合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伊勢原市土地開発公社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用地取得事業特別会計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金目川水害予防組合</v>
      </c>
      <c r="BZ35" s="599"/>
      <c r="CA35" s="599"/>
      <c r="CB35" s="599"/>
      <c r="CC35" s="599"/>
      <c r="CD35" s="599"/>
      <c r="CE35" s="599"/>
      <c r="CF35" s="599"/>
      <c r="CG35" s="599"/>
      <c r="CH35" s="599"/>
      <c r="CI35" s="599"/>
      <c r="CJ35" s="599"/>
      <c r="CK35" s="599"/>
      <c r="CL35" s="599"/>
      <c r="CM35" s="599"/>
      <c r="CN35" s="167"/>
      <c r="CO35" s="598">
        <f t="shared" ref="CO35:CO43" si="3">IF(CQ35="","",CO34+1)</f>
        <v>13</v>
      </c>
      <c r="CP35" s="598"/>
      <c r="CQ35" s="599" t="str">
        <f>IF('各会計、関係団体の財政状況及び健全化判断比率'!BS8="","",'各会計、関係団体の財政状況及び健全化判断比率'!BS8)</f>
        <v>（一財）伊勢原市事業公社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神奈川県後期高齢者医療広域連合（一般会計）</v>
      </c>
      <c r="BZ36" s="599"/>
      <c r="CA36" s="599"/>
      <c r="CB36" s="599"/>
      <c r="CC36" s="599"/>
      <c r="CD36" s="599"/>
      <c r="CE36" s="599"/>
      <c r="CF36" s="599"/>
      <c r="CG36" s="599"/>
      <c r="CH36" s="599"/>
      <c r="CI36" s="599"/>
      <c r="CJ36" s="599"/>
      <c r="CK36" s="599"/>
      <c r="CL36" s="599"/>
      <c r="CM36" s="599"/>
      <c r="CN36" s="167"/>
      <c r="CO36" s="598">
        <f t="shared" si="3"/>
        <v>14</v>
      </c>
      <c r="CP36" s="598"/>
      <c r="CQ36" s="599" t="str">
        <f>IF('各会計、関係団体の財政状況及び健全化判断比率'!BS9="","",'各会計、関係団体の財政状況及び健全化判断比率'!BS9)</f>
        <v>（公財）伊勢原市みどりのまち振興財団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神奈川県後期高齢者医療広域連合（事業会計）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神奈川県市町村職員退職手当組合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4" t="s">
        <v>520</v>
      </c>
      <c r="D34" s="1184"/>
      <c r="E34" s="1185"/>
      <c r="F34" s="32">
        <v>4.46</v>
      </c>
      <c r="G34" s="33">
        <v>5.05</v>
      </c>
      <c r="H34" s="33">
        <v>5.15</v>
      </c>
      <c r="I34" s="33">
        <v>5.37</v>
      </c>
      <c r="J34" s="34">
        <v>4.6100000000000003</v>
      </c>
      <c r="K34" s="22"/>
      <c r="L34" s="22"/>
      <c r="M34" s="22"/>
      <c r="N34" s="22"/>
      <c r="O34" s="22"/>
      <c r="P34" s="22"/>
    </row>
    <row r="35" spans="1:16" ht="39" customHeight="1" x14ac:dyDescent="0.15">
      <c r="A35" s="22"/>
      <c r="B35" s="35"/>
      <c r="C35" s="1178" t="s">
        <v>521</v>
      </c>
      <c r="D35" s="1179"/>
      <c r="E35" s="1180"/>
      <c r="F35" s="36">
        <v>1.67</v>
      </c>
      <c r="G35" s="37">
        <v>1.8</v>
      </c>
      <c r="H35" s="37">
        <v>1.99</v>
      </c>
      <c r="I35" s="37">
        <v>2.76</v>
      </c>
      <c r="J35" s="38">
        <v>4</v>
      </c>
      <c r="K35" s="22"/>
      <c r="L35" s="22"/>
      <c r="M35" s="22"/>
      <c r="N35" s="22"/>
      <c r="O35" s="22"/>
      <c r="P35" s="22"/>
    </row>
    <row r="36" spans="1:16" ht="39" customHeight="1" x14ac:dyDescent="0.15">
      <c r="A36" s="22"/>
      <c r="B36" s="35"/>
      <c r="C36" s="1178" t="s">
        <v>522</v>
      </c>
      <c r="D36" s="1179"/>
      <c r="E36" s="1180"/>
      <c r="F36" s="36">
        <v>0.78</v>
      </c>
      <c r="G36" s="37">
        <v>0.89</v>
      </c>
      <c r="H36" s="37">
        <v>1.31</v>
      </c>
      <c r="I36" s="37">
        <v>1.38</v>
      </c>
      <c r="J36" s="38">
        <v>1.46</v>
      </c>
      <c r="K36" s="22"/>
      <c r="L36" s="22"/>
      <c r="M36" s="22"/>
      <c r="N36" s="22"/>
      <c r="O36" s="22"/>
      <c r="P36" s="22"/>
    </row>
    <row r="37" spans="1:16" ht="39" customHeight="1" x14ac:dyDescent="0.15">
      <c r="A37" s="22"/>
      <c r="B37" s="35"/>
      <c r="C37" s="1178" t="s">
        <v>523</v>
      </c>
      <c r="D37" s="1179"/>
      <c r="E37" s="1180"/>
      <c r="F37" s="36">
        <v>0.52</v>
      </c>
      <c r="G37" s="37">
        <v>0.3</v>
      </c>
      <c r="H37" s="37">
        <v>0.34</v>
      </c>
      <c r="I37" s="37">
        <v>0.71</v>
      </c>
      <c r="J37" s="38">
        <v>0.78</v>
      </c>
      <c r="K37" s="22"/>
      <c r="L37" s="22"/>
      <c r="M37" s="22"/>
      <c r="N37" s="22"/>
      <c r="O37" s="22"/>
      <c r="P37" s="22"/>
    </row>
    <row r="38" spans="1:16" ht="39" customHeight="1" x14ac:dyDescent="0.15">
      <c r="A38" s="22"/>
      <c r="B38" s="35"/>
      <c r="C38" s="1178" t="s">
        <v>524</v>
      </c>
      <c r="D38" s="1179"/>
      <c r="E38" s="1180"/>
      <c r="F38" s="36">
        <v>0.01</v>
      </c>
      <c r="G38" s="37">
        <v>0.01</v>
      </c>
      <c r="H38" s="37">
        <v>0.01</v>
      </c>
      <c r="I38" s="37">
        <v>0.04</v>
      </c>
      <c r="J38" s="38">
        <v>0.02</v>
      </c>
      <c r="K38" s="22"/>
      <c r="L38" s="22"/>
      <c r="M38" s="22"/>
      <c r="N38" s="22"/>
      <c r="O38" s="22"/>
      <c r="P38" s="22"/>
    </row>
    <row r="39" spans="1:16" ht="39" customHeight="1" x14ac:dyDescent="0.15">
      <c r="A39" s="22"/>
      <c r="B39" s="35"/>
      <c r="C39" s="1178" t="s">
        <v>525</v>
      </c>
      <c r="D39" s="1179"/>
      <c r="E39" s="1180"/>
      <c r="F39" s="36" t="s">
        <v>474</v>
      </c>
      <c r="G39" s="37" t="s">
        <v>474</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526</v>
      </c>
      <c r="D42" s="1179"/>
      <c r="E42" s="1180"/>
      <c r="F42" s="36" t="s">
        <v>474</v>
      </c>
      <c r="G42" s="37" t="s">
        <v>474</v>
      </c>
      <c r="H42" s="37" t="s">
        <v>474</v>
      </c>
      <c r="I42" s="37" t="s">
        <v>474</v>
      </c>
      <c r="J42" s="38" t="s">
        <v>474</v>
      </c>
      <c r="K42" s="22"/>
      <c r="L42" s="22"/>
      <c r="M42" s="22"/>
      <c r="N42" s="22"/>
      <c r="O42" s="22"/>
      <c r="P42" s="22"/>
    </row>
    <row r="43" spans="1:16" ht="39" customHeight="1" thickBot="1" x14ac:dyDescent="0.2">
      <c r="A43" s="22"/>
      <c r="B43" s="40"/>
      <c r="C43" s="1181" t="s">
        <v>527</v>
      </c>
      <c r="D43" s="1182"/>
      <c r="E43" s="1183"/>
      <c r="F43" s="41">
        <v>0</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2571</v>
      </c>
      <c r="L45" s="60">
        <v>2683</v>
      </c>
      <c r="M45" s="60">
        <v>2657</v>
      </c>
      <c r="N45" s="60">
        <v>2637</v>
      </c>
      <c r="O45" s="61">
        <v>2721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x14ac:dyDescent="0.15">
      <c r="A48" s="48"/>
      <c r="B48" s="1196"/>
      <c r="C48" s="1197"/>
      <c r="D48" s="62"/>
      <c r="E48" s="1188" t="s">
        <v>15</v>
      </c>
      <c r="F48" s="1188"/>
      <c r="G48" s="1188"/>
      <c r="H48" s="1188"/>
      <c r="I48" s="1188"/>
      <c r="J48" s="1189"/>
      <c r="K48" s="63">
        <v>920</v>
      </c>
      <c r="L48" s="64">
        <v>948</v>
      </c>
      <c r="M48" s="64">
        <v>895</v>
      </c>
      <c r="N48" s="64">
        <v>899</v>
      </c>
      <c r="O48" s="65">
        <v>863</v>
      </c>
      <c r="P48" s="48"/>
      <c r="Q48" s="48"/>
      <c r="R48" s="48"/>
      <c r="S48" s="48"/>
      <c r="T48" s="48"/>
      <c r="U48" s="48"/>
    </row>
    <row r="49" spans="1:21" ht="30.75" customHeight="1" x14ac:dyDescent="0.15">
      <c r="A49" s="48"/>
      <c r="B49" s="1196"/>
      <c r="C49" s="1197"/>
      <c r="D49" s="62"/>
      <c r="E49" s="1188" t="s">
        <v>16</v>
      </c>
      <c r="F49" s="1188"/>
      <c r="G49" s="1188"/>
      <c r="H49" s="1188"/>
      <c r="I49" s="1188"/>
      <c r="J49" s="1189"/>
      <c r="K49" s="63">
        <v>46</v>
      </c>
      <c r="L49" s="64">
        <v>17</v>
      </c>
      <c r="M49" s="64">
        <v>22</v>
      </c>
      <c r="N49" s="64">
        <v>35</v>
      </c>
      <c r="O49" s="65">
        <v>192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141</v>
      </c>
      <c r="L50" s="64">
        <v>139</v>
      </c>
      <c r="M50" s="64">
        <v>243</v>
      </c>
      <c r="N50" s="64">
        <v>420</v>
      </c>
      <c r="O50" s="65">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v>7</v>
      </c>
      <c r="L51" s="64">
        <v>1</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2872</v>
      </c>
      <c r="L52" s="64">
        <v>2955</v>
      </c>
      <c r="M52" s="64">
        <v>3043</v>
      </c>
      <c r="N52" s="64">
        <v>2868</v>
      </c>
      <c r="O52" s="65">
        <v>2958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813</v>
      </c>
      <c r="L53" s="69">
        <v>833</v>
      </c>
      <c r="M53" s="69">
        <v>774</v>
      </c>
      <c r="N53" s="69">
        <v>1123</v>
      </c>
      <c r="O53" s="70">
        <v>1295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202" t="s">
        <v>24</v>
      </c>
      <c r="C41" s="1203"/>
      <c r="D41" s="81"/>
      <c r="E41" s="1208" t="s">
        <v>25</v>
      </c>
      <c r="F41" s="1208"/>
      <c r="G41" s="1208"/>
      <c r="H41" s="1209"/>
      <c r="I41" s="82">
        <v>27325</v>
      </c>
      <c r="J41" s="83">
        <v>27085</v>
      </c>
      <c r="K41" s="83">
        <v>27043</v>
      </c>
      <c r="L41" s="83">
        <v>26620</v>
      </c>
      <c r="M41" s="84">
        <v>25881</v>
      </c>
    </row>
    <row r="42" spans="2:13" ht="27.75" customHeight="1" x14ac:dyDescent="0.15">
      <c r="B42" s="1204"/>
      <c r="C42" s="1205"/>
      <c r="D42" s="85"/>
      <c r="E42" s="1210" t="s">
        <v>26</v>
      </c>
      <c r="F42" s="1210"/>
      <c r="G42" s="1210"/>
      <c r="H42" s="1211"/>
      <c r="I42" s="86">
        <v>7264</v>
      </c>
      <c r="J42" s="87">
        <v>6992</v>
      </c>
      <c r="K42" s="87">
        <v>6638</v>
      </c>
      <c r="L42" s="87">
        <v>6203</v>
      </c>
      <c r="M42" s="88">
        <v>5764</v>
      </c>
    </row>
    <row r="43" spans="2:13" ht="27.75" customHeight="1" x14ac:dyDescent="0.15">
      <c r="B43" s="1204"/>
      <c r="C43" s="1205"/>
      <c r="D43" s="85"/>
      <c r="E43" s="1210" t="s">
        <v>27</v>
      </c>
      <c r="F43" s="1210"/>
      <c r="G43" s="1210"/>
      <c r="H43" s="1211"/>
      <c r="I43" s="86">
        <v>12384</v>
      </c>
      <c r="J43" s="87">
        <v>12274</v>
      </c>
      <c r="K43" s="87">
        <v>11875</v>
      </c>
      <c r="L43" s="87">
        <v>11743</v>
      </c>
      <c r="M43" s="88">
        <v>11393</v>
      </c>
    </row>
    <row r="44" spans="2:13" ht="27.75" customHeight="1" x14ac:dyDescent="0.15">
      <c r="B44" s="1204"/>
      <c r="C44" s="1205"/>
      <c r="D44" s="85"/>
      <c r="E44" s="1210" t="s">
        <v>28</v>
      </c>
      <c r="F44" s="1210"/>
      <c r="G44" s="1210"/>
      <c r="H44" s="1211"/>
      <c r="I44" s="86">
        <v>2190</v>
      </c>
      <c r="J44" s="87">
        <v>2184</v>
      </c>
      <c r="K44" s="87">
        <v>2163</v>
      </c>
      <c r="L44" s="87">
        <v>2141</v>
      </c>
      <c r="M44" s="88">
        <v>1916</v>
      </c>
    </row>
    <row r="45" spans="2:13" ht="27.75" customHeight="1" x14ac:dyDescent="0.15">
      <c r="B45" s="1204"/>
      <c r="C45" s="1205"/>
      <c r="D45" s="85"/>
      <c r="E45" s="1210" t="s">
        <v>29</v>
      </c>
      <c r="F45" s="1210"/>
      <c r="G45" s="1210"/>
      <c r="H45" s="1211"/>
      <c r="I45" s="86">
        <v>4942</v>
      </c>
      <c r="J45" s="87">
        <v>4416</v>
      </c>
      <c r="K45" s="87">
        <v>3713</v>
      </c>
      <c r="L45" s="87">
        <v>3647</v>
      </c>
      <c r="M45" s="88">
        <v>3515</v>
      </c>
    </row>
    <row r="46" spans="2:13" ht="27.75" customHeight="1" x14ac:dyDescent="0.15">
      <c r="B46" s="1204"/>
      <c r="C46" s="1205"/>
      <c r="D46" s="89"/>
      <c r="E46" s="1210" t="s">
        <v>30</v>
      </c>
      <c r="F46" s="1210"/>
      <c r="G46" s="1210"/>
      <c r="H46" s="1211"/>
      <c r="I46" s="86">
        <v>1245</v>
      </c>
      <c r="J46" s="87">
        <v>382</v>
      </c>
      <c r="K46" s="87">
        <v>347</v>
      </c>
      <c r="L46" s="87">
        <v>312</v>
      </c>
      <c r="M46" s="88">
        <v>278</v>
      </c>
    </row>
    <row r="47" spans="2:13" ht="27.75" customHeight="1" x14ac:dyDescent="0.15">
      <c r="B47" s="1204"/>
      <c r="C47" s="1205"/>
      <c r="D47" s="90"/>
      <c r="E47" s="1212" t="s">
        <v>31</v>
      </c>
      <c r="F47" s="1213"/>
      <c r="G47" s="1213"/>
      <c r="H47" s="1214"/>
      <c r="I47" s="86" t="s">
        <v>474</v>
      </c>
      <c r="J47" s="87" t="s">
        <v>474</v>
      </c>
      <c r="K47" s="87" t="s">
        <v>474</v>
      </c>
      <c r="L47" s="87" t="s">
        <v>474</v>
      </c>
      <c r="M47" s="88" t="s">
        <v>474</v>
      </c>
    </row>
    <row r="48" spans="2:13" ht="27.75" customHeight="1" x14ac:dyDescent="0.15">
      <c r="B48" s="1204"/>
      <c r="C48" s="1205"/>
      <c r="D48" s="85"/>
      <c r="E48" s="1210" t="s">
        <v>32</v>
      </c>
      <c r="F48" s="1210"/>
      <c r="G48" s="1210"/>
      <c r="H48" s="1211"/>
      <c r="I48" s="86" t="s">
        <v>474</v>
      </c>
      <c r="J48" s="87" t="s">
        <v>474</v>
      </c>
      <c r="K48" s="87" t="s">
        <v>474</v>
      </c>
      <c r="L48" s="87" t="s">
        <v>474</v>
      </c>
      <c r="M48" s="88" t="s">
        <v>474</v>
      </c>
    </row>
    <row r="49" spans="2:13" ht="27.75" customHeight="1" x14ac:dyDescent="0.15">
      <c r="B49" s="1206"/>
      <c r="C49" s="1207"/>
      <c r="D49" s="85"/>
      <c r="E49" s="1210" t="s">
        <v>33</v>
      </c>
      <c r="F49" s="1210"/>
      <c r="G49" s="1210"/>
      <c r="H49" s="1211"/>
      <c r="I49" s="86" t="s">
        <v>474</v>
      </c>
      <c r="J49" s="87" t="s">
        <v>474</v>
      </c>
      <c r="K49" s="87" t="s">
        <v>474</v>
      </c>
      <c r="L49" s="87" t="s">
        <v>474</v>
      </c>
      <c r="M49" s="88" t="s">
        <v>474</v>
      </c>
    </row>
    <row r="50" spans="2:13" ht="27.75" customHeight="1" x14ac:dyDescent="0.15">
      <c r="B50" s="1215" t="s">
        <v>34</v>
      </c>
      <c r="C50" s="1216"/>
      <c r="D50" s="91"/>
      <c r="E50" s="1210" t="s">
        <v>35</v>
      </c>
      <c r="F50" s="1210"/>
      <c r="G50" s="1210"/>
      <c r="H50" s="1211"/>
      <c r="I50" s="86">
        <v>1313</v>
      </c>
      <c r="J50" s="87">
        <v>1741</v>
      </c>
      <c r="K50" s="87">
        <v>1939</v>
      </c>
      <c r="L50" s="87">
        <v>2275</v>
      </c>
      <c r="M50" s="88">
        <v>2686</v>
      </c>
    </row>
    <row r="51" spans="2:13" ht="27.75" customHeight="1" x14ac:dyDescent="0.15">
      <c r="B51" s="1204"/>
      <c r="C51" s="1205"/>
      <c r="D51" s="85"/>
      <c r="E51" s="1210" t="s">
        <v>36</v>
      </c>
      <c r="F51" s="1210"/>
      <c r="G51" s="1210"/>
      <c r="H51" s="1211"/>
      <c r="I51" s="86">
        <v>6247</v>
      </c>
      <c r="J51" s="87">
        <v>6002</v>
      </c>
      <c r="K51" s="87">
        <v>5682</v>
      </c>
      <c r="L51" s="87">
        <v>5723</v>
      </c>
      <c r="M51" s="88">
        <v>5816</v>
      </c>
    </row>
    <row r="52" spans="2:13" ht="27.75" customHeight="1" x14ac:dyDescent="0.15">
      <c r="B52" s="1206"/>
      <c r="C52" s="1207"/>
      <c r="D52" s="85"/>
      <c r="E52" s="1210" t="s">
        <v>37</v>
      </c>
      <c r="F52" s="1210"/>
      <c r="G52" s="1210"/>
      <c r="H52" s="1211"/>
      <c r="I52" s="86">
        <v>26921</v>
      </c>
      <c r="J52" s="87">
        <v>26916</v>
      </c>
      <c r="K52" s="87">
        <v>26692</v>
      </c>
      <c r="L52" s="87">
        <v>26246</v>
      </c>
      <c r="M52" s="88">
        <v>25496</v>
      </c>
    </row>
    <row r="53" spans="2:13" ht="27.75" customHeight="1" thickBot="1" x14ac:dyDescent="0.2">
      <c r="B53" s="1217" t="s">
        <v>21</v>
      </c>
      <c r="C53" s="1218"/>
      <c r="D53" s="92"/>
      <c r="E53" s="1219" t="s">
        <v>38</v>
      </c>
      <c r="F53" s="1219"/>
      <c r="G53" s="1219"/>
      <c r="H53" s="1220"/>
      <c r="I53" s="93">
        <v>20870</v>
      </c>
      <c r="J53" s="94">
        <v>18674</v>
      </c>
      <c r="K53" s="94">
        <v>17465</v>
      </c>
      <c r="L53" s="94">
        <v>16422</v>
      </c>
      <c r="M53" s="95">
        <v>14749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115" zoomScaleNormal="11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545</v>
      </c>
      <c r="I42" s="354"/>
      <c r="J42" s="354"/>
      <c r="K42" s="354"/>
      <c r="L42" s="246"/>
      <c r="M42" s="246"/>
      <c r="N42" s="246"/>
      <c r="O42" s="246"/>
    </row>
    <row r="43" spans="2:17" x14ac:dyDescent="0.15">
      <c r="B43" s="250"/>
      <c r="C43" s="246"/>
      <c r="D43" s="246"/>
      <c r="E43" s="246"/>
      <c r="F43" s="246"/>
      <c r="G43" s="1233" t="s">
        <v>554</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546</v>
      </c>
    </row>
    <row r="50" spans="1:17" x14ac:dyDescent="0.15">
      <c r="B50" s="250"/>
      <c r="C50" s="246"/>
      <c r="D50" s="246"/>
      <c r="E50" s="246"/>
      <c r="F50" s="246"/>
      <c r="G50" s="1242"/>
      <c r="H50" s="1243"/>
      <c r="I50" s="1243"/>
      <c r="J50" s="1244"/>
      <c r="K50" s="356" t="s">
        <v>514</v>
      </c>
      <c r="L50" s="356" t="s">
        <v>515</v>
      </c>
      <c r="M50" s="356" t="s">
        <v>516</v>
      </c>
      <c r="N50" s="356" t="s">
        <v>517</v>
      </c>
      <c r="O50" s="356" t="s">
        <v>518</v>
      </c>
    </row>
    <row r="51" spans="1:17" x14ac:dyDescent="0.15">
      <c r="B51" s="250"/>
      <c r="C51" s="246"/>
      <c r="D51" s="246"/>
      <c r="E51" s="246"/>
      <c r="F51" s="246"/>
      <c r="G51" s="1245" t="s">
        <v>547</v>
      </c>
      <c r="H51" s="1246"/>
      <c r="I51" s="1251" t="s">
        <v>548</v>
      </c>
      <c r="J51" s="1251"/>
      <c r="K51" s="1256"/>
      <c r="L51" s="1256"/>
      <c r="M51" s="1256"/>
      <c r="N51" s="1221">
        <v>98.6</v>
      </c>
      <c r="O51" s="1221">
        <v>87.4</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549</v>
      </c>
      <c r="J53" s="1231"/>
      <c r="K53" s="1255"/>
      <c r="L53" s="1255"/>
      <c r="M53" s="1255"/>
      <c r="N53" s="1253">
        <v>62.8</v>
      </c>
      <c r="O53" s="1253">
        <v>68.400000000000006</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550</v>
      </c>
      <c r="H55" s="1226"/>
      <c r="I55" s="1231" t="s">
        <v>548</v>
      </c>
      <c r="J55" s="1231"/>
      <c r="K55" s="1256"/>
      <c r="L55" s="1256"/>
      <c r="M55" s="1256"/>
      <c r="N55" s="1221">
        <v>17.8</v>
      </c>
      <c r="O55" s="1221">
        <v>15</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549</v>
      </c>
      <c r="J57" s="1223"/>
      <c r="K57" s="1255"/>
      <c r="L57" s="1255"/>
      <c r="M57" s="1255"/>
      <c r="N57" s="1253">
        <v>56.2</v>
      </c>
      <c r="O57" s="1253">
        <v>63.3</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545</v>
      </c>
      <c r="I64" s="354"/>
      <c r="J64" s="354"/>
      <c r="K64" s="354"/>
      <c r="L64" s="246"/>
      <c r="M64" s="246"/>
      <c r="N64" s="246"/>
      <c r="O64" s="246"/>
    </row>
    <row r="65" spans="2:30" x14ac:dyDescent="0.15">
      <c r="B65" s="250"/>
      <c r="C65" s="246"/>
      <c r="D65" s="246"/>
      <c r="E65" s="246"/>
      <c r="F65" s="246"/>
      <c r="G65" s="1233" t="s">
        <v>555</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42"/>
      <c r="H72" s="1243"/>
      <c r="I72" s="1243"/>
      <c r="J72" s="1244"/>
      <c r="K72" s="356" t="s">
        <v>514</v>
      </c>
      <c r="L72" s="356" t="s">
        <v>515</v>
      </c>
      <c r="M72" s="356" t="s">
        <v>516</v>
      </c>
      <c r="N72" s="356" t="s">
        <v>517</v>
      </c>
      <c r="O72" s="356" t="s">
        <v>518</v>
      </c>
    </row>
    <row r="73" spans="2:30" x14ac:dyDescent="0.15">
      <c r="B73" s="250"/>
      <c r="C73" s="246"/>
      <c r="D73" s="246"/>
      <c r="E73" s="246"/>
      <c r="F73" s="246"/>
      <c r="G73" s="1245" t="s">
        <v>547</v>
      </c>
      <c r="H73" s="1246"/>
      <c r="I73" s="1251" t="s">
        <v>548</v>
      </c>
      <c r="J73" s="1251"/>
      <c r="K73" s="1232">
        <v>128.5</v>
      </c>
      <c r="L73" s="1232">
        <v>113</v>
      </c>
      <c r="M73" s="1221">
        <v>107.5</v>
      </c>
      <c r="N73" s="1221">
        <v>98.6</v>
      </c>
      <c r="O73" s="1221">
        <v>87.4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553</v>
      </c>
      <c r="J75" s="1231"/>
      <c r="K75" s="1253">
        <v>5.6</v>
      </c>
      <c r="L75" s="1253">
        <v>5.3</v>
      </c>
      <c r="M75" s="1253">
        <v>4.9000000000000004</v>
      </c>
      <c r="N75" s="1253">
        <v>5.5</v>
      </c>
      <c r="O75" s="1253">
        <v>6.3</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550</v>
      </c>
      <c r="H77" s="1226"/>
      <c r="I77" s="1231" t="s">
        <v>548</v>
      </c>
      <c r="J77" s="1231"/>
      <c r="K77" s="1232">
        <v>46.1</v>
      </c>
      <c r="L77" s="1232">
        <v>37.6</v>
      </c>
      <c r="M77" s="1221">
        <v>33.799999999999997</v>
      </c>
      <c r="N77" s="1221">
        <v>17.8</v>
      </c>
      <c r="O77" s="1221">
        <v>15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553</v>
      </c>
      <c r="J79" s="1223"/>
      <c r="K79" s="1224">
        <v>8.5</v>
      </c>
      <c r="L79" s="1224">
        <v>7.9</v>
      </c>
      <c r="M79" s="1224">
        <v>7.1</v>
      </c>
      <c r="N79" s="1224">
        <v>5.3</v>
      </c>
      <c r="O79" s="1224">
        <v>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513</v>
      </c>
      <c r="G2" s="113"/>
      <c r="H2" s="114"/>
    </row>
    <row r="3" spans="1:8" x14ac:dyDescent="0.15">
      <c r="A3" s="110" t="s">
        <v>506</v>
      </c>
      <c r="B3" s="115"/>
      <c r="C3" s="116"/>
      <c r="D3" s="117">
        <v>22541</v>
      </c>
      <c r="E3" s="118"/>
      <c r="F3" s="119">
        <v>43493</v>
      </c>
      <c r="G3" s="120"/>
      <c r="H3" s="121"/>
    </row>
    <row r="4" spans="1:8" x14ac:dyDescent="0.15">
      <c r="A4" s="122"/>
      <c r="B4" s="123"/>
      <c r="C4" s="124"/>
      <c r="D4" s="125">
        <v>15660</v>
      </c>
      <c r="E4" s="126"/>
      <c r="F4" s="127">
        <v>23254</v>
      </c>
      <c r="G4" s="128"/>
      <c r="H4" s="129"/>
    </row>
    <row r="5" spans="1:8" x14ac:dyDescent="0.15">
      <c r="A5" s="110" t="s">
        <v>508</v>
      </c>
      <c r="B5" s="115"/>
      <c r="C5" s="116"/>
      <c r="D5" s="117">
        <v>19616</v>
      </c>
      <c r="E5" s="118"/>
      <c r="F5" s="119">
        <v>50840</v>
      </c>
      <c r="G5" s="120"/>
      <c r="H5" s="121"/>
    </row>
    <row r="6" spans="1:8" x14ac:dyDescent="0.15">
      <c r="A6" s="122"/>
      <c r="B6" s="123"/>
      <c r="C6" s="124"/>
      <c r="D6" s="125">
        <v>3988</v>
      </c>
      <c r="E6" s="126"/>
      <c r="F6" s="127">
        <v>25367</v>
      </c>
      <c r="G6" s="128"/>
      <c r="H6" s="129"/>
    </row>
    <row r="7" spans="1:8" x14ac:dyDescent="0.15">
      <c r="A7" s="110" t="s">
        <v>509</v>
      </c>
      <c r="B7" s="115"/>
      <c r="C7" s="116"/>
      <c r="D7" s="117">
        <v>21060</v>
      </c>
      <c r="E7" s="118"/>
      <c r="F7" s="119">
        <v>53605</v>
      </c>
      <c r="G7" s="120"/>
      <c r="H7" s="121"/>
    </row>
    <row r="8" spans="1:8" x14ac:dyDescent="0.15">
      <c r="A8" s="122"/>
      <c r="B8" s="123"/>
      <c r="C8" s="124"/>
      <c r="D8" s="125">
        <v>8731</v>
      </c>
      <c r="E8" s="126"/>
      <c r="F8" s="127">
        <v>28343</v>
      </c>
      <c r="G8" s="128"/>
      <c r="H8" s="129"/>
    </row>
    <row r="9" spans="1:8" x14ac:dyDescent="0.15">
      <c r="A9" s="110" t="s">
        <v>510</v>
      </c>
      <c r="B9" s="115"/>
      <c r="C9" s="116"/>
      <c r="D9" s="117">
        <v>23537</v>
      </c>
      <c r="E9" s="118"/>
      <c r="F9" s="119">
        <v>44267</v>
      </c>
      <c r="G9" s="120"/>
      <c r="H9" s="121"/>
    </row>
    <row r="10" spans="1:8" x14ac:dyDescent="0.15">
      <c r="A10" s="122"/>
      <c r="B10" s="123"/>
      <c r="C10" s="124"/>
      <c r="D10" s="125">
        <v>12089</v>
      </c>
      <c r="E10" s="126"/>
      <c r="F10" s="127">
        <v>26161</v>
      </c>
      <c r="G10" s="128"/>
      <c r="H10" s="129"/>
    </row>
    <row r="11" spans="1:8" x14ac:dyDescent="0.15">
      <c r="A11" s="110" t="s">
        <v>511</v>
      </c>
      <c r="B11" s="115"/>
      <c r="C11" s="116"/>
      <c r="D11" s="117">
        <v>27585</v>
      </c>
      <c r="E11" s="118"/>
      <c r="F11" s="119">
        <v>40879</v>
      </c>
      <c r="G11" s="120"/>
      <c r="H11" s="121"/>
    </row>
    <row r="12" spans="1:8" x14ac:dyDescent="0.15">
      <c r="A12" s="122"/>
      <c r="B12" s="123"/>
      <c r="C12" s="130"/>
      <c r="D12" s="125">
        <v>13453</v>
      </c>
      <c r="E12" s="126"/>
      <c r="F12" s="127">
        <v>24087</v>
      </c>
      <c r="G12" s="128"/>
      <c r="H12" s="129"/>
    </row>
    <row r="13" spans="1:8" x14ac:dyDescent="0.15">
      <c r="A13" s="110"/>
      <c r="B13" s="115"/>
      <c r="C13" s="131"/>
      <c r="D13" s="132">
        <v>22868</v>
      </c>
      <c r="E13" s="133"/>
      <c r="F13" s="134">
        <v>46617</v>
      </c>
      <c r="G13" s="135"/>
      <c r="H13" s="121"/>
    </row>
    <row r="14" spans="1:8" x14ac:dyDescent="0.15">
      <c r="A14" s="122"/>
      <c r="B14" s="123"/>
      <c r="C14" s="124"/>
      <c r="D14" s="125">
        <v>10784</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4.47</v>
      </c>
      <c r="C19" s="136">
        <f>ROUND(VALUE(SUBSTITUTE(実質収支比率等に係る経年分析!G$48,"▲","-")),2)</f>
        <v>5.0599999999999996</v>
      </c>
      <c r="D19" s="136">
        <f>ROUND(VALUE(SUBSTITUTE(実質収支比率等に係る経年分析!H$48,"▲","-")),2)</f>
        <v>5.15</v>
      </c>
      <c r="E19" s="136">
        <f>ROUND(VALUE(SUBSTITUTE(実質収支比率等に係る経年分析!I$48,"▲","-")),2)</f>
        <v>5.38</v>
      </c>
      <c r="F19" s="136">
        <f>ROUND(VALUE(SUBSTITUTE(実質収支比率等に係る経年分析!J$48,"▲","-")),2)</f>
        <v>4.6100000000000003</v>
      </c>
    </row>
    <row r="20" spans="1:11" x14ac:dyDescent="0.15">
      <c r="A20" s="136" t="s">
        <v>43</v>
      </c>
      <c r="B20" s="136">
        <f>ROUND(VALUE(SUBSTITUTE(実質収支比率等に係る経年分析!F$47,"▲","-")),2)</f>
        <v>2.73</v>
      </c>
      <c r="C20" s="136">
        <f>ROUND(VALUE(SUBSTITUTE(実質収支比率等に係る経年分析!G$47,"▲","-")),2)</f>
        <v>3.98</v>
      </c>
      <c r="D20" s="136">
        <f>ROUND(VALUE(SUBSTITUTE(実質収支比率等に係る経年分析!H$47,"▲","-")),2)</f>
        <v>4.45</v>
      </c>
      <c r="E20" s="136">
        <f>ROUND(VALUE(SUBSTITUTE(実質収支比率等に係る経年分析!I$47,"▲","-")),2)</f>
        <v>6.58</v>
      </c>
      <c r="F20" s="136">
        <f>ROUND(VALUE(SUBSTITUTE(実質収支比率等に係る経年分析!J$47,"▲","-")),2)</f>
        <v>6.7</v>
      </c>
    </row>
    <row r="21" spans="1:11" x14ac:dyDescent="0.15">
      <c r="A21" s="136" t="s">
        <v>44</v>
      </c>
      <c r="B21" s="136">
        <f>IF(ISNUMBER(VALUE(SUBSTITUTE(実質収支比率等に係る経年分析!F$49,"▲","-"))),ROUND(VALUE(SUBSTITUTE(実質収支比率等に係る経年分析!F$49,"▲","-")),2),NA())</f>
        <v>2.77</v>
      </c>
      <c r="C21" s="136">
        <f>IF(ISNUMBER(VALUE(SUBSTITUTE(実質収支比率等に係る経年分析!G$49,"▲","-"))),ROUND(VALUE(SUBSTITUTE(実質収支比率等に係る経年分析!G$49,"▲","-")),2),NA())</f>
        <v>1.98</v>
      </c>
      <c r="D21" s="136">
        <f>IF(ISNUMBER(VALUE(SUBSTITUTE(実質収支比率等に係る経年分析!H$49,"▲","-"))),ROUND(VALUE(SUBSTITUTE(実質収支比率等に係る経年分析!H$49,"▲","-")),2),NA())</f>
        <v>0.47</v>
      </c>
      <c r="E21" s="136">
        <f>IF(ISNUMBER(VALUE(SUBSTITUTE(実質収支比率等に係る経年分析!I$49,"▲","-"))),ROUND(VALUE(SUBSTITUTE(実質収支比率等に係る経年分析!I$49,"▲","-")),2),NA())</f>
        <v>2.48</v>
      </c>
      <c r="F21" s="136">
        <f>IF(ISNUMBER(VALUE(SUBSTITUTE(実質収支比率等に係る経年分析!J$49,"▲","-"))),ROUND(VALUE(SUBSTITUTE(実質収支比率等に係る経年分析!J$49,"▲","-")),2),NA())</f>
        <v>-0.44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用地取得事業特別会計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0.78</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1.46</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4.6100000000000003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2872</v>
      </c>
      <c r="E42" s="138"/>
      <c r="F42" s="138"/>
      <c r="G42" s="138">
        <f>'実質公債費比率（分子）の構造'!L$52</f>
        <v>2955</v>
      </c>
      <c r="H42" s="138"/>
      <c r="I42" s="138"/>
      <c r="J42" s="138">
        <f>'実質公債費比率（分子）の構造'!M$52</f>
        <v>3043</v>
      </c>
      <c r="K42" s="138"/>
      <c r="L42" s="138"/>
      <c r="M42" s="138">
        <f>'実質公債費比率（分子）の構造'!N$52</f>
        <v>2868</v>
      </c>
      <c r="N42" s="138"/>
      <c r="O42" s="138"/>
      <c r="P42" s="138">
        <f>'実質公債費比率（分子）の構造'!O$52</f>
        <v>2958</v>
      </c>
    </row>
    <row r="43" spans="1:16" x14ac:dyDescent="0.15">
      <c r="A43" s="138" t="s">
        <v>52</v>
      </c>
      <c r="B43" s="138">
        <f>'実質公債費比率（分子）の構造'!K$51</f>
        <v>7</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141</v>
      </c>
      <c r="C44" s="138"/>
      <c r="D44" s="138"/>
      <c r="E44" s="138">
        <f>'実質公債費比率（分子）の構造'!L$50</f>
        <v>139</v>
      </c>
      <c r="F44" s="138"/>
      <c r="G44" s="138"/>
      <c r="H44" s="138">
        <f>'実質公債費比率（分子）の構造'!M$50</f>
        <v>243</v>
      </c>
      <c r="I44" s="138"/>
      <c r="J44" s="138"/>
      <c r="K44" s="138">
        <f>'実質公債費比率（分子）の構造'!N$50</f>
        <v>420</v>
      </c>
      <c r="L44" s="138"/>
      <c r="M44" s="138"/>
      <c r="N44" s="138">
        <f>'実質公債費比率（分子）の構造'!O$50</f>
        <v>477</v>
      </c>
      <c r="O44" s="138"/>
      <c r="P44" s="138"/>
    </row>
    <row r="45" spans="1:16" x14ac:dyDescent="0.15">
      <c r="A45" s="138" t="s">
        <v>54</v>
      </c>
      <c r="B45" s="138">
        <f>'実質公債費比率（分子）の構造'!K$49</f>
        <v>46</v>
      </c>
      <c r="C45" s="138"/>
      <c r="D45" s="138"/>
      <c r="E45" s="138">
        <f>'実質公債費比率（分子）の構造'!L$49</f>
        <v>17</v>
      </c>
      <c r="F45" s="138"/>
      <c r="G45" s="138"/>
      <c r="H45" s="138">
        <f>'実質公債費比率（分子）の構造'!M$49</f>
        <v>22</v>
      </c>
      <c r="I45" s="138"/>
      <c r="J45" s="138"/>
      <c r="K45" s="138">
        <f>'実質公債費比率（分子）の構造'!N$49</f>
        <v>35</v>
      </c>
      <c r="L45" s="138"/>
      <c r="M45" s="138"/>
      <c r="N45" s="138">
        <f>'実質公債費比率（分子）の構造'!O$49</f>
        <v>192</v>
      </c>
      <c r="O45" s="138"/>
      <c r="P45" s="138"/>
    </row>
    <row r="46" spans="1:16" x14ac:dyDescent="0.15">
      <c r="A46" s="138" t="s">
        <v>55</v>
      </c>
      <c r="B46" s="138">
        <f>'実質公債費比率（分子）の構造'!K$48</f>
        <v>920</v>
      </c>
      <c r="C46" s="138"/>
      <c r="D46" s="138"/>
      <c r="E46" s="138">
        <f>'実質公債費比率（分子）の構造'!L$48</f>
        <v>948</v>
      </c>
      <c r="F46" s="138"/>
      <c r="G46" s="138"/>
      <c r="H46" s="138">
        <f>'実質公債費比率（分子）の構造'!M$48</f>
        <v>895</v>
      </c>
      <c r="I46" s="138"/>
      <c r="J46" s="138"/>
      <c r="K46" s="138">
        <f>'実質公債費比率（分子）の構造'!N$48</f>
        <v>899</v>
      </c>
      <c r="L46" s="138"/>
      <c r="M46" s="138"/>
      <c r="N46" s="138">
        <f>'実質公債費比率（分子）の構造'!O$48</f>
        <v>863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2571</v>
      </c>
      <c r="C49" s="138"/>
      <c r="D49" s="138"/>
      <c r="E49" s="138">
        <f>'実質公債費比率（分子）の構造'!L$45</f>
        <v>2683</v>
      </c>
      <c r="F49" s="138"/>
      <c r="G49" s="138"/>
      <c r="H49" s="138">
        <f>'実質公債費比率（分子）の構造'!M$45</f>
        <v>2657</v>
      </c>
      <c r="I49" s="138"/>
      <c r="J49" s="138"/>
      <c r="K49" s="138">
        <f>'実質公債費比率（分子）の構造'!N$45</f>
        <v>2637</v>
      </c>
      <c r="L49" s="138"/>
      <c r="M49" s="138"/>
      <c r="N49" s="138">
        <f>'実質公債費比率（分子）の構造'!O$45</f>
        <v>2721</v>
      </c>
      <c r="O49" s="138"/>
      <c r="P49" s="138"/>
    </row>
    <row r="50" spans="1:16" x14ac:dyDescent="0.15">
      <c r="A50" s="138" t="s">
        <v>59</v>
      </c>
      <c r="B50" s="138" t="e">
        <f>NA()</f>
        <v>#N/A</v>
      </c>
      <c r="C50" s="138">
        <f>IF(ISNUMBER('実質公債費比率（分子）の構造'!K$53),'実質公債費比率（分子）の構造'!K$53,NA())</f>
        <v>813</v>
      </c>
      <c r="D50" s="138" t="e">
        <f>NA()</f>
        <v>#N/A</v>
      </c>
      <c r="E50" s="138" t="e">
        <f>NA()</f>
        <v>#N/A</v>
      </c>
      <c r="F50" s="138">
        <f>IF(ISNUMBER('実質公債費比率（分子）の構造'!L$53),'実質公債費比率（分子）の構造'!L$53,NA())</f>
        <v>833</v>
      </c>
      <c r="G50" s="138" t="e">
        <f>NA()</f>
        <v>#N/A</v>
      </c>
      <c r="H50" s="138" t="e">
        <f>NA()</f>
        <v>#N/A</v>
      </c>
      <c r="I50" s="138">
        <f>IF(ISNUMBER('実質公債費比率（分子）の構造'!M$53),'実質公債費比率（分子）の構造'!M$53,NA())</f>
        <v>774</v>
      </c>
      <c r="J50" s="138" t="e">
        <f>NA()</f>
        <v>#N/A</v>
      </c>
      <c r="K50" s="138" t="e">
        <f>NA()</f>
        <v>#N/A</v>
      </c>
      <c r="L50" s="138">
        <f>IF(ISNUMBER('実質公債費比率（分子）の構造'!N$53),'実質公債費比率（分子）の構造'!N$53,NA())</f>
        <v>1123</v>
      </c>
      <c r="M50" s="138" t="e">
        <f>NA()</f>
        <v>#N/A</v>
      </c>
      <c r="N50" s="138" t="e">
        <f>NA()</f>
        <v>#N/A</v>
      </c>
      <c r="O50" s="138">
        <f>IF(ISNUMBER('実質公債費比率（分子）の構造'!O$53),'実質公債費比率（分子）の構造'!O$53,NA())</f>
        <v>1295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26921</v>
      </c>
      <c r="E56" s="137"/>
      <c r="F56" s="137"/>
      <c r="G56" s="137">
        <f>'将来負担比率（分子）の構造'!J$52</f>
        <v>26916</v>
      </c>
      <c r="H56" s="137"/>
      <c r="I56" s="137"/>
      <c r="J56" s="137">
        <f>'将来負担比率（分子）の構造'!K$52</f>
        <v>26692</v>
      </c>
      <c r="K56" s="137"/>
      <c r="L56" s="137"/>
      <c r="M56" s="137">
        <f>'将来負担比率（分子）の構造'!L$52</f>
        <v>26246</v>
      </c>
      <c r="N56" s="137"/>
      <c r="O56" s="137"/>
      <c r="P56" s="137">
        <f>'将来負担比率（分子）の構造'!M$52</f>
        <v>25496</v>
      </c>
    </row>
    <row r="57" spans="1:16" x14ac:dyDescent="0.15">
      <c r="A57" s="137" t="s">
        <v>36</v>
      </c>
      <c r="B57" s="137"/>
      <c r="C57" s="137"/>
      <c r="D57" s="137">
        <f>'将来負担比率（分子）の構造'!I$51</f>
        <v>6247</v>
      </c>
      <c r="E57" s="137"/>
      <c r="F57" s="137"/>
      <c r="G57" s="137">
        <f>'将来負担比率（分子）の構造'!J$51</f>
        <v>6002</v>
      </c>
      <c r="H57" s="137"/>
      <c r="I57" s="137"/>
      <c r="J57" s="137">
        <f>'将来負担比率（分子）の構造'!K$51</f>
        <v>5682</v>
      </c>
      <c r="K57" s="137"/>
      <c r="L57" s="137"/>
      <c r="M57" s="137">
        <f>'将来負担比率（分子）の構造'!L$51</f>
        <v>5723</v>
      </c>
      <c r="N57" s="137"/>
      <c r="O57" s="137"/>
      <c r="P57" s="137">
        <f>'将来負担比率（分子）の構造'!M$51</f>
        <v>5816</v>
      </c>
    </row>
    <row r="58" spans="1:16" x14ac:dyDescent="0.15">
      <c r="A58" s="137" t="s">
        <v>35</v>
      </c>
      <c r="B58" s="137"/>
      <c r="C58" s="137"/>
      <c r="D58" s="137">
        <f>'将来負担比率（分子）の構造'!I$50</f>
        <v>1313</v>
      </c>
      <c r="E58" s="137"/>
      <c r="F58" s="137"/>
      <c r="G58" s="137">
        <f>'将来負担比率（分子）の構造'!J$50</f>
        <v>1741</v>
      </c>
      <c r="H58" s="137"/>
      <c r="I58" s="137"/>
      <c r="J58" s="137">
        <f>'将来負担比率（分子）の構造'!K$50</f>
        <v>1939</v>
      </c>
      <c r="K58" s="137"/>
      <c r="L58" s="137"/>
      <c r="M58" s="137">
        <f>'将来負担比率（分子）の構造'!L$50</f>
        <v>2275</v>
      </c>
      <c r="N58" s="137"/>
      <c r="O58" s="137"/>
      <c r="P58" s="137">
        <f>'将来負担比率（分子）の構造'!M$50</f>
        <v>2686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1245</v>
      </c>
      <c r="C61" s="137"/>
      <c r="D61" s="137"/>
      <c r="E61" s="137">
        <f>'将来負担比率（分子）の構造'!J$46</f>
        <v>382</v>
      </c>
      <c r="F61" s="137"/>
      <c r="G61" s="137"/>
      <c r="H61" s="137">
        <f>'将来負担比率（分子）の構造'!K$46</f>
        <v>347</v>
      </c>
      <c r="I61" s="137"/>
      <c r="J61" s="137"/>
      <c r="K61" s="137">
        <f>'将来負担比率（分子）の構造'!L$46</f>
        <v>312</v>
      </c>
      <c r="L61" s="137"/>
      <c r="M61" s="137"/>
      <c r="N61" s="137">
        <f>'将来負担比率（分子）の構造'!M$46</f>
        <v>278</v>
      </c>
      <c r="O61" s="137"/>
      <c r="P61" s="137"/>
    </row>
    <row r="62" spans="1:16" x14ac:dyDescent="0.15">
      <c r="A62" s="137" t="s">
        <v>29</v>
      </c>
      <c r="B62" s="137">
        <f>'将来負担比率（分子）の構造'!I$45</f>
        <v>4942</v>
      </c>
      <c r="C62" s="137"/>
      <c r="D62" s="137"/>
      <c r="E62" s="137">
        <f>'将来負担比率（分子）の構造'!J$45</f>
        <v>4416</v>
      </c>
      <c r="F62" s="137"/>
      <c r="G62" s="137"/>
      <c r="H62" s="137">
        <f>'将来負担比率（分子）の構造'!K$45</f>
        <v>3713</v>
      </c>
      <c r="I62" s="137"/>
      <c r="J62" s="137"/>
      <c r="K62" s="137">
        <f>'将来負担比率（分子）の構造'!L$45</f>
        <v>3647</v>
      </c>
      <c r="L62" s="137"/>
      <c r="M62" s="137"/>
      <c r="N62" s="137">
        <f>'将来負担比率（分子）の構造'!M$45</f>
        <v>3515</v>
      </c>
      <c r="O62" s="137"/>
      <c r="P62" s="137"/>
    </row>
    <row r="63" spans="1:16" x14ac:dyDescent="0.15">
      <c r="A63" s="137" t="s">
        <v>28</v>
      </c>
      <c r="B63" s="137">
        <f>'将来負担比率（分子）の構造'!I$44</f>
        <v>2190</v>
      </c>
      <c r="C63" s="137"/>
      <c r="D63" s="137"/>
      <c r="E63" s="137">
        <f>'将来負担比率（分子）の構造'!J$44</f>
        <v>2184</v>
      </c>
      <c r="F63" s="137"/>
      <c r="G63" s="137"/>
      <c r="H63" s="137">
        <f>'将来負担比率（分子）の構造'!K$44</f>
        <v>2163</v>
      </c>
      <c r="I63" s="137"/>
      <c r="J63" s="137"/>
      <c r="K63" s="137">
        <f>'将来負担比率（分子）の構造'!L$44</f>
        <v>2141</v>
      </c>
      <c r="L63" s="137"/>
      <c r="M63" s="137"/>
      <c r="N63" s="137">
        <f>'将来負担比率（分子）の構造'!M$44</f>
        <v>1916</v>
      </c>
      <c r="O63" s="137"/>
      <c r="P63" s="137"/>
    </row>
    <row r="64" spans="1:16" x14ac:dyDescent="0.15">
      <c r="A64" s="137" t="s">
        <v>27</v>
      </c>
      <c r="B64" s="137">
        <f>'将来負担比率（分子）の構造'!I$43</f>
        <v>12384</v>
      </c>
      <c r="C64" s="137"/>
      <c r="D64" s="137"/>
      <c r="E64" s="137">
        <f>'将来負担比率（分子）の構造'!J$43</f>
        <v>12274</v>
      </c>
      <c r="F64" s="137"/>
      <c r="G64" s="137"/>
      <c r="H64" s="137">
        <f>'将来負担比率（分子）の構造'!K$43</f>
        <v>11875</v>
      </c>
      <c r="I64" s="137"/>
      <c r="J64" s="137"/>
      <c r="K64" s="137">
        <f>'将来負担比率（分子）の構造'!L$43</f>
        <v>11743</v>
      </c>
      <c r="L64" s="137"/>
      <c r="M64" s="137"/>
      <c r="N64" s="137">
        <f>'将来負担比率（分子）の構造'!M$43</f>
        <v>11393</v>
      </c>
      <c r="O64" s="137"/>
      <c r="P64" s="137"/>
    </row>
    <row r="65" spans="1:16" x14ac:dyDescent="0.15">
      <c r="A65" s="137" t="s">
        <v>26</v>
      </c>
      <c r="B65" s="137">
        <f>'将来負担比率（分子）の構造'!I$42</f>
        <v>7264</v>
      </c>
      <c r="C65" s="137"/>
      <c r="D65" s="137"/>
      <c r="E65" s="137">
        <f>'将来負担比率（分子）の構造'!J$42</f>
        <v>6992</v>
      </c>
      <c r="F65" s="137"/>
      <c r="G65" s="137"/>
      <c r="H65" s="137">
        <f>'将来負担比率（分子）の構造'!K$42</f>
        <v>6638</v>
      </c>
      <c r="I65" s="137"/>
      <c r="J65" s="137"/>
      <c r="K65" s="137">
        <f>'将来負担比率（分子）の構造'!L$42</f>
        <v>6203</v>
      </c>
      <c r="L65" s="137"/>
      <c r="M65" s="137"/>
      <c r="N65" s="137">
        <f>'将来負担比率（分子）の構造'!M$42</f>
        <v>5764</v>
      </c>
      <c r="O65" s="137"/>
      <c r="P65" s="137"/>
    </row>
    <row r="66" spans="1:16" x14ac:dyDescent="0.15">
      <c r="A66" s="137" t="s">
        <v>25</v>
      </c>
      <c r="B66" s="137">
        <f>'将来負担比率（分子）の構造'!I$41</f>
        <v>27325</v>
      </c>
      <c r="C66" s="137"/>
      <c r="D66" s="137"/>
      <c r="E66" s="137">
        <f>'将来負担比率（分子）の構造'!J$41</f>
        <v>27085</v>
      </c>
      <c r="F66" s="137"/>
      <c r="G66" s="137"/>
      <c r="H66" s="137">
        <f>'将来負担比率（分子）の構造'!K$41</f>
        <v>27043</v>
      </c>
      <c r="I66" s="137"/>
      <c r="J66" s="137"/>
      <c r="K66" s="137">
        <f>'将来負担比率（分子）の構造'!L$41</f>
        <v>26620</v>
      </c>
      <c r="L66" s="137"/>
      <c r="M66" s="137"/>
      <c r="N66" s="137">
        <f>'将来負担比率（分子）の構造'!M$41</f>
        <v>25881</v>
      </c>
      <c r="O66" s="137"/>
      <c r="P66" s="137"/>
    </row>
    <row r="67" spans="1:16" x14ac:dyDescent="0.15">
      <c r="A67" s="137" t="s">
        <v>63</v>
      </c>
      <c r="B67" s="137" t="e">
        <f>NA()</f>
        <v>#N/A</v>
      </c>
      <c r="C67" s="137">
        <f>IF(ISNUMBER('将来負担比率（分子）の構造'!I$53), IF('将来負担比率（分子）の構造'!I$53 &lt; 0, 0, '将来負担比率（分子）の構造'!I$53), NA())</f>
        <v>20870</v>
      </c>
      <c r="D67" s="137" t="e">
        <f>NA()</f>
        <v>#N/A</v>
      </c>
      <c r="E67" s="137" t="e">
        <f>NA()</f>
        <v>#N/A</v>
      </c>
      <c r="F67" s="137">
        <f>IF(ISNUMBER('将来負担比率（分子）の構造'!J$53), IF('将来負担比率（分子）の構造'!J$53 &lt; 0, 0, '将来負担比率（分子）の構造'!J$53), NA())</f>
        <v>18674</v>
      </c>
      <c r="G67" s="137" t="e">
        <f>NA()</f>
        <v>#N/A</v>
      </c>
      <c r="H67" s="137" t="e">
        <f>NA()</f>
        <v>#N/A</v>
      </c>
      <c r="I67" s="137">
        <f>IF(ISNUMBER('将来負担比率（分子）の構造'!K$53), IF('将来負担比率（分子）の構造'!K$53 &lt; 0, 0, '将来負担比率（分子）の構造'!K$53), NA())</f>
        <v>17465</v>
      </c>
      <c r="J67" s="137" t="e">
        <f>NA()</f>
        <v>#N/A</v>
      </c>
      <c r="K67" s="137" t="e">
        <f>NA()</f>
        <v>#N/A</v>
      </c>
      <c r="L67" s="137">
        <f>IF(ISNUMBER('将来負担比率（分子）の構造'!L$53), IF('将来負担比率（分子）の構造'!L$53 &lt; 0, 0, '将来負担比率（分子）の構造'!L$53), NA())</f>
        <v>16422</v>
      </c>
      <c r="M67" s="137" t="e">
        <f>NA()</f>
        <v>#N/A</v>
      </c>
      <c r="N67" s="137" t="e">
        <f>NA()</f>
        <v>#N/A</v>
      </c>
      <c r="O67" s="137">
        <f>IF(ISNUMBER('将来負担比率（分子）の構造'!M$53), IF('将来負担比率（分子）の構造'!M$53 &lt; 0, 0, '将来負担比率（分子）の構造'!M$53), NA())</f>
        <v>14749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16955370</v>
      </c>
      <c r="S5" s="615"/>
      <c r="T5" s="615"/>
      <c r="U5" s="615"/>
      <c r="V5" s="615"/>
      <c r="W5" s="615"/>
      <c r="X5" s="615"/>
      <c r="Y5" s="616"/>
      <c r="Z5" s="617">
        <v>54</v>
      </c>
      <c r="AA5" s="617"/>
      <c r="AB5" s="617"/>
      <c r="AC5" s="617"/>
      <c r="AD5" s="618">
        <v>16100205</v>
      </c>
      <c r="AE5" s="618"/>
      <c r="AF5" s="618"/>
      <c r="AG5" s="618"/>
      <c r="AH5" s="618"/>
      <c r="AI5" s="618"/>
      <c r="AJ5" s="618"/>
      <c r="AK5" s="618"/>
      <c r="AL5" s="619">
        <v>85.5</v>
      </c>
      <c r="AM5" s="620"/>
      <c r="AN5" s="620"/>
      <c r="AO5" s="621"/>
      <c r="AP5" s="611" t="s">
        <v>208</v>
      </c>
      <c r="AQ5" s="612"/>
      <c r="AR5" s="612"/>
      <c r="AS5" s="612"/>
      <c r="AT5" s="612"/>
      <c r="AU5" s="612"/>
      <c r="AV5" s="612"/>
      <c r="AW5" s="612"/>
      <c r="AX5" s="612"/>
      <c r="AY5" s="612"/>
      <c r="AZ5" s="612"/>
      <c r="BA5" s="612"/>
      <c r="BB5" s="612"/>
      <c r="BC5" s="612"/>
      <c r="BD5" s="612"/>
      <c r="BE5" s="612"/>
      <c r="BF5" s="613"/>
      <c r="BG5" s="625">
        <v>16099518</v>
      </c>
      <c r="BH5" s="626"/>
      <c r="BI5" s="626"/>
      <c r="BJ5" s="626"/>
      <c r="BK5" s="626"/>
      <c r="BL5" s="626"/>
      <c r="BM5" s="626"/>
      <c r="BN5" s="627"/>
      <c r="BO5" s="628">
        <v>95</v>
      </c>
      <c r="BP5" s="628"/>
      <c r="BQ5" s="628"/>
      <c r="BR5" s="628"/>
      <c r="BS5" s="629">
        <v>246972</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209830</v>
      </c>
      <c r="S6" s="626"/>
      <c r="T6" s="626"/>
      <c r="U6" s="626"/>
      <c r="V6" s="626"/>
      <c r="W6" s="626"/>
      <c r="X6" s="626"/>
      <c r="Y6" s="627"/>
      <c r="Z6" s="628">
        <v>0.7</v>
      </c>
      <c r="AA6" s="628"/>
      <c r="AB6" s="628"/>
      <c r="AC6" s="628"/>
      <c r="AD6" s="629">
        <v>209830</v>
      </c>
      <c r="AE6" s="629"/>
      <c r="AF6" s="629"/>
      <c r="AG6" s="629"/>
      <c r="AH6" s="629"/>
      <c r="AI6" s="629"/>
      <c r="AJ6" s="629"/>
      <c r="AK6" s="629"/>
      <c r="AL6" s="630">
        <v>1.1000000000000001</v>
      </c>
      <c r="AM6" s="631"/>
      <c r="AN6" s="631"/>
      <c r="AO6" s="632"/>
      <c r="AP6" s="622" t="s">
        <v>213</v>
      </c>
      <c r="AQ6" s="623"/>
      <c r="AR6" s="623"/>
      <c r="AS6" s="623"/>
      <c r="AT6" s="623"/>
      <c r="AU6" s="623"/>
      <c r="AV6" s="623"/>
      <c r="AW6" s="623"/>
      <c r="AX6" s="623"/>
      <c r="AY6" s="623"/>
      <c r="AZ6" s="623"/>
      <c r="BA6" s="623"/>
      <c r="BB6" s="623"/>
      <c r="BC6" s="623"/>
      <c r="BD6" s="623"/>
      <c r="BE6" s="623"/>
      <c r="BF6" s="624"/>
      <c r="BG6" s="625">
        <v>16099518</v>
      </c>
      <c r="BH6" s="626"/>
      <c r="BI6" s="626"/>
      <c r="BJ6" s="626"/>
      <c r="BK6" s="626"/>
      <c r="BL6" s="626"/>
      <c r="BM6" s="626"/>
      <c r="BN6" s="627"/>
      <c r="BO6" s="628">
        <v>95</v>
      </c>
      <c r="BP6" s="628"/>
      <c r="BQ6" s="628"/>
      <c r="BR6" s="628"/>
      <c r="BS6" s="629">
        <v>246972</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283930</v>
      </c>
      <c r="CS6" s="626"/>
      <c r="CT6" s="626"/>
      <c r="CU6" s="626"/>
      <c r="CV6" s="626"/>
      <c r="CW6" s="626"/>
      <c r="CX6" s="626"/>
      <c r="CY6" s="627"/>
      <c r="CZ6" s="628">
        <v>0.9</v>
      </c>
      <c r="DA6" s="628"/>
      <c r="DB6" s="628"/>
      <c r="DC6" s="628"/>
      <c r="DD6" s="634" t="s">
        <v>215</v>
      </c>
      <c r="DE6" s="626"/>
      <c r="DF6" s="626"/>
      <c r="DG6" s="626"/>
      <c r="DH6" s="626"/>
      <c r="DI6" s="626"/>
      <c r="DJ6" s="626"/>
      <c r="DK6" s="626"/>
      <c r="DL6" s="626"/>
      <c r="DM6" s="626"/>
      <c r="DN6" s="626"/>
      <c r="DO6" s="626"/>
      <c r="DP6" s="627"/>
      <c r="DQ6" s="634">
        <v>283930</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12897</v>
      </c>
      <c r="S7" s="626"/>
      <c r="T7" s="626"/>
      <c r="U7" s="626"/>
      <c r="V7" s="626"/>
      <c r="W7" s="626"/>
      <c r="X7" s="626"/>
      <c r="Y7" s="627"/>
      <c r="Z7" s="628">
        <v>0</v>
      </c>
      <c r="AA7" s="628"/>
      <c r="AB7" s="628"/>
      <c r="AC7" s="628"/>
      <c r="AD7" s="629">
        <v>12897</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8200585</v>
      </c>
      <c r="BH7" s="626"/>
      <c r="BI7" s="626"/>
      <c r="BJ7" s="626"/>
      <c r="BK7" s="626"/>
      <c r="BL7" s="626"/>
      <c r="BM7" s="626"/>
      <c r="BN7" s="627"/>
      <c r="BO7" s="628">
        <v>48.4</v>
      </c>
      <c r="BP7" s="628"/>
      <c r="BQ7" s="628"/>
      <c r="BR7" s="628"/>
      <c r="BS7" s="629">
        <v>246972</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3401381</v>
      </c>
      <c r="CS7" s="626"/>
      <c r="CT7" s="626"/>
      <c r="CU7" s="626"/>
      <c r="CV7" s="626"/>
      <c r="CW7" s="626"/>
      <c r="CX7" s="626"/>
      <c r="CY7" s="627"/>
      <c r="CZ7" s="628">
        <v>11.2</v>
      </c>
      <c r="DA7" s="628"/>
      <c r="DB7" s="628"/>
      <c r="DC7" s="628"/>
      <c r="DD7" s="634">
        <v>27515</v>
      </c>
      <c r="DE7" s="626"/>
      <c r="DF7" s="626"/>
      <c r="DG7" s="626"/>
      <c r="DH7" s="626"/>
      <c r="DI7" s="626"/>
      <c r="DJ7" s="626"/>
      <c r="DK7" s="626"/>
      <c r="DL7" s="626"/>
      <c r="DM7" s="626"/>
      <c r="DN7" s="626"/>
      <c r="DO7" s="626"/>
      <c r="DP7" s="627"/>
      <c r="DQ7" s="634">
        <v>2840870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67169</v>
      </c>
      <c r="S8" s="626"/>
      <c r="T8" s="626"/>
      <c r="U8" s="626"/>
      <c r="V8" s="626"/>
      <c r="W8" s="626"/>
      <c r="X8" s="626"/>
      <c r="Y8" s="627"/>
      <c r="Z8" s="628">
        <v>0.2</v>
      </c>
      <c r="AA8" s="628"/>
      <c r="AB8" s="628"/>
      <c r="AC8" s="628"/>
      <c r="AD8" s="629">
        <v>67169</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178168</v>
      </c>
      <c r="BH8" s="626"/>
      <c r="BI8" s="626"/>
      <c r="BJ8" s="626"/>
      <c r="BK8" s="626"/>
      <c r="BL8" s="626"/>
      <c r="BM8" s="626"/>
      <c r="BN8" s="627"/>
      <c r="BO8" s="628">
        <v>1.1000000000000001</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12592760</v>
      </c>
      <c r="CS8" s="626"/>
      <c r="CT8" s="626"/>
      <c r="CU8" s="626"/>
      <c r="CV8" s="626"/>
      <c r="CW8" s="626"/>
      <c r="CX8" s="626"/>
      <c r="CY8" s="627"/>
      <c r="CZ8" s="628">
        <v>41.3</v>
      </c>
      <c r="DA8" s="628"/>
      <c r="DB8" s="628"/>
      <c r="DC8" s="628"/>
      <c r="DD8" s="634">
        <v>10624</v>
      </c>
      <c r="DE8" s="626"/>
      <c r="DF8" s="626"/>
      <c r="DG8" s="626"/>
      <c r="DH8" s="626"/>
      <c r="DI8" s="626"/>
      <c r="DJ8" s="626"/>
      <c r="DK8" s="626"/>
      <c r="DL8" s="626"/>
      <c r="DM8" s="626"/>
      <c r="DN8" s="626"/>
      <c r="DO8" s="626"/>
      <c r="DP8" s="627"/>
      <c r="DQ8" s="634">
        <v>6347073</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41553</v>
      </c>
      <c r="S9" s="626"/>
      <c r="T9" s="626"/>
      <c r="U9" s="626"/>
      <c r="V9" s="626"/>
      <c r="W9" s="626"/>
      <c r="X9" s="626"/>
      <c r="Y9" s="627"/>
      <c r="Z9" s="628">
        <v>0.1</v>
      </c>
      <c r="AA9" s="628"/>
      <c r="AB9" s="628"/>
      <c r="AC9" s="628"/>
      <c r="AD9" s="629">
        <v>41553</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6267539</v>
      </c>
      <c r="BH9" s="626"/>
      <c r="BI9" s="626"/>
      <c r="BJ9" s="626"/>
      <c r="BK9" s="626"/>
      <c r="BL9" s="626"/>
      <c r="BM9" s="626"/>
      <c r="BN9" s="627"/>
      <c r="BO9" s="628">
        <v>37</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2438389</v>
      </c>
      <c r="CS9" s="626"/>
      <c r="CT9" s="626"/>
      <c r="CU9" s="626"/>
      <c r="CV9" s="626"/>
      <c r="CW9" s="626"/>
      <c r="CX9" s="626"/>
      <c r="CY9" s="627"/>
      <c r="CZ9" s="628">
        <v>8</v>
      </c>
      <c r="DA9" s="628"/>
      <c r="DB9" s="628"/>
      <c r="DC9" s="628"/>
      <c r="DD9" s="634">
        <v>187382</v>
      </c>
      <c r="DE9" s="626"/>
      <c r="DF9" s="626"/>
      <c r="DG9" s="626"/>
      <c r="DH9" s="626"/>
      <c r="DI9" s="626"/>
      <c r="DJ9" s="626"/>
      <c r="DK9" s="626"/>
      <c r="DL9" s="626"/>
      <c r="DM9" s="626"/>
      <c r="DN9" s="626"/>
      <c r="DO9" s="626"/>
      <c r="DP9" s="627"/>
      <c r="DQ9" s="634">
        <v>2313330</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1659636</v>
      </c>
      <c r="S10" s="626"/>
      <c r="T10" s="626"/>
      <c r="U10" s="626"/>
      <c r="V10" s="626"/>
      <c r="W10" s="626"/>
      <c r="X10" s="626"/>
      <c r="Y10" s="627"/>
      <c r="Z10" s="628">
        <v>5.3</v>
      </c>
      <c r="AA10" s="628"/>
      <c r="AB10" s="628"/>
      <c r="AC10" s="628"/>
      <c r="AD10" s="629">
        <v>1659636</v>
      </c>
      <c r="AE10" s="629"/>
      <c r="AF10" s="629"/>
      <c r="AG10" s="629"/>
      <c r="AH10" s="629"/>
      <c r="AI10" s="629"/>
      <c r="AJ10" s="629"/>
      <c r="AK10" s="629"/>
      <c r="AL10" s="630">
        <v>8.8000000000000007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300505</v>
      </c>
      <c r="BH10" s="626"/>
      <c r="BI10" s="626"/>
      <c r="BJ10" s="626"/>
      <c r="BK10" s="626"/>
      <c r="BL10" s="626"/>
      <c r="BM10" s="626"/>
      <c r="BN10" s="627"/>
      <c r="BO10" s="628">
        <v>1.8</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78466</v>
      </c>
      <c r="CS10" s="626"/>
      <c r="CT10" s="626"/>
      <c r="CU10" s="626"/>
      <c r="CV10" s="626"/>
      <c r="CW10" s="626"/>
      <c r="CX10" s="626"/>
      <c r="CY10" s="627"/>
      <c r="CZ10" s="628">
        <v>0.3</v>
      </c>
      <c r="DA10" s="628"/>
      <c r="DB10" s="628"/>
      <c r="DC10" s="628"/>
      <c r="DD10" s="634" t="s">
        <v>110</v>
      </c>
      <c r="DE10" s="626"/>
      <c r="DF10" s="626"/>
      <c r="DG10" s="626"/>
      <c r="DH10" s="626"/>
      <c r="DI10" s="626"/>
      <c r="DJ10" s="626"/>
      <c r="DK10" s="626"/>
      <c r="DL10" s="626"/>
      <c r="DM10" s="626"/>
      <c r="DN10" s="626"/>
      <c r="DO10" s="626"/>
      <c r="DP10" s="627"/>
      <c r="DQ10" s="634">
        <v>18269</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12472</v>
      </c>
      <c r="S11" s="626"/>
      <c r="T11" s="626"/>
      <c r="U11" s="626"/>
      <c r="V11" s="626"/>
      <c r="W11" s="626"/>
      <c r="X11" s="626"/>
      <c r="Y11" s="627"/>
      <c r="Z11" s="628">
        <v>0</v>
      </c>
      <c r="AA11" s="628"/>
      <c r="AB11" s="628"/>
      <c r="AC11" s="628"/>
      <c r="AD11" s="629">
        <v>12472</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1454373</v>
      </c>
      <c r="BH11" s="626"/>
      <c r="BI11" s="626"/>
      <c r="BJ11" s="626"/>
      <c r="BK11" s="626"/>
      <c r="BL11" s="626"/>
      <c r="BM11" s="626"/>
      <c r="BN11" s="627"/>
      <c r="BO11" s="628">
        <v>8.6</v>
      </c>
      <c r="BP11" s="628"/>
      <c r="BQ11" s="628"/>
      <c r="BR11" s="628"/>
      <c r="BS11" s="634">
        <v>246972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512102</v>
      </c>
      <c r="CS11" s="626"/>
      <c r="CT11" s="626"/>
      <c r="CU11" s="626"/>
      <c r="CV11" s="626"/>
      <c r="CW11" s="626"/>
      <c r="CX11" s="626"/>
      <c r="CY11" s="627"/>
      <c r="CZ11" s="628">
        <v>1.7</v>
      </c>
      <c r="DA11" s="628"/>
      <c r="DB11" s="628"/>
      <c r="DC11" s="628"/>
      <c r="DD11" s="634">
        <v>216368</v>
      </c>
      <c r="DE11" s="626"/>
      <c r="DF11" s="626"/>
      <c r="DG11" s="626"/>
      <c r="DH11" s="626"/>
      <c r="DI11" s="626"/>
      <c r="DJ11" s="626"/>
      <c r="DK11" s="626"/>
      <c r="DL11" s="626"/>
      <c r="DM11" s="626"/>
      <c r="DN11" s="626"/>
      <c r="DO11" s="626"/>
      <c r="DP11" s="627"/>
      <c r="DQ11" s="634">
        <v>322801</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7071804</v>
      </c>
      <c r="BH12" s="626"/>
      <c r="BI12" s="626"/>
      <c r="BJ12" s="626"/>
      <c r="BK12" s="626"/>
      <c r="BL12" s="626"/>
      <c r="BM12" s="626"/>
      <c r="BN12" s="627"/>
      <c r="BO12" s="628">
        <v>41.7</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611928</v>
      </c>
      <c r="CS12" s="626"/>
      <c r="CT12" s="626"/>
      <c r="CU12" s="626"/>
      <c r="CV12" s="626"/>
      <c r="CW12" s="626"/>
      <c r="CX12" s="626"/>
      <c r="CY12" s="627"/>
      <c r="CZ12" s="628">
        <v>2</v>
      </c>
      <c r="DA12" s="628"/>
      <c r="DB12" s="628"/>
      <c r="DC12" s="628"/>
      <c r="DD12" s="634">
        <v>41231</v>
      </c>
      <c r="DE12" s="626"/>
      <c r="DF12" s="626"/>
      <c r="DG12" s="626"/>
      <c r="DH12" s="626"/>
      <c r="DI12" s="626"/>
      <c r="DJ12" s="626"/>
      <c r="DK12" s="626"/>
      <c r="DL12" s="626"/>
      <c r="DM12" s="626"/>
      <c r="DN12" s="626"/>
      <c r="DO12" s="626"/>
      <c r="DP12" s="627"/>
      <c r="DQ12" s="634">
        <v>241724</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91274</v>
      </c>
      <c r="S13" s="626"/>
      <c r="T13" s="626"/>
      <c r="U13" s="626"/>
      <c r="V13" s="626"/>
      <c r="W13" s="626"/>
      <c r="X13" s="626"/>
      <c r="Y13" s="627"/>
      <c r="Z13" s="628">
        <v>0.3</v>
      </c>
      <c r="AA13" s="628"/>
      <c r="AB13" s="628"/>
      <c r="AC13" s="628"/>
      <c r="AD13" s="629">
        <v>91274</v>
      </c>
      <c r="AE13" s="629"/>
      <c r="AF13" s="629"/>
      <c r="AG13" s="629"/>
      <c r="AH13" s="629"/>
      <c r="AI13" s="629"/>
      <c r="AJ13" s="629"/>
      <c r="AK13" s="629"/>
      <c r="AL13" s="630">
        <v>0.5</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7034829</v>
      </c>
      <c r="BH13" s="626"/>
      <c r="BI13" s="626"/>
      <c r="BJ13" s="626"/>
      <c r="BK13" s="626"/>
      <c r="BL13" s="626"/>
      <c r="BM13" s="626"/>
      <c r="BN13" s="627"/>
      <c r="BO13" s="628">
        <v>41.5</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3932964</v>
      </c>
      <c r="CS13" s="626"/>
      <c r="CT13" s="626"/>
      <c r="CU13" s="626"/>
      <c r="CV13" s="626"/>
      <c r="CW13" s="626"/>
      <c r="CX13" s="626"/>
      <c r="CY13" s="627"/>
      <c r="CZ13" s="628">
        <v>12.9</v>
      </c>
      <c r="DA13" s="628"/>
      <c r="DB13" s="628"/>
      <c r="DC13" s="628"/>
      <c r="DD13" s="634">
        <v>1674131</v>
      </c>
      <c r="DE13" s="626"/>
      <c r="DF13" s="626"/>
      <c r="DG13" s="626"/>
      <c r="DH13" s="626"/>
      <c r="DI13" s="626"/>
      <c r="DJ13" s="626"/>
      <c r="DK13" s="626"/>
      <c r="DL13" s="626"/>
      <c r="DM13" s="626"/>
      <c r="DN13" s="626"/>
      <c r="DO13" s="626"/>
      <c r="DP13" s="627"/>
      <c r="DQ13" s="634">
        <v>2364854</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166223</v>
      </c>
      <c r="BH14" s="626"/>
      <c r="BI14" s="626"/>
      <c r="BJ14" s="626"/>
      <c r="BK14" s="626"/>
      <c r="BL14" s="626"/>
      <c r="BM14" s="626"/>
      <c r="BN14" s="627"/>
      <c r="BO14" s="628">
        <v>1</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1339135</v>
      </c>
      <c r="CS14" s="626"/>
      <c r="CT14" s="626"/>
      <c r="CU14" s="626"/>
      <c r="CV14" s="626"/>
      <c r="CW14" s="626"/>
      <c r="CX14" s="626"/>
      <c r="CY14" s="627"/>
      <c r="CZ14" s="628">
        <v>4.4000000000000004</v>
      </c>
      <c r="DA14" s="628"/>
      <c r="DB14" s="628"/>
      <c r="DC14" s="628"/>
      <c r="DD14" s="634">
        <v>163860</v>
      </c>
      <c r="DE14" s="626"/>
      <c r="DF14" s="626"/>
      <c r="DG14" s="626"/>
      <c r="DH14" s="626"/>
      <c r="DI14" s="626"/>
      <c r="DJ14" s="626"/>
      <c r="DK14" s="626"/>
      <c r="DL14" s="626"/>
      <c r="DM14" s="626"/>
      <c r="DN14" s="626"/>
      <c r="DO14" s="626"/>
      <c r="DP14" s="627"/>
      <c r="DQ14" s="634">
        <v>1161714</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66172</v>
      </c>
      <c r="S15" s="626"/>
      <c r="T15" s="626"/>
      <c r="U15" s="626"/>
      <c r="V15" s="626"/>
      <c r="W15" s="626"/>
      <c r="X15" s="626"/>
      <c r="Y15" s="627"/>
      <c r="Z15" s="628">
        <v>0.2</v>
      </c>
      <c r="AA15" s="628"/>
      <c r="AB15" s="628"/>
      <c r="AC15" s="628"/>
      <c r="AD15" s="629">
        <v>66172</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660906</v>
      </c>
      <c r="BH15" s="626"/>
      <c r="BI15" s="626"/>
      <c r="BJ15" s="626"/>
      <c r="BK15" s="626"/>
      <c r="BL15" s="626"/>
      <c r="BM15" s="626"/>
      <c r="BN15" s="627"/>
      <c r="BO15" s="628">
        <v>3.9</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2585397</v>
      </c>
      <c r="CS15" s="626"/>
      <c r="CT15" s="626"/>
      <c r="CU15" s="626"/>
      <c r="CV15" s="626"/>
      <c r="CW15" s="626"/>
      <c r="CX15" s="626"/>
      <c r="CY15" s="627"/>
      <c r="CZ15" s="628">
        <v>8.5</v>
      </c>
      <c r="DA15" s="628"/>
      <c r="DB15" s="628"/>
      <c r="DC15" s="628"/>
      <c r="DD15" s="634">
        <v>442559</v>
      </c>
      <c r="DE15" s="626"/>
      <c r="DF15" s="626"/>
      <c r="DG15" s="626"/>
      <c r="DH15" s="626"/>
      <c r="DI15" s="626"/>
      <c r="DJ15" s="626"/>
      <c r="DK15" s="626"/>
      <c r="DL15" s="626"/>
      <c r="DM15" s="626"/>
      <c r="DN15" s="626"/>
      <c r="DO15" s="626"/>
      <c r="DP15" s="627"/>
      <c r="DQ15" s="634">
        <v>2252342</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553270</v>
      </c>
      <c r="S16" s="626"/>
      <c r="T16" s="626"/>
      <c r="U16" s="626"/>
      <c r="V16" s="626"/>
      <c r="W16" s="626"/>
      <c r="X16" s="626"/>
      <c r="Y16" s="627"/>
      <c r="Z16" s="628">
        <v>1.8</v>
      </c>
      <c r="AA16" s="628"/>
      <c r="AB16" s="628"/>
      <c r="AC16" s="628"/>
      <c r="AD16" s="629">
        <v>467771</v>
      </c>
      <c r="AE16" s="629"/>
      <c r="AF16" s="629"/>
      <c r="AG16" s="629"/>
      <c r="AH16" s="629"/>
      <c r="AI16" s="629"/>
      <c r="AJ16" s="629"/>
      <c r="AK16" s="629"/>
      <c r="AL16" s="630">
        <v>2.5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1898</v>
      </c>
      <c r="CS16" s="626"/>
      <c r="CT16" s="626"/>
      <c r="CU16" s="626"/>
      <c r="CV16" s="626"/>
      <c r="CW16" s="626"/>
      <c r="CX16" s="626"/>
      <c r="CY16" s="627"/>
      <c r="CZ16" s="628">
        <v>0</v>
      </c>
      <c r="DA16" s="628"/>
      <c r="DB16" s="628"/>
      <c r="DC16" s="628"/>
      <c r="DD16" s="634" t="s">
        <v>110</v>
      </c>
      <c r="DE16" s="626"/>
      <c r="DF16" s="626"/>
      <c r="DG16" s="626"/>
      <c r="DH16" s="626"/>
      <c r="DI16" s="626"/>
      <c r="DJ16" s="626"/>
      <c r="DK16" s="626"/>
      <c r="DL16" s="626"/>
      <c r="DM16" s="626"/>
      <c r="DN16" s="626"/>
      <c r="DO16" s="626"/>
      <c r="DP16" s="627"/>
      <c r="DQ16" s="634">
        <v>1898</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467771</v>
      </c>
      <c r="S17" s="626"/>
      <c r="T17" s="626"/>
      <c r="U17" s="626"/>
      <c r="V17" s="626"/>
      <c r="W17" s="626"/>
      <c r="X17" s="626"/>
      <c r="Y17" s="627"/>
      <c r="Z17" s="628">
        <v>1.5</v>
      </c>
      <c r="AA17" s="628"/>
      <c r="AB17" s="628"/>
      <c r="AC17" s="628"/>
      <c r="AD17" s="629">
        <v>467771</v>
      </c>
      <c r="AE17" s="629"/>
      <c r="AF17" s="629"/>
      <c r="AG17" s="629"/>
      <c r="AH17" s="629"/>
      <c r="AI17" s="629"/>
      <c r="AJ17" s="629"/>
      <c r="AK17" s="629"/>
      <c r="AL17" s="630">
        <v>2.5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2720931</v>
      </c>
      <c r="CS17" s="626"/>
      <c r="CT17" s="626"/>
      <c r="CU17" s="626"/>
      <c r="CV17" s="626"/>
      <c r="CW17" s="626"/>
      <c r="CX17" s="626"/>
      <c r="CY17" s="627"/>
      <c r="CZ17" s="628">
        <v>8.9</v>
      </c>
      <c r="DA17" s="628"/>
      <c r="DB17" s="628"/>
      <c r="DC17" s="628"/>
      <c r="DD17" s="634" t="s">
        <v>110</v>
      </c>
      <c r="DE17" s="626"/>
      <c r="DF17" s="626"/>
      <c r="DG17" s="626"/>
      <c r="DH17" s="626"/>
      <c r="DI17" s="626"/>
      <c r="DJ17" s="626"/>
      <c r="DK17" s="626"/>
      <c r="DL17" s="626"/>
      <c r="DM17" s="626"/>
      <c r="DN17" s="626"/>
      <c r="DO17" s="626"/>
      <c r="DP17" s="627"/>
      <c r="DQ17" s="634">
        <v>2712609</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85499</v>
      </c>
      <c r="S18" s="626"/>
      <c r="T18" s="626"/>
      <c r="U18" s="626"/>
      <c r="V18" s="626"/>
      <c r="W18" s="626"/>
      <c r="X18" s="626"/>
      <c r="Y18" s="627"/>
      <c r="Z18" s="628">
        <v>0.3</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855852</v>
      </c>
      <c r="BH19" s="626"/>
      <c r="BI19" s="626"/>
      <c r="BJ19" s="626"/>
      <c r="BK19" s="626"/>
      <c r="BL19" s="626"/>
      <c r="BM19" s="626"/>
      <c r="BN19" s="627"/>
      <c r="BO19" s="628">
        <v>5</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19669643</v>
      </c>
      <c r="S20" s="626"/>
      <c r="T20" s="626"/>
      <c r="U20" s="626"/>
      <c r="V20" s="626"/>
      <c r="W20" s="626"/>
      <c r="X20" s="626"/>
      <c r="Y20" s="627"/>
      <c r="Z20" s="628">
        <v>62.6</v>
      </c>
      <c r="AA20" s="628"/>
      <c r="AB20" s="628"/>
      <c r="AC20" s="628"/>
      <c r="AD20" s="629">
        <v>18728979</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855852</v>
      </c>
      <c r="BH20" s="626"/>
      <c r="BI20" s="626"/>
      <c r="BJ20" s="626"/>
      <c r="BK20" s="626"/>
      <c r="BL20" s="626"/>
      <c r="BM20" s="626"/>
      <c r="BN20" s="627"/>
      <c r="BO20" s="628">
        <v>5</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30499281</v>
      </c>
      <c r="CS20" s="626"/>
      <c r="CT20" s="626"/>
      <c r="CU20" s="626"/>
      <c r="CV20" s="626"/>
      <c r="CW20" s="626"/>
      <c r="CX20" s="626"/>
      <c r="CY20" s="627"/>
      <c r="CZ20" s="628">
        <v>100</v>
      </c>
      <c r="DA20" s="628"/>
      <c r="DB20" s="628"/>
      <c r="DC20" s="628"/>
      <c r="DD20" s="634">
        <v>2763670</v>
      </c>
      <c r="DE20" s="626"/>
      <c r="DF20" s="626"/>
      <c r="DG20" s="626"/>
      <c r="DH20" s="626"/>
      <c r="DI20" s="626"/>
      <c r="DJ20" s="626"/>
      <c r="DK20" s="626"/>
      <c r="DL20" s="626"/>
      <c r="DM20" s="626"/>
      <c r="DN20" s="626"/>
      <c r="DO20" s="626"/>
      <c r="DP20" s="627"/>
      <c r="DQ20" s="634">
        <v>20861414</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14855</v>
      </c>
      <c r="S21" s="626"/>
      <c r="T21" s="626"/>
      <c r="U21" s="626"/>
      <c r="V21" s="626"/>
      <c r="W21" s="626"/>
      <c r="X21" s="626"/>
      <c r="Y21" s="627"/>
      <c r="Z21" s="628">
        <v>0</v>
      </c>
      <c r="AA21" s="628"/>
      <c r="AB21" s="628"/>
      <c r="AC21" s="628"/>
      <c r="AD21" s="629">
        <v>14855</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687</v>
      </c>
      <c r="BH21" s="626"/>
      <c r="BI21" s="626"/>
      <c r="BJ21" s="626"/>
      <c r="BK21" s="626"/>
      <c r="BL21" s="626"/>
      <c r="BM21" s="626"/>
      <c r="BN21" s="627"/>
      <c r="BO21" s="628">
        <v>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326417</v>
      </c>
      <c r="S22" s="626"/>
      <c r="T22" s="626"/>
      <c r="U22" s="626"/>
      <c r="V22" s="626"/>
      <c r="W22" s="626"/>
      <c r="X22" s="626"/>
      <c r="Y22" s="627"/>
      <c r="Z22" s="628">
        <v>1</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318762</v>
      </c>
      <c r="S23" s="626"/>
      <c r="T23" s="626"/>
      <c r="U23" s="626"/>
      <c r="V23" s="626"/>
      <c r="W23" s="626"/>
      <c r="X23" s="626"/>
      <c r="Y23" s="627"/>
      <c r="Z23" s="628">
        <v>1</v>
      </c>
      <c r="AA23" s="628"/>
      <c r="AB23" s="628"/>
      <c r="AC23" s="628"/>
      <c r="AD23" s="629">
        <v>78019</v>
      </c>
      <c r="AE23" s="629"/>
      <c r="AF23" s="629"/>
      <c r="AG23" s="629"/>
      <c r="AH23" s="629"/>
      <c r="AI23" s="629"/>
      <c r="AJ23" s="629"/>
      <c r="AK23" s="629"/>
      <c r="AL23" s="630">
        <v>0.4</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855165</v>
      </c>
      <c r="BH23" s="626"/>
      <c r="BI23" s="626"/>
      <c r="BJ23" s="626"/>
      <c r="BK23" s="626"/>
      <c r="BL23" s="626"/>
      <c r="BM23" s="626"/>
      <c r="BN23" s="627"/>
      <c r="BO23" s="628">
        <v>5</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79456</v>
      </c>
      <c r="S24" s="626"/>
      <c r="T24" s="626"/>
      <c r="U24" s="626"/>
      <c r="V24" s="626"/>
      <c r="W24" s="626"/>
      <c r="X24" s="626"/>
      <c r="Y24" s="627"/>
      <c r="Z24" s="628">
        <v>0.3</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16790299</v>
      </c>
      <c r="CS24" s="615"/>
      <c r="CT24" s="615"/>
      <c r="CU24" s="615"/>
      <c r="CV24" s="615"/>
      <c r="CW24" s="615"/>
      <c r="CX24" s="615"/>
      <c r="CY24" s="616"/>
      <c r="CZ24" s="652">
        <v>55.1</v>
      </c>
      <c r="DA24" s="653"/>
      <c r="DB24" s="653"/>
      <c r="DC24" s="654"/>
      <c r="DD24" s="651">
        <v>10913813</v>
      </c>
      <c r="DE24" s="615"/>
      <c r="DF24" s="615"/>
      <c r="DG24" s="615"/>
      <c r="DH24" s="615"/>
      <c r="DI24" s="615"/>
      <c r="DJ24" s="615"/>
      <c r="DK24" s="616"/>
      <c r="DL24" s="651">
        <v>10912989</v>
      </c>
      <c r="DM24" s="615"/>
      <c r="DN24" s="615"/>
      <c r="DO24" s="615"/>
      <c r="DP24" s="615"/>
      <c r="DQ24" s="615"/>
      <c r="DR24" s="615"/>
      <c r="DS24" s="615"/>
      <c r="DT24" s="615"/>
      <c r="DU24" s="615"/>
      <c r="DV24" s="616"/>
      <c r="DW24" s="619">
        <v>55.9</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5183218</v>
      </c>
      <c r="S25" s="626"/>
      <c r="T25" s="626"/>
      <c r="U25" s="626"/>
      <c r="V25" s="626"/>
      <c r="W25" s="626"/>
      <c r="X25" s="626"/>
      <c r="Y25" s="627"/>
      <c r="Z25" s="628">
        <v>16.5</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6163961</v>
      </c>
      <c r="CS25" s="657"/>
      <c r="CT25" s="657"/>
      <c r="CU25" s="657"/>
      <c r="CV25" s="657"/>
      <c r="CW25" s="657"/>
      <c r="CX25" s="657"/>
      <c r="CY25" s="658"/>
      <c r="CZ25" s="659">
        <v>20.2</v>
      </c>
      <c r="DA25" s="660"/>
      <c r="DB25" s="660"/>
      <c r="DC25" s="661"/>
      <c r="DD25" s="634">
        <v>5867694</v>
      </c>
      <c r="DE25" s="657"/>
      <c r="DF25" s="657"/>
      <c r="DG25" s="657"/>
      <c r="DH25" s="657"/>
      <c r="DI25" s="657"/>
      <c r="DJ25" s="657"/>
      <c r="DK25" s="658"/>
      <c r="DL25" s="634">
        <v>5866870</v>
      </c>
      <c r="DM25" s="657"/>
      <c r="DN25" s="657"/>
      <c r="DO25" s="657"/>
      <c r="DP25" s="657"/>
      <c r="DQ25" s="657"/>
      <c r="DR25" s="657"/>
      <c r="DS25" s="657"/>
      <c r="DT25" s="657"/>
      <c r="DU25" s="657"/>
      <c r="DV25" s="658"/>
      <c r="DW25" s="630">
        <v>30.1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4339692</v>
      </c>
      <c r="CS26" s="626"/>
      <c r="CT26" s="626"/>
      <c r="CU26" s="626"/>
      <c r="CV26" s="626"/>
      <c r="CW26" s="626"/>
      <c r="CX26" s="626"/>
      <c r="CY26" s="627"/>
      <c r="CZ26" s="659">
        <v>14.2</v>
      </c>
      <c r="DA26" s="660"/>
      <c r="DB26" s="660"/>
      <c r="DC26" s="661"/>
      <c r="DD26" s="634">
        <v>4080963</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2002878</v>
      </c>
      <c r="S27" s="626"/>
      <c r="T27" s="626"/>
      <c r="U27" s="626"/>
      <c r="V27" s="626"/>
      <c r="W27" s="626"/>
      <c r="X27" s="626"/>
      <c r="Y27" s="627"/>
      <c r="Z27" s="628">
        <v>6.4</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16955370</v>
      </c>
      <c r="BH27" s="626"/>
      <c r="BI27" s="626"/>
      <c r="BJ27" s="626"/>
      <c r="BK27" s="626"/>
      <c r="BL27" s="626"/>
      <c r="BM27" s="626"/>
      <c r="BN27" s="627"/>
      <c r="BO27" s="628">
        <v>100</v>
      </c>
      <c r="BP27" s="628"/>
      <c r="BQ27" s="628"/>
      <c r="BR27" s="628"/>
      <c r="BS27" s="634">
        <v>246972</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7905407</v>
      </c>
      <c r="CS27" s="657"/>
      <c r="CT27" s="657"/>
      <c r="CU27" s="657"/>
      <c r="CV27" s="657"/>
      <c r="CW27" s="657"/>
      <c r="CX27" s="657"/>
      <c r="CY27" s="658"/>
      <c r="CZ27" s="659">
        <v>25.9</v>
      </c>
      <c r="DA27" s="660"/>
      <c r="DB27" s="660"/>
      <c r="DC27" s="661"/>
      <c r="DD27" s="634">
        <v>2333510</v>
      </c>
      <c r="DE27" s="657"/>
      <c r="DF27" s="657"/>
      <c r="DG27" s="657"/>
      <c r="DH27" s="657"/>
      <c r="DI27" s="657"/>
      <c r="DJ27" s="657"/>
      <c r="DK27" s="658"/>
      <c r="DL27" s="634">
        <v>2333510</v>
      </c>
      <c r="DM27" s="657"/>
      <c r="DN27" s="657"/>
      <c r="DO27" s="657"/>
      <c r="DP27" s="657"/>
      <c r="DQ27" s="657"/>
      <c r="DR27" s="657"/>
      <c r="DS27" s="657"/>
      <c r="DT27" s="657"/>
      <c r="DU27" s="657"/>
      <c r="DV27" s="658"/>
      <c r="DW27" s="630">
        <v>12</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17476</v>
      </c>
      <c r="S28" s="626"/>
      <c r="T28" s="626"/>
      <c r="U28" s="626"/>
      <c r="V28" s="626"/>
      <c r="W28" s="626"/>
      <c r="X28" s="626"/>
      <c r="Y28" s="627"/>
      <c r="Z28" s="628">
        <v>0.1</v>
      </c>
      <c r="AA28" s="628"/>
      <c r="AB28" s="628"/>
      <c r="AC28" s="628"/>
      <c r="AD28" s="629">
        <v>3344</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2720931</v>
      </c>
      <c r="CS28" s="626"/>
      <c r="CT28" s="626"/>
      <c r="CU28" s="626"/>
      <c r="CV28" s="626"/>
      <c r="CW28" s="626"/>
      <c r="CX28" s="626"/>
      <c r="CY28" s="627"/>
      <c r="CZ28" s="659">
        <v>8.9</v>
      </c>
      <c r="DA28" s="660"/>
      <c r="DB28" s="660"/>
      <c r="DC28" s="661"/>
      <c r="DD28" s="634">
        <v>2712609</v>
      </c>
      <c r="DE28" s="626"/>
      <c r="DF28" s="626"/>
      <c r="DG28" s="626"/>
      <c r="DH28" s="626"/>
      <c r="DI28" s="626"/>
      <c r="DJ28" s="626"/>
      <c r="DK28" s="627"/>
      <c r="DL28" s="634">
        <v>2712609</v>
      </c>
      <c r="DM28" s="626"/>
      <c r="DN28" s="626"/>
      <c r="DO28" s="626"/>
      <c r="DP28" s="626"/>
      <c r="DQ28" s="626"/>
      <c r="DR28" s="626"/>
      <c r="DS28" s="626"/>
      <c r="DT28" s="626"/>
      <c r="DU28" s="626"/>
      <c r="DV28" s="627"/>
      <c r="DW28" s="630">
        <v>13.9</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133077</v>
      </c>
      <c r="S29" s="626"/>
      <c r="T29" s="626"/>
      <c r="U29" s="626"/>
      <c r="V29" s="626"/>
      <c r="W29" s="626"/>
      <c r="X29" s="626"/>
      <c r="Y29" s="627"/>
      <c r="Z29" s="628">
        <v>0.4</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2720699</v>
      </c>
      <c r="CS29" s="657"/>
      <c r="CT29" s="657"/>
      <c r="CU29" s="657"/>
      <c r="CV29" s="657"/>
      <c r="CW29" s="657"/>
      <c r="CX29" s="657"/>
      <c r="CY29" s="658"/>
      <c r="CZ29" s="659">
        <v>8.9</v>
      </c>
      <c r="DA29" s="660"/>
      <c r="DB29" s="660"/>
      <c r="DC29" s="661"/>
      <c r="DD29" s="634">
        <v>2712377</v>
      </c>
      <c r="DE29" s="657"/>
      <c r="DF29" s="657"/>
      <c r="DG29" s="657"/>
      <c r="DH29" s="657"/>
      <c r="DI29" s="657"/>
      <c r="DJ29" s="657"/>
      <c r="DK29" s="658"/>
      <c r="DL29" s="634">
        <v>2712377</v>
      </c>
      <c r="DM29" s="657"/>
      <c r="DN29" s="657"/>
      <c r="DO29" s="657"/>
      <c r="DP29" s="657"/>
      <c r="DQ29" s="657"/>
      <c r="DR29" s="657"/>
      <c r="DS29" s="657"/>
      <c r="DT29" s="657"/>
      <c r="DU29" s="657"/>
      <c r="DV29" s="658"/>
      <c r="DW29" s="630">
        <v>13.9</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101004</v>
      </c>
      <c r="S30" s="626"/>
      <c r="T30" s="626"/>
      <c r="U30" s="626"/>
      <c r="V30" s="626"/>
      <c r="W30" s="626"/>
      <c r="X30" s="626"/>
      <c r="Y30" s="627"/>
      <c r="Z30" s="628">
        <v>0.3</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v>
      </c>
      <c r="BH30" s="684"/>
      <c r="BI30" s="684"/>
      <c r="BJ30" s="684"/>
      <c r="BK30" s="684"/>
      <c r="BL30" s="684"/>
      <c r="BM30" s="620">
        <v>95.1</v>
      </c>
      <c r="BN30" s="684"/>
      <c r="BO30" s="684"/>
      <c r="BP30" s="684"/>
      <c r="BQ30" s="685"/>
      <c r="BR30" s="683">
        <v>98.7</v>
      </c>
      <c r="BS30" s="684"/>
      <c r="BT30" s="684"/>
      <c r="BU30" s="684"/>
      <c r="BV30" s="684"/>
      <c r="BW30" s="684"/>
      <c r="BX30" s="620">
        <v>93.8</v>
      </c>
      <c r="BY30" s="684"/>
      <c r="BZ30" s="684"/>
      <c r="CA30" s="684"/>
      <c r="CB30" s="685"/>
      <c r="CD30" s="688"/>
      <c r="CE30" s="689"/>
      <c r="CF30" s="639" t="s">
        <v>291</v>
      </c>
      <c r="CG30" s="640"/>
      <c r="CH30" s="640"/>
      <c r="CI30" s="640"/>
      <c r="CJ30" s="640"/>
      <c r="CK30" s="640"/>
      <c r="CL30" s="640"/>
      <c r="CM30" s="640"/>
      <c r="CN30" s="640"/>
      <c r="CO30" s="640"/>
      <c r="CP30" s="640"/>
      <c r="CQ30" s="641"/>
      <c r="CR30" s="625">
        <v>2469555</v>
      </c>
      <c r="CS30" s="626"/>
      <c r="CT30" s="626"/>
      <c r="CU30" s="626"/>
      <c r="CV30" s="626"/>
      <c r="CW30" s="626"/>
      <c r="CX30" s="626"/>
      <c r="CY30" s="627"/>
      <c r="CZ30" s="659">
        <v>8.1</v>
      </c>
      <c r="DA30" s="660"/>
      <c r="DB30" s="660"/>
      <c r="DC30" s="661"/>
      <c r="DD30" s="634">
        <v>2462466</v>
      </c>
      <c r="DE30" s="626"/>
      <c r="DF30" s="626"/>
      <c r="DG30" s="626"/>
      <c r="DH30" s="626"/>
      <c r="DI30" s="626"/>
      <c r="DJ30" s="626"/>
      <c r="DK30" s="627"/>
      <c r="DL30" s="634">
        <v>2462466</v>
      </c>
      <c r="DM30" s="626"/>
      <c r="DN30" s="626"/>
      <c r="DO30" s="626"/>
      <c r="DP30" s="626"/>
      <c r="DQ30" s="626"/>
      <c r="DR30" s="626"/>
      <c r="DS30" s="626"/>
      <c r="DT30" s="626"/>
      <c r="DU30" s="626"/>
      <c r="DV30" s="627"/>
      <c r="DW30" s="630">
        <v>12.6</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1064942</v>
      </c>
      <c r="S31" s="626"/>
      <c r="T31" s="626"/>
      <c r="U31" s="626"/>
      <c r="V31" s="626"/>
      <c r="W31" s="626"/>
      <c r="X31" s="626"/>
      <c r="Y31" s="627"/>
      <c r="Z31" s="628">
        <v>3.4</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98.9</v>
      </c>
      <c r="BH31" s="657"/>
      <c r="BI31" s="657"/>
      <c r="BJ31" s="657"/>
      <c r="BK31" s="657"/>
      <c r="BL31" s="657"/>
      <c r="BM31" s="631">
        <v>94.6</v>
      </c>
      <c r="BN31" s="681"/>
      <c r="BO31" s="681"/>
      <c r="BP31" s="681"/>
      <c r="BQ31" s="682"/>
      <c r="BR31" s="680">
        <v>98.5</v>
      </c>
      <c r="BS31" s="657"/>
      <c r="BT31" s="657"/>
      <c r="BU31" s="657"/>
      <c r="BV31" s="657"/>
      <c r="BW31" s="657"/>
      <c r="BX31" s="631">
        <v>93.3</v>
      </c>
      <c r="BY31" s="681"/>
      <c r="BZ31" s="681"/>
      <c r="CA31" s="681"/>
      <c r="CB31" s="682"/>
      <c r="CD31" s="688"/>
      <c r="CE31" s="689"/>
      <c r="CF31" s="639" t="s">
        <v>295</v>
      </c>
      <c r="CG31" s="640"/>
      <c r="CH31" s="640"/>
      <c r="CI31" s="640"/>
      <c r="CJ31" s="640"/>
      <c r="CK31" s="640"/>
      <c r="CL31" s="640"/>
      <c r="CM31" s="640"/>
      <c r="CN31" s="640"/>
      <c r="CO31" s="640"/>
      <c r="CP31" s="640"/>
      <c r="CQ31" s="641"/>
      <c r="CR31" s="625">
        <v>251144</v>
      </c>
      <c r="CS31" s="657"/>
      <c r="CT31" s="657"/>
      <c r="CU31" s="657"/>
      <c r="CV31" s="657"/>
      <c r="CW31" s="657"/>
      <c r="CX31" s="657"/>
      <c r="CY31" s="658"/>
      <c r="CZ31" s="659">
        <v>0.8</v>
      </c>
      <c r="DA31" s="660"/>
      <c r="DB31" s="660"/>
      <c r="DC31" s="661"/>
      <c r="DD31" s="634">
        <v>249911</v>
      </c>
      <c r="DE31" s="657"/>
      <c r="DF31" s="657"/>
      <c r="DG31" s="657"/>
      <c r="DH31" s="657"/>
      <c r="DI31" s="657"/>
      <c r="DJ31" s="657"/>
      <c r="DK31" s="658"/>
      <c r="DL31" s="634">
        <v>249911</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772084</v>
      </c>
      <c r="S32" s="626"/>
      <c r="T32" s="626"/>
      <c r="U32" s="626"/>
      <c r="V32" s="626"/>
      <c r="W32" s="626"/>
      <c r="X32" s="626"/>
      <c r="Y32" s="627"/>
      <c r="Z32" s="628">
        <v>2.5</v>
      </c>
      <c r="AA32" s="628"/>
      <c r="AB32" s="628"/>
      <c r="AC32" s="628"/>
      <c r="AD32" s="629">
        <v>999</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99.1</v>
      </c>
      <c r="BH32" s="693"/>
      <c r="BI32" s="693"/>
      <c r="BJ32" s="693"/>
      <c r="BK32" s="693"/>
      <c r="BL32" s="693"/>
      <c r="BM32" s="694">
        <v>95.4</v>
      </c>
      <c r="BN32" s="693"/>
      <c r="BO32" s="693"/>
      <c r="BP32" s="693"/>
      <c r="BQ32" s="695"/>
      <c r="BR32" s="692">
        <v>98.7</v>
      </c>
      <c r="BS32" s="693"/>
      <c r="BT32" s="693"/>
      <c r="BU32" s="693"/>
      <c r="BV32" s="693"/>
      <c r="BW32" s="693"/>
      <c r="BX32" s="694">
        <v>93.9</v>
      </c>
      <c r="BY32" s="693"/>
      <c r="BZ32" s="693"/>
      <c r="CA32" s="693"/>
      <c r="CB32" s="695"/>
      <c r="CD32" s="690"/>
      <c r="CE32" s="691"/>
      <c r="CF32" s="639" t="s">
        <v>298</v>
      </c>
      <c r="CG32" s="640"/>
      <c r="CH32" s="640"/>
      <c r="CI32" s="640"/>
      <c r="CJ32" s="640"/>
      <c r="CK32" s="640"/>
      <c r="CL32" s="640"/>
      <c r="CM32" s="640"/>
      <c r="CN32" s="640"/>
      <c r="CO32" s="640"/>
      <c r="CP32" s="640"/>
      <c r="CQ32" s="641"/>
      <c r="CR32" s="625">
        <v>232</v>
      </c>
      <c r="CS32" s="626"/>
      <c r="CT32" s="626"/>
      <c r="CU32" s="626"/>
      <c r="CV32" s="626"/>
      <c r="CW32" s="626"/>
      <c r="CX32" s="626"/>
      <c r="CY32" s="627"/>
      <c r="CZ32" s="659">
        <v>0</v>
      </c>
      <c r="DA32" s="660"/>
      <c r="DB32" s="660"/>
      <c r="DC32" s="661"/>
      <c r="DD32" s="634">
        <v>232</v>
      </c>
      <c r="DE32" s="626"/>
      <c r="DF32" s="626"/>
      <c r="DG32" s="626"/>
      <c r="DH32" s="626"/>
      <c r="DI32" s="626"/>
      <c r="DJ32" s="626"/>
      <c r="DK32" s="627"/>
      <c r="DL32" s="634">
        <v>232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1730400</v>
      </c>
      <c r="S33" s="626"/>
      <c r="T33" s="626"/>
      <c r="U33" s="626"/>
      <c r="V33" s="626"/>
      <c r="W33" s="626"/>
      <c r="X33" s="626"/>
      <c r="Y33" s="627"/>
      <c r="Z33" s="628">
        <v>5.5</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10943414</v>
      </c>
      <c r="CS33" s="657"/>
      <c r="CT33" s="657"/>
      <c r="CU33" s="657"/>
      <c r="CV33" s="657"/>
      <c r="CW33" s="657"/>
      <c r="CX33" s="657"/>
      <c r="CY33" s="658"/>
      <c r="CZ33" s="659">
        <v>35.9</v>
      </c>
      <c r="DA33" s="660"/>
      <c r="DB33" s="660"/>
      <c r="DC33" s="661"/>
      <c r="DD33" s="634">
        <v>9175360</v>
      </c>
      <c r="DE33" s="657"/>
      <c r="DF33" s="657"/>
      <c r="DG33" s="657"/>
      <c r="DH33" s="657"/>
      <c r="DI33" s="657"/>
      <c r="DJ33" s="657"/>
      <c r="DK33" s="658"/>
      <c r="DL33" s="634">
        <v>7575715</v>
      </c>
      <c r="DM33" s="657"/>
      <c r="DN33" s="657"/>
      <c r="DO33" s="657"/>
      <c r="DP33" s="657"/>
      <c r="DQ33" s="657"/>
      <c r="DR33" s="657"/>
      <c r="DS33" s="657"/>
      <c r="DT33" s="657"/>
      <c r="DU33" s="657"/>
      <c r="DV33" s="658"/>
      <c r="DW33" s="630">
        <v>38.799999999999997</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4159721</v>
      </c>
      <c r="CS34" s="626"/>
      <c r="CT34" s="626"/>
      <c r="CU34" s="626"/>
      <c r="CV34" s="626"/>
      <c r="CW34" s="626"/>
      <c r="CX34" s="626"/>
      <c r="CY34" s="627"/>
      <c r="CZ34" s="659">
        <v>13.6</v>
      </c>
      <c r="DA34" s="660"/>
      <c r="DB34" s="660"/>
      <c r="DC34" s="661"/>
      <c r="DD34" s="634">
        <v>3524762</v>
      </c>
      <c r="DE34" s="626"/>
      <c r="DF34" s="626"/>
      <c r="DG34" s="626"/>
      <c r="DH34" s="626"/>
      <c r="DI34" s="626"/>
      <c r="DJ34" s="626"/>
      <c r="DK34" s="627"/>
      <c r="DL34" s="634">
        <v>3318452</v>
      </c>
      <c r="DM34" s="626"/>
      <c r="DN34" s="626"/>
      <c r="DO34" s="626"/>
      <c r="DP34" s="626"/>
      <c r="DQ34" s="626"/>
      <c r="DR34" s="626"/>
      <c r="DS34" s="626"/>
      <c r="DT34" s="626"/>
      <c r="DU34" s="626"/>
      <c r="DV34" s="627"/>
      <c r="DW34" s="630">
        <v>17</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693400</v>
      </c>
      <c r="S35" s="626"/>
      <c r="T35" s="626"/>
      <c r="U35" s="626"/>
      <c r="V35" s="626"/>
      <c r="W35" s="626"/>
      <c r="X35" s="626"/>
      <c r="Y35" s="627"/>
      <c r="Z35" s="628">
        <v>2.2000000000000002</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4137351</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761928</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211635</v>
      </c>
      <c r="CS35" s="657"/>
      <c r="CT35" s="657"/>
      <c r="CU35" s="657"/>
      <c r="CV35" s="657"/>
      <c r="CW35" s="657"/>
      <c r="CX35" s="657"/>
      <c r="CY35" s="658"/>
      <c r="CZ35" s="659">
        <v>0.7</v>
      </c>
      <c r="DA35" s="660"/>
      <c r="DB35" s="660"/>
      <c r="DC35" s="661"/>
      <c r="DD35" s="634">
        <v>193524</v>
      </c>
      <c r="DE35" s="657"/>
      <c r="DF35" s="657"/>
      <c r="DG35" s="657"/>
      <c r="DH35" s="657"/>
      <c r="DI35" s="657"/>
      <c r="DJ35" s="657"/>
      <c r="DK35" s="658"/>
      <c r="DL35" s="634">
        <v>193524</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31414212</v>
      </c>
      <c r="S36" s="698"/>
      <c r="T36" s="698"/>
      <c r="U36" s="698"/>
      <c r="V36" s="698"/>
      <c r="W36" s="698"/>
      <c r="X36" s="698"/>
      <c r="Y36" s="699"/>
      <c r="Z36" s="700">
        <v>100</v>
      </c>
      <c r="AA36" s="700"/>
      <c r="AB36" s="700"/>
      <c r="AC36" s="700"/>
      <c r="AD36" s="701">
        <v>18826196</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1146477</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635517</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1897912</v>
      </c>
      <c r="CS36" s="626"/>
      <c r="CT36" s="626"/>
      <c r="CU36" s="626"/>
      <c r="CV36" s="626"/>
      <c r="CW36" s="626"/>
      <c r="CX36" s="626"/>
      <c r="CY36" s="627"/>
      <c r="CZ36" s="659">
        <v>6.2</v>
      </c>
      <c r="DA36" s="660"/>
      <c r="DB36" s="660"/>
      <c r="DC36" s="661"/>
      <c r="DD36" s="634">
        <v>1694130</v>
      </c>
      <c r="DE36" s="626"/>
      <c r="DF36" s="626"/>
      <c r="DG36" s="626"/>
      <c r="DH36" s="626"/>
      <c r="DI36" s="626"/>
      <c r="DJ36" s="626"/>
      <c r="DK36" s="627"/>
      <c r="DL36" s="634">
        <v>1342249</v>
      </c>
      <c r="DM36" s="626"/>
      <c r="DN36" s="626"/>
      <c r="DO36" s="626"/>
      <c r="DP36" s="626"/>
      <c r="DQ36" s="626"/>
      <c r="DR36" s="626"/>
      <c r="DS36" s="626"/>
      <c r="DT36" s="626"/>
      <c r="DU36" s="626"/>
      <c r="DV36" s="627"/>
      <c r="DW36" s="630">
        <v>6.9</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t="s">
        <v>314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14397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582224</v>
      </c>
      <c r="CS37" s="657"/>
      <c r="CT37" s="657"/>
      <c r="CU37" s="657"/>
      <c r="CV37" s="657"/>
      <c r="CW37" s="657"/>
      <c r="CX37" s="657"/>
      <c r="CY37" s="658"/>
      <c r="CZ37" s="659">
        <v>1.9</v>
      </c>
      <c r="DA37" s="660"/>
      <c r="DB37" s="660"/>
      <c r="DC37" s="661"/>
      <c r="DD37" s="634">
        <v>582224</v>
      </c>
      <c r="DE37" s="657"/>
      <c r="DF37" s="657"/>
      <c r="DG37" s="657"/>
      <c r="DH37" s="657"/>
      <c r="DI37" s="657"/>
      <c r="DJ37" s="657"/>
      <c r="DK37" s="658"/>
      <c r="DL37" s="634">
        <v>579061</v>
      </c>
      <c r="DM37" s="657"/>
      <c r="DN37" s="657"/>
      <c r="DO37" s="657"/>
      <c r="DP37" s="657"/>
      <c r="DQ37" s="657"/>
      <c r="DR37" s="657"/>
      <c r="DS37" s="657"/>
      <c r="DT37" s="657"/>
      <c r="DU37" s="657"/>
      <c r="DV37" s="658"/>
      <c r="DW37" s="630">
        <v>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23501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4137351</v>
      </c>
      <c r="CS38" s="626"/>
      <c r="CT38" s="626"/>
      <c r="CU38" s="626"/>
      <c r="CV38" s="626"/>
      <c r="CW38" s="626"/>
      <c r="CX38" s="626"/>
      <c r="CY38" s="627"/>
      <c r="CZ38" s="659">
        <v>13.6</v>
      </c>
      <c r="DA38" s="660"/>
      <c r="DB38" s="660"/>
      <c r="DC38" s="661"/>
      <c r="DD38" s="634">
        <v>3719043</v>
      </c>
      <c r="DE38" s="626"/>
      <c r="DF38" s="626"/>
      <c r="DG38" s="626"/>
      <c r="DH38" s="626"/>
      <c r="DI38" s="626"/>
      <c r="DJ38" s="626"/>
      <c r="DK38" s="627"/>
      <c r="DL38" s="634">
        <v>2721490</v>
      </c>
      <c r="DM38" s="626"/>
      <c r="DN38" s="626"/>
      <c r="DO38" s="626"/>
      <c r="DP38" s="626"/>
      <c r="DQ38" s="626"/>
      <c r="DR38" s="626"/>
      <c r="DS38" s="626"/>
      <c r="DT38" s="626"/>
      <c r="DU38" s="626"/>
      <c r="DV38" s="627"/>
      <c r="DW38" s="630">
        <v>13.9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177095</v>
      </c>
      <c r="CS39" s="657"/>
      <c r="CT39" s="657"/>
      <c r="CU39" s="657"/>
      <c r="CV39" s="657"/>
      <c r="CW39" s="657"/>
      <c r="CX39" s="657"/>
      <c r="CY39" s="658"/>
      <c r="CZ39" s="659">
        <v>0.6</v>
      </c>
      <c r="DA39" s="660"/>
      <c r="DB39" s="660"/>
      <c r="DC39" s="661"/>
      <c r="DD39" s="634">
        <v>43901</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1156614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88</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359700</v>
      </c>
      <c r="CS40" s="626"/>
      <c r="CT40" s="626"/>
      <c r="CU40" s="626"/>
      <c r="CV40" s="626"/>
      <c r="CW40" s="626"/>
      <c r="CX40" s="626"/>
      <c r="CY40" s="627"/>
      <c r="CZ40" s="659">
        <v>1.2</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1834260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305</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314</v>
      </c>
      <c r="CS41" s="657"/>
      <c r="CT41" s="657"/>
      <c r="CU41" s="657"/>
      <c r="CV41" s="657"/>
      <c r="CW41" s="657"/>
      <c r="CX41" s="657"/>
      <c r="CY41" s="658"/>
      <c r="CZ41" s="659" t="s">
        <v>314</v>
      </c>
      <c r="DA41" s="660"/>
      <c r="DB41" s="660"/>
      <c r="DC41" s="661"/>
      <c r="DD41" s="634" t="s">
        <v>314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2765568</v>
      </c>
      <c r="CS42" s="626"/>
      <c r="CT42" s="626"/>
      <c r="CU42" s="626"/>
      <c r="CV42" s="626"/>
      <c r="CW42" s="626"/>
      <c r="CX42" s="626"/>
      <c r="CY42" s="627"/>
      <c r="CZ42" s="659">
        <v>9.1</v>
      </c>
      <c r="DA42" s="708"/>
      <c r="DB42" s="708"/>
      <c r="DC42" s="709"/>
      <c r="DD42" s="634">
        <v>772241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68448</v>
      </c>
      <c r="CS43" s="657"/>
      <c r="CT43" s="657"/>
      <c r="CU43" s="657"/>
      <c r="CV43" s="657"/>
      <c r="CW43" s="657"/>
      <c r="CX43" s="657"/>
      <c r="CY43" s="658"/>
      <c r="CZ43" s="659">
        <v>0.2</v>
      </c>
      <c r="DA43" s="660"/>
      <c r="DB43" s="660"/>
      <c r="DC43" s="661"/>
      <c r="DD43" s="634">
        <v>68424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2763670</v>
      </c>
      <c r="CS44" s="626"/>
      <c r="CT44" s="626"/>
      <c r="CU44" s="626"/>
      <c r="CV44" s="626"/>
      <c r="CW44" s="626"/>
      <c r="CX44" s="626"/>
      <c r="CY44" s="627"/>
      <c r="CZ44" s="659">
        <v>9.1</v>
      </c>
      <c r="DA44" s="708"/>
      <c r="DB44" s="708"/>
      <c r="DC44" s="709"/>
      <c r="DD44" s="634">
        <v>770343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1388228</v>
      </c>
      <c r="CS45" s="657"/>
      <c r="CT45" s="657"/>
      <c r="CU45" s="657"/>
      <c r="CV45" s="657"/>
      <c r="CW45" s="657"/>
      <c r="CX45" s="657"/>
      <c r="CY45" s="658"/>
      <c r="CZ45" s="659">
        <v>4.5999999999999996</v>
      </c>
      <c r="DA45" s="660"/>
      <c r="DB45" s="660"/>
      <c r="DC45" s="661"/>
      <c r="DD45" s="634">
        <v>95413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1347855</v>
      </c>
      <c r="CS46" s="626"/>
      <c r="CT46" s="626"/>
      <c r="CU46" s="626"/>
      <c r="CV46" s="626"/>
      <c r="CW46" s="626"/>
      <c r="CX46" s="626"/>
      <c r="CY46" s="627"/>
      <c r="CZ46" s="659">
        <v>4.4000000000000004</v>
      </c>
      <c r="DA46" s="708"/>
      <c r="DB46" s="708"/>
      <c r="DC46" s="709"/>
      <c r="DD46" s="634">
        <v>658593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1898</v>
      </c>
      <c r="CS47" s="657"/>
      <c r="CT47" s="657"/>
      <c r="CU47" s="657"/>
      <c r="CV47" s="657"/>
      <c r="CW47" s="657"/>
      <c r="CX47" s="657"/>
      <c r="CY47" s="658"/>
      <c r="CZ47" s="659">
        <v>0</v>
      </c>
      <c r="DA47" s="660"/>
      <c r="DB47" s="660"/>
      <c r="DC47" s="661"/>
      <c r="DD47" s="634">
        <v>1898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30499281</v>
      </c>
      <c r="CS49" s="693"/>
      <c r="CT49" s="693"/>
      <c r="CU49" s="693"/>
      <c r="CV49" s="693"/>
      <c r="CW49" s="693"/>
      <c r="CX49" s="693"/>
      <c r="CY49" s="720"/>
      <c r="CZ49" s="721">
        <v>100</v>
      </c>
      <c r="DA49" s="722"/>
      <c r="DB49" s="722"/>
      <c r="DC49" s="723"/>
      <c r="DD49" s="724">
        <v>20861414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31234</v>
      </c>
      <c r="R7" s="755"/>
      <c r="S7" s="755"/>
      <c r="T7" s="755"/>
      <c r="U7" s="755"/>
      <c r="V7" s="755">
        <v>30320</v>
      </c>
      <c r="W7" s="755"/>
      <c r="X7" s="755"/>
      <c r="Y7" s="755"/>
      <c r="Z7" s="755"/>
      <c r="AA7" s="755">
        <v>914</v>
      </c>
      <c r="AB7" s="755"/>
      <c r="AC7" s="755"/>
      <c r="AD7" s="755"/>
      <c r="AE7" s="756"/>
      <c r="AF7" s="757">
        <v>877</v>
      </c>
      <c r="AG7" s="758"/>
      <c r="AH7" s="758"/>
      <c r="AI7" s="758"/>
      <c r="AJ7" s="759"/>
      <c r="AK7" s="794">
        <f>92+9</f>
        <v>101</v>
      </c>
      <c r="AL7" s="795"/>
      <c r="AM7" s="795"/>
      <c r="AN7" s="795"/>
      <c r="AO7" s="795"/>
      <c r="AP7" s="795">
        <v>25426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538</v>
      </c>
      <c r="BS7" s="798" t="s">
        <v>535</v>
      </c>
      <c r="BT7" s="799"/>
      <c r="BU7" s="799"/>
      <c r="BV7" s="799"/>
      <c r="BW7" s="799"/>
      <c r="BX7" s="799"/>
      <c r="BY7" s="799"/>
      <c r="BZ7" s="799"/>
      <c r="CA7" s="799"/>
      <c r="CB7" s="799"/>
      <c r="CC7" s="799"/>
      <c r="CD7" s="799"/>
      <c r="CE7" s="799"/>
      <c r="CF7" s="799"/>
      <c r="CG7" s="800"/>
      <c r="CH7" s="791">
        <v>1</v>
      </c>
      <c r="CI7" s="792"/>
      <c r="CJ7" s="792"/>
      <c r="CK7" s="792"/>
      <c r="CL7" s="793"/>
      <c r="CM7" s="791">
        <v>101</v>
      </c>
      <c r="CN7" s="792"/>
      <c r="CO7" s="792"/>
      <c r="CP7" s="792"/>
      <c r="CQ7" s="793"/>
      <c r="CR7" s="791">
        <v>2</v>
      </c>
      <c r="CS7" s="792"/>
      <c r="CT7" s="792"/>
      <c r="CU7" s="792"/>
      <c r="CV7" s="793"/>
      <c r="CW7" s="791">
        <v>2</v>
      </c>
      <c r="CX7" s="792"/>
      <c r="CY7" s="792"/>
      <c r="CZ7" s="792"/>
      <c r="DA7" s="793"/>
      <c r="DB7" s="791" t="s">
        <v>539</v>
      </c>
      <c r="DC7" s="792"/>
      <c r="DD7" s="792"/>
      <c r="DE7" s="792"/>
      <c r="DF7" s="793"/>
      <c r="DG7" s="791">
        <v>2353</v>
      </c>
      <c r="DH7" s="792"/>
      <c r="DI7" s="792"/>
      <c r="DJ7" s="792"/>
      <c r="DK7" s="793"/>
      <c r="DL7" s="791" t="s">
        <v>539</v>
      </c>
      <c r="DM7" s="792"/>
      <c r="DN7" s="792"/>
      <c r="DO7" s="792"/>
      <c r="DP7" s="793"/>
      <c r="DQ7" s="791" t="s">
        <v>539</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230</v>
      </c>
      <c r="R8" s="779"/>
      <c r="S8" s="779"/>
      <c r="T8" s="779"/>
      <c r="U8" s="779"/>
      <c r="V8" s="779">
        <v>229</v>
      </c>
      <c r="W8" s="779"/>
      <c r="X8" s="779"/>
      <c r="Y8" s="779"/>
      <c r="Z8" s="779"/>
      <c r="AA8" s="779">
        <v>1</v>
      </c>
      <c r="AB8" s="779"/>
      <c r="AC8" s="779"/>
      <c r="AD8" s="779"/>
      <c r="AE8" s="780"/>
      <c r="AF8" s="781" t="s">
        <v>110</v>
      </c>
      <c r="AG8" s="782"/>
      <c r="AH8" s="782"/>
      <c r="AI8" s="782"/>
      <c r="AJ8" s="783"/>
      <c r="AK8" s="784">
        <v>3</v>
      </c>
      <c r="AL8" s="785"/>
      <c r="AM8" s="785"/>
      <c r="AN8" s="785"/>
      <c r="AO8" s="785"/>
      <c r="AP8" s="785">
        <v>455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538</v>
      </c>
      <c r="BS8" s="788" t="s">
        <v>536</v>
      </c>
      <c r="BT8" s="789"/>
      <c r="BU8" s="789"/>
      <c r="BV8" s="789"/>
      <c r="BW8" s="789"/>
      <c r="BX8" s="789"/>
      <c r="BY8" s="789"/>
      <c r="BZ8" s="789"/>
      <c r="CA8" s="789"/>
      <c r="CB8" s="789"/>
      <c r="CC8" s="789"/>
      <c r="CD8" s="789"/>
      <c r="CE8" s="789"/>
      <c r="CF8" s="789"/>
      <c r="CG8" s="790"/>
      <c r="CH8" s="801">
        <v>30</v>
      </c>
      <c r="CI8" s="802"/>
      <c r="CJ8" s="802"/>
      <c r="CK8" s="802"/>
      <c r="CL8" s="803"/>
      <c r="CM8" s="801">
        <v>383</v>
      </c>
      <c r="CN8" s="802"/>
      <c r="CO8" s="802"/>
      <c r="CP8" s="802"/>
      <c r="CQ8" s="803"/>
      <c r="CR8" s="801">
        <v>1</v>
      </c>
      <c r="CS8" s="802"/>
      <c r="CT8" s="802"/>
      <c r="CU8" s="802"/>
      <c r="CV8" s="803"/>
      <c r="CW8" s="801" t="s">
        <v>539</v>
      </c>
      <c r="CX8" s="802"/>
      <c r="CY8" s="802"/>
      <c r="CZ8" s="802"/>
      <c r="DA8" s="803"/>
      <c r="DB8" s="801" t="s">
        <v>539</v>
      </c>
      <c r="DC8" s="802"/>
      <c r="DD8" s="802"/>
      <c r="DE8" s="802"/>
      <c r="DF8" s="803"/>
      <c r="DG8" s="801" t="s">
        <v>539</v>
      </c>
      <c r="DH8" s="802"/>
      <c r="DI8" s="802"/>
      <c r="DJ8" s="802"/>
      <c r="DK8" s="803"/>
      <c r="DL8" s="801">
        <v>2776</v>
      </c>
      <c r="DM8" s="802"/>
      <c r="DN8" s="802"/>
      <c r="DO8" s="802"/>
      <c r="DP8" s="803"/>
      <c r="DQ8" s="801">
        <v>278</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537</v>
      </c>
      <c r="BT9" s="789"/>
      <c r="BU9" s="789"/>
      <c r="BV9" s="789"/>
      <c r="BW9" s="789"/>
      <c r="BX9" s="789"/>
      <c r="BY9" s="789"/>
      <c r="BZ9" s="789"/>
      <c r="CA9" s="789"/>
      <c r="CB9" s="789"/>
      <c r="CC9" s="789"/>
      <c r="CD9" s="789"/>
      <c r="CE9" s="789"/>
      <c r="CF9" s="789"/>
      <c r="CG9" s="790"/>
      <c r="CH9" s="801">
        <v>0</v>
      </c>
      <c r="CI9" s="802"/>
      <c r="CJ9" s="802"/>
      <c r="CK9" s="802"/>
      <c r="CL9" s="803"/>
      <c r="CM9" s="801">
        <v>210</v>
      </c>
      <c r="CN9" s="802"/>
      <c r="CO9" s="802"/>
      <c r="CP9" s="802"/>
      <c r="CQ9" s="803"/>
      <c r="CR9" s="801">
        <v>200</v>
      </c>
      <c r="CS9" s="802"/>
      <c r="CT9" s="802"/>
      <c r="CU9" s="802"/>
      <c r="CV9" s="803"/>
      <c r="CW9" s="801">
        <v>8</v>
      </c>
      <c r="CX9" s="802"/>
      <c r="CY9" s="802"/>
      <c r="CZ9" s="802"/>
      <c r="DA9" s="803"/>
      <c r="DB9" s="801" t="s">
        <v>539</v>
      </c>
      <c r="DC9" s="802"/>
      <c r="DD9" s="802"/>
      <c r="DE9" s="802"/>
      <c r="DF9" s="803"/>
      <c r="DG9" s="801" t="s">
        <v>539</v>
      </c>
      <c r="DH9" s="802"/>
      <c r="DI9" s="802"/>
      <c r="DJ9" s="802"/>
      <c r="DK9" s="803"/>
      <c r="DL9" s="801" t="s">
        <v>539</v>
      </c>
      <c r="DM9" s="802"/>
      <c r="DN9" s="802"/>
      <c r="DO9" s="802"/>
      <c r="DP9" s="803"/>
      <c r="DQ9" s="801" t="s">
        <v>539</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31463</v>
      </c>
      <c r="R23" s="814"/>
      <c r="S23" s="814"/>
      <c r="T23" s="814"/>
      <c r="U23" s="814"/>
      <c r="V23" s="814">
        <v>30548</v>
      </c>
      <c r="W23" s="814"/>
      <c r="X23" s="814"/>
      <c r="Y23" s="814"/>
      <c r="Z23" s="814"/>
      <c r="AA23" s="814">
        <f t="shared" ref="AA23" si="0">SUM(AA7:AE8)</f>
        <v>915</v>
      </c>
      <c r="AB23" s="814"/>
      <c r="AC23" s="814"/>
      <c r="AD23" s="814"/>
      <c r="AE23" s="815"/>
      <c r="AF23" s="816">
        <v>877</v>
      </c>
      <c r="AG23" s="814"/>
      <c r="AH23" s="814"/>
      <c r="AI23" s="814"/>
      <c r="AJ23" s="817"/>
      <c r="AK23" s="818"/>
      <c r="AL23" s="819"/>
      <c r="AM23" s="819"/>
      <c r="AN23" s="819"/>
      <c r="AO23" s="819"/>
      <c r="AP23" s="814">
        <f t="shared" ref="AP23" si="1">SUM(AP7:AT8)</f>
        <v>25881</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12753</v>
      </c>
      <c r="R28" s="843"/>
      <c r="S28" s="843"/>
      <c r="T28" s="843"/>
      <c r="U28" s="843"/>
      <c r="V28" s="843">
        <v>11991</v>
      </c>
      <c r="W28" s="843"/>
      <c r="X28" s="843"/>
      <c r="Y28" s="843"/>
      <c r="Z28" s="843"/>
      <c r="AA28" s="843">
        <v>762</v>
      </c>
      <c r="AB28" s="843"/>
      <c r="AC28" s="843"/>
      <c r="AD28" s="843"/>
      <c r="AE28" s="844"/>
      <c r="AF28" s="845">
        <v>762</v>
      </c>
      <c r="AG28" s="843"/>
      <c r="AH28" s="843"/>
      <c r="AI28" s="843"/>
      <c r="AJ28" s="846"/>
      <c r="AK28" s="847">
        <f>1156+95</f>
        <v>1251</v>
      </c>
      <c r="AL28" s="838"/>
      <c r="AM28" s="838"/>
      <c r="AN28" s="838"/>
      <c r="AO28" s="838"/>
      <c r="AP28" s="838" t="s">
        <v>528</v>
      </c>
      <c r="AQ28" s="838"/>
      <c r="AR28" s="838"/>
      <c r="AS28" s="838"/>
      <c r="AT28" s="838"/>
      <c r="AU28" s="838" t="s">
        <v>528</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6605</v>
      </c>
      <c r="R29" s="779"/>
      <c r="S29" s="779"/>
      <c r="T29" s="779"/>
      <c r="U29" s="779"/>
      <c r="V29" s="779">
        <v>6326</v>
      </c>
      <c r="W29" s="779"/>
      <c r="X29" s="779"/>
      <c r="Y29" s="779"/>
      <c r="Z29" s="779"/>
      <c r="AA29" s="779">
        <v>279</v>
      </c>
      <c r="AB29" s="779"/>
      <c r="AC29" s="779"/>
      <c r="AD29" s="779"/>
      <c r="AE29" s="780"/>
      <c r="AF29" s="781">
        <v>279</v>
      </c>
      <c r="AG29" s="782"/>
      <c r="AH29" s="782"/>
      <c r="AI29" s="782"/>
      <c r="AJ29" s="783"/>
      <c r="AK29" s="850">
        <f>994+12</f>
        <v>1006</v>
      </c>
      <c r="AL29" s="851"/>
      <c r="AM29" s="851"/>
      <c r="AN29" s="851"/>
      <c r="AO29" s="851"/>
      <c r="AP29" s="851" t="s">
        <v>529</v>
      </c>
      <c r="AQ29" s="851"/>
      <c r="AR29" s="851"/>
      <c r="AS29" s="851"/>
      <c r="AT29" s="851"/>
      <c r="AU29" s="851" t="s">
        <v>529</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1125</v>
      </c>
      <c r="R30" s="779"/>
      <c r="S30" s="779"/>
      <c r="T30" s="779"/>
      <c r="U30" s="779"/>
      <c r="V30" s="779">
        <v>1121</v>
      </c>
      <c r="W30" s="779"/>
      <c r="X30" s="779"/>
      <c r="Y30" s="779"/>
      <c r="Z30" s="779"/>
      <c r="AA30" s="779">
        <v>4</v>
      </c>
      <c r="AB30" s="779"/>
      <c r="AC30" s="779"/>
      <c r="AD30" s="779"/>
      <c r="AE30" s="780"/>
      <c r="AF30" s="781">
        <v>4</v>
      </c>
      <c r="AG30" s="782"/>
      <c r="AH30" s="782"/>
      <c r="AI30" s="782"/>
      <c r="AJ30" s="783"/>
      <c r="AK30" s="850">
        <v>166</v>
      </c>
      <c r="AL30" s="851"/>
      <c r="AM30" s="851"/>
      <c r="AN30" s="851"/>
      <c r="AO30" s="851"/>
      <c r="AP30" s="851" t="s">
        <v>529</v>
      </c>
      <c r="AQ30" s="851"/>
      <c r="AR30" s="851"/>
      <c r="AS30" s="851"/>
      <c r="AT30" s="851"/>
      <c r="AU30" s="851" t="s">
        <v>529</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4045</v>
      </c>
      <c r="R31" s="779"/>
      <c r="S31" s="779"/>
      <c r="T31" s="779"/>
      <c r="U31" s="779"/>
      <c r="V31" s="779">
        <v>3893</v>
      </c>
      <c r="W31" s="779"/>
      <c r="X31" s="779"/>
      <c r="Y31" s="779"/>
      <c r="Z31" s="779"/>
      <c r="AA31" s="779">
        <v>152</v>
      </c>
      <c r="AB31" s="779"/>
      <c r="AC31" s="779"/>
      <c r="AD31" s="779"/>
      <c r="AE31" s="780"/>
      <c r="AF31" s="781">
        <v>149</v>
      </c>
      <c r="AG31" s="782"/>
      <c r="AH31" s="782"/>
      <c r="AI31" s="782"/>
      <c r="AJ31" s="783"/>
      <c r="AK31" s="850">
        <v>1146</v>
      </c>
      <c r="AL31" s="851"/>
      <c r="AM31" s="851"/>
      <c r="AN31" s="851"/>
      <c r="AO31" s="851"/>
      <c r="AP31" s="851">
        <v>17288</v>
      </c>
      <c r="AQ31" s="851"/>
      <c r="AR31" s="851"/>
      <c r="AS31" s="851"/>
      <c r="AT31" s="851"/>
      <c r="AU31" s="851">
        <v>11393</v>
      </c>
      <c r="AV31" s="851"/>
      <c r="AW31" s="851"/>
      <c r="AX31" s="851"/>
      <c r="AY31" s="851"/>
      <c r="AZ31" s="852" t="s">
        <v>110</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1194</v>
      </c>
      <c r="AG63" s="862"/>
      <c r="AH63" s="862"/>
      <c r="AI63" s="862"/>
      <c r="AJ63" s="863"/>
      <c r="AK63" s="864"/>
      <c r="AL63" s="859"/>
      <c r="AM63" s="859"/>
      <c r="AN63" s="859"/>
      <c r="AO63" s="859"/>
      <c r="AP63" s="862">
        <f>SUM(AP28:AT62)</f>
        <v>17288</v>
      </c>
      <c r="AQ63" s="862"/>
      <c r="AR63" s="862"/>
      <c r="AS63" s="862"/>
      <c r="AT63" s="862"/>
      <c r="AU63" s="862">
        <f>SUM(AU28:AY62)</f>
        <v>11393</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387</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388</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530</v>
      </c>
      <c r="C68" s="890"/>
      <c r="D68" s="890"/>
      <c r="E68" s="890"/>
      <c r="F68" s="890"/>
      <c r="G68" s="890"/>
      <c r="H68" s="890"/>
      <c r="I68" s="890"/>
      <c r="J68" s="890"/>
      <c r="K68" s="890"/>
      <c r="L68" s="890"/>
      <c r="M68" s="890"/>
      <c r="N68" s="890"/>
      <c r="O68" s="890"/>
      <c r="P68" s="891"/>
      <c r="Q68" s="892">
        <v>3154</v>
      </c>
      <c r="R68" s="886"/>
      <c r="S68" s="886"/>
      <c r="T68" s="886"/>
      <c r="U68" s="886"/>
      <c r="V68" s="886">
        <v>3018</v>
      </c>
      <c r="W68" s="886"/>
      <c r="X68" s="886"/>
      <c r="Y68" s="886"/>
      <c r="Z68" s="886"/>
      <c r="AA68" s="886">
        <f>Q68-V68</f>
        <v>136</v>
      </c>
      <c r="AB68" s="886"/>
      <c r="AC68" s="886"/>
      <c r="AD68" s="886"/>
      <c r="AE68" s="886"/>
      <c r="AF68" s="886">
        <v>100</v>
      </c>
      <c r="AG68" s="886"/>
      <c r="AH68" s="886"/>
      <c r="AI68" s="886"/>
      <c r="AJ68" s="886"/>
      <c r="AK68" s="886">
        <v>484</v>
      </c>
      <c r="AL68" s="886"/>
      <c r="AM68" s="886"/>
      <c r="AN68" s="886"/>
      <c r="AO68" s="886"/>
      <c r="AP68" s="886">
        <v>5429</v>
      </c>
      <c r="AQ68" s="886"/>
      <c r="AR68" s="886"/>
      <c r="AS68" s="886"/>
      <c r="AT68" s="886"/>
      <c r="AU68" s="886">
        <v>1916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531</v>
      </c>
      <c r="C69" s="894"/>
      <c r="D69" s="894"/>
      <c r="E69" s="894"/>
      <c r="F69" s="894"/>
      <c r="G69" s="894"/>
      <c r="H69" s="894"/>
      <c r="I69" s="894"/>
      <c r="J69" s="894"/>
      <c r="K69" s="894"/>
      <c r="L69" s="894"/>
      <c r="M69" s="894"/>
      <c r="N69" s="894"/>
      <c r="O69" s="894"/>
      <c r="P69" s="895"/>
      <c r="Q69" s="896">
        <v>8</v>
      </c>
      <c r="R69" s="851"/>
      <c r="S69" s="851"/>
      <c r="T69" s="851"/>
      <c r="U69" s="851"/>
      <c r="V69" s="851">
        <v>7</v>
      </c>
      <c r="W69" s="851"/>
      <c r="X69" s="851"/>
      <c r="Y69" s="851"/>
      <c r="Z69" s="851"/>
      <c r="AA69" s="851">
        <f t="shared" ref="AA69:AA72" si="2">Q69-V69</f>
        <v>1</v>
      </c>
      <c r="AB69" s="851"/>
      <c r="AC69" s="851"/>
      <c r="AD69" s="851"/>
      <c r="AE69" s="851"/>
      <c r="AF69" s="851">
        <v>1</v>
      </c>
      <c r="AG69" s="851"/>
      <c r="AH69" s="851"/>
      <c r="AI69" s="851"/>
      <c r="AJ69" s="851"/>
      <c r="AK69" s="851" t="s">
        <v>541</v>
      </c>
      <c r="AL69" s="851"/>
      <c r="AM69" s="851"/>
      <c r="AN69" s="851"/>
      <c r="AO69" s="851"/>
      <c r="AP69" s="851" t="s">
        <v>528</v>
      </c>
      <c r="AQ69" s="851"/>
      <c r="AR69" s="851"/>
      <c r="AS69" s="851"/>
      <c r="AT69" s="851"/>
      <c r="AU69" s="851" t="s">
        <v>528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532</v>
      </c>
      <c r="C70" s="894"/>
      <c r="D70" s="894"/>
      <c r="E70" s="894"/>
      <c r="F70" s="894"/>
      <c r="G70" s="894"/>
      <c r="H70" s="894"/>
      <c r="I70" s="894"/>
      <c r="J70" s="894"/>
      <c r="K70" s="894"/>
      <c r="L70" s="894"/>
      <c r="M70" s="894"/>
      <c r="N70" s="894"/>
      <c r="O70" s="894"/>
      <c r="P70" s="895"/>
      <c r="Q70" s="896">
        <v>3104</v>
      </c>
      <c r="R70" s="851"/>
      <c r="S70" s="851"/>
      <c r="T70" s="851"/>
      <c r="U70" s="851"/>
      <c r="V70" s="851">
        <v>2681</v>
      </c>
      <c r="W70" s="851"/>
      <c r="X70" s="851"/>
      <c r="Y70" s="851"/>
      <c r="Z70" s="851"/>
      <c r="AA70" s="851">
        <f t="shared" si="2"/>
        <v>423</v>
      </c>
      <c r="AB70" s="851"/>
      <c r="AC70" s="851"/>
      <c r="AD70" s="851"/>
      <c r="AE70" s="851"/>
      <c r="AF70" s="851">
        <v>423</v>
      </c>
      <c r="AG70" s="851"/>
      <c r="AH70" s="851"/>
      <c r="AI70" s="851"/>
      <c r="AJ70" s="851"/>
      <c r="AK70" s="851">
        <v>344</v>
      </c>
      <c r="AL70" s="851"/>
      <c r="AM70" s="851"/>
      <c r="AN70" s="851"/>
      <c r="AO70" s="851"/>
      <c r="AP70" s="851" t="s">
        <v>528</v>
      </c>
      <c r="AQ70" s="851"/>
      <c r="AR70" s="851"/>
      <c r="AS70" s="851"/>
      <c r="AT70" s="851"/>
      <c r="AU70" s="851" t="s">
        <v>528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533</v>
      </c>
      <c r="C71" s="894"/>
      <c r="D71" s="894"/>
      <c r="E71" s="894"/>
      <c r="F71" s="894"/>
      <c r="G71" s="894"/>
      <c r="H71" s="894"/>
      <c r="I71" s="894"/>
      <c r="J71" s="894"/>
      <c r="K71" s="894"/>
      <c r="L71" s="894"/>
      <c r="M71" s="894"/>
      <c r="N71" s="894"/>
      <c r="O71" s="894"/>
      <c r="P71" s="895"/>
      <c r="Q71" s="896">
        <v>831407</v>
      </c>
      <c r="R71" s="851"/>
      <c r="S71" s="851"/>
      <c r="T71" s="851"/>
      <c r="U71" s="851"/>
      <c r="V71" s="851">
        <v>805733</v>
      </c>
      <c r="W71" s="851"/>
      <c r="X71" s="851"/>
      <c r="Y71" s="851"/>
      <c r="Z71" s="851"/>
      <c r="AA71" s="851">
        <f t="shared" si="2"/>
        <v>25674</v>
      </c>
      <c r="AB71" s="851"/>
      <c r="AC71" s="851"/>
      <c r="AD71" s="851"/>
      <c r="AE71" s="851"/>
      <c r="AF71" s="851">
        <v>25674</v>
      </c>
      <c r="AG71" s="851"/>
      <c r="AH71" s="851"/>
      <c r="AI71" s="851"/>
      <c r="AJ71" s="851"/>
      <c r="AK71" s="851">
        <v>7166</v>
      </c>
      <c r="AL71" s="851"/>
      <c r="AM71" s="851"/>
      <c r="AN71" s="851"/>
      <c r="AO71" s="851"/>
      <c r="AP71" s="851" t="s">
        <v>528</v>
      </c>
      <c r="AQ71" s="851"/>
      <c r="AR71" s="851"/>
      <c r="AS71" s="851"/>
      <c r="AT71" s="851"/>
      <c r="AU71" s="851" t="s">
        <v>528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534</v>
      </c>
      <c r="C72" s="894"/>
      <c r="D72" s="894"/>
      <c r="E72" s="894"/>
      <c r="F72" s="894"/>
      <c r="G72" s="894"/>
      <c r="H72" s="894"/>
      <c r="I72" s="894"/>
      <c r="J72" s="894"/>
      <c r="K72" s="894"/>
      <c r="L72" s="894"/>
      <c r="M72" s="894"/>
      <c r="N72" s="894"/>
      <c r="O72" s="894"/>
      <c r="P72" s="895"/>
      <c r="Q72" s="896">
        <v>4031</v>
      </c>
      <c r="R72" s="851"/>
      <c r="S72" s="851"/>
      <c r="T72" s="851"/>
      <c r="U72" s="851"/>
      <c r="V72" s="851">
        <v>3928</v>
      </c>
      <c r="W72" s="851"/>
      <c r="X72" s="851"/>
      <c r="Y72" s="851"/>
      <c r="Z72" s="851"/>
      <c r="AA72" s="851">
        <f t="shared" si="2"/>
        <v>103</v>
      </c>
      <c r="AB72" s="851"/>
      <c r="AC72" s="851"/>
      <c r="AD72" s="851"/>
      <c r="AE72" s="851"/>
      <c r="AF72" s="851">
        <v>103</v>
      </c>
      <c r="AG72" s="851"/>
      <c r="AH72" s="851"/>
      <c r="AI72" s="851"/>
      <c r="AJ72" s="851"/>
      <c r="AK72" s="851" t="s">
        <v>542</v>
      </c>
      <c r="AL72" s="851"/>
      <c r="AM72" s="851"/>
      <c r="AN72" s="851"/>
      <c r="AO72" s="851"/>
      <c r="AP72" s="851" t="s">
        <v>528</v>
      </c>
      <c r="AQ72" s="851"/>
      <c r="AR72" s="851"/>
      <c r="AS72" s="851"/>
      <c r="AT72" s="851"/>
      <c r="AU72" s="851" t="s">
        <v>528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SUM(AF68:AJ72)</f>
        <v>26301</v>
      </c>
      <c r="AG88" s="862"/>
      <c r="AH88" s="862"/>
      <c r="AI88" s="862"/>
      <c r="AJ88" s="862"/>
      <c r="AK88" s="859"/>
      <c r="AL88" s="859"/>
      <c r="AM88" s="859"/>
      <c r="AN88" s="859"/>
      <c r="AO88" s="859"/>
      <c r="AP88" s="862">
        <f t="shared" ref="AP88" si="3">SUM(AP68:AT72)</f>
        <v>5429</v>
      </c>
      <c r="AQ88" s="862"/>
      <c r="AR88" s="862"/>
      <c r="AS88" s="862"/>
      <c r="AT88" s="862"/>
      <c r="AU88" s="862">
        <f t="shared" ref="AU88" si="4">SUM(AU68:AY72)</f>
        <v>1916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SUM(CR7:CV9)</f>
        <v>203</v>
      </c>
      <c r="CS102" s="870"/>
      <c r="CT102" s="870"/>
      <c r="CU102" s="870"/>
      <c r="CV102" s="913"/>
      <c r="CW102" s="912">
        <f t="shared" ref="CW102" si="5">SUM(CW7:DA9)</f>
        <v>10</v>
      </c>
      <c r="CX102" s="870"/>
      <c r="CY102" s="870"/>
      <c r="CZ102" s="870"/>
      <c r="DA102" s="913"/>
      <c r="DB102" s="912" t="s">
        <v>540</v>
      </c>
      <c r="DC102" s="870"/>
      <c r="DD102" s="870"/>
      <c r="DE102" s="870"/>
      <c r="DF102" s="913"/>
      <c r="DG102" s="912">
        <f t="shared" ref="DG102" si="6">SUM(DG7:DK9)</f>
        <v>2353</v>
      </c>
      <c r="DH102" s="870"/>
      <c r="DI102" s="870"/>
      <c r="DJ102" s="870"/>
      <c r="DK102" s="913"/>
      <c r="DL102" s="912">
        <f t="shared" ref="DL102" si="7">SUM(DL7:DP9)</f>
        <v>2776</v>
      </c>
      <c r="DM102" s="870"/>
      <c r="DN102" s="870"/>
      <c r="DO102" s="870"/>
      <c r="DP102" s="913"/>
      <c r="DQ102" s="912">
        <f t="shared" ref="DQ102" si="8">SUM(DQ7:DU9)</f>
        <v>278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398</v>
      </c>
      <c r="AB109" s="915"/>
      <c r="AC109" s="915"/>
      <c r="AD109" s="915"/>
      <c r="AE109" s="916"/>
      <c r="AF109" s="914" t="s">
        <v>286</v>
      </c>
      <c r="AG109" s="915"/>
      <c r="AH109" s="915"/>
      <c r="AI109" s="915"/>
      <c r="AJ109" s="916"/>
      <c r="AK109" s="914" t="s">
        <v>285</v>
      </c>
      <c r="AL109" s="915"/>
      <c r="AM109" s="915"/>
      <c r="AN109" s="915"/>
      <c r="AO109" s="916"/>
      <c r="AP109" s="914" t="s">
        <v>399</v>
      </c>
      <c r="AQ109" s="915"/>
      <c r="AR109" s="915"/>
      <c r="AS109" s="915"/>
      <c r="AT109" s="917"/>
      <c r="AU109" s="934" t="s">
        <v>397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398</v>
      </c>
      <c r="BR109" s="915"/>
      <c r="BS109" s="915"/>
      <c r="BT109" s="915"/>
      <c r="BU109" s="916"/>
      <c r="BV109" s="914" t="s">
        <v>286</v>
      </c>
      <c r="BW109" s="915"/>
      <c r="BX109" s="915"/>
      <c r="BY109" s="915"/>
      <c r="BZ109" s="916"/>
      <c r="CA109" s="914" t="s">
        <v>285</v>
      </c>
      <c r="CB109" s="915"/>
      <c r="CC109" s="915"/>
      <c r="CD109" s="915"/>
      <c r="CE109" s="916"/>
      <c r="CF109" s="935" t="s">
        <v>399</v>
      </c>
      <c r="CG109" s="935"/>
      <c r="CH109" s="935"/>
      <c r="CI109" s="935"/>
      <c r="CJ109" s="935"/>
      <c r="CK109" s="914" t="s">
        <v>400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398</v>
      </c>
      <c r="DH109" s="915"/>
      <c r="DI109" s="915"/>
      <c r="DJ109" s="915"/>
      <c r="DK109" s="916"/>
      <c r="DL109" s="914" t="s">
        <v>286</v>
      </c>
      <c r="DM109" s="915"/>
      <c r="DN109" s="915"/>
      <c r="DO109" s="915"/>
      <c r="DP109" s="916"/>
      <c r="DQ109" s="914" t="s">
        <v>285</v>
      </c>
      <c r="DR109" s="915"/>
      <c r="DS109" s="915"/>
      <c r="DT109" s="915"/>
      <c r="DU109" s="916"/>
      <c r="DV109" s="914" t="s">
        <v>399</v>
      </c>
      <c r="DW109" s="915"/>
      <c r="DX109" s="915"/>
      <c r="DY109" s="915"/>
      <c r="DZ109" s="917"/>
    </row>
    <row r="110" spans="1:131" s="199" customFormat="1" ht="26.25" customHeight="1" x14ac:dyDescent="0.15">
      <c r="A110" s="918" t="s">
        <v>401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2657422</v>
      </c>
      <c r="AB110" s="922"/>
      <c r="AC110" s="922"/>
      <c r="AD110" s="922"/>
      <c r="AE110" s="923"/>
      <c r="AF110" s="924">
        <v>2637469</v>
      </c>
      <c r="AG110" s="922"/>
      <c r="AH110" s="922"/>
      <c r="AI110" s="922"/>
      <c r="AJ110" s="923"/>
      <c r="AK110" s="924">
        <v>2720699</v>
      </c>
      <c r="AL110" s="922"/>
      <c r="AM110" s="922"/>
      <c r="AN110" s="922"/>
      <c r="AO110" s="923"/>
      <c r="AP110" s="925">
        <v>16.100000000000001</v>
      </c>
      <c r="AQ110" s="926"/>
      <c r="AR110" s="926"/>
      <c r="AS110" s="926"/>
      <c r="AT110" s="927"/>
      <c r="AU110" s="928" t="s">
        <v>61</v>
      </c>
      <c r="AV110" s="929"/>
      <c r="AW110" s="929"/>
      <c r="AX110" s="929"/>
      <c r="AY110" s="929"/>
      <c r="AZ110" s="970" t="s">
        <v>402</v>
      </c>
      <c r="BA110" s="919"/>
      <c r="BB110" s="919"/>
      <c r="BC110" s="919"/>
      <c r="BD110" s="919"/>
      <c r="BE110" s="919"/>
      <c r="BF110" s="919"/>
      <c r="BG110" s="919"/>
      <c r="BH110" s="919"/>
      <c r="BI110" s="919"/>
      <c r="BJ110" s="919"/>
      <c r="BK110" s="919"/>
      <c r="BL110" s="919"/>
      <c r="BM110" s="919"/>
      <c r="BN110" s="919"/>
      <c r="BO110" s="919"/>
      <c r="BP110" s="920"/>
      <c r="BQ110" s="956">
        <v>27042892</v>
      </c>
      <c r="BR110" s="957"/>
      <c r="BS110" s="957"/>
      <c r="BT110" s="957"/>
      <c r="BU110" s="957"/>
      <c r="BV110" s="957">
        <v>26620342</v>
      </c>
      <c r="BW110" s="957"/>
      <c r="BX110" s="957"/>
      <c r="BY110" s="957"/>
      <c r="BZ110" s="957"/>
      <c r="CA110" s="957">
        <v>25881187</v>
      </c>
      <c r="CB110" s="957"/>
      <c r="CC110" s="957"/>
      <c r="CD110" s="957"/>
      <c r="CE110" s="957"/>
      <c r="CF110" s="971">
        <v>153.4</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406</v>
      </c>
      <c r="BA111" s="980"/>
      <c r="BB111" s="980"/>
      <c r="BC111" s="980"/>
      <c r="BD111" s="980"/>
      <c r="BE111" s="980"/>
      <c r="BF111" s="980"/>
      <c r="BG111" s="980"/>
      <c r="BH111" s="980"/>
      <c r="BI111" s="980"/>
      <c r="BJ111" s="980"/>
      <c r="BK111" s="980"/>
      <c r="BL111" s="980"/>
      <c r="BM111" s="980"/>
      <c r="BN111" s="980"/>
      <c r="BO111" s="980"/>
      <c r="BP111" s="981"/>
      <c r="BQ111" s="949">
        <v>6637899</v>
      </c>
      <c r="BR111" s="950"/>
      <c r="BS111" s="950"/>
      <c r="BT111" s="950"/>
      <c r="BU111" s="950"/>
      <c r="BV111" s="950">
        <v>6202677</v>
      </c>
      <c r="BW111" s="950"/>
      <c r="BX111" s="950"/>
      <c r="BY111" s="950"/>
      <c r="BZ111" s="950"/>
      <c r="CA111" s="950">
        <v>5764096</v>
      </c>
      <c r="CB111" s="950"/>
      <c r="CC111" s="950"/>
      <c r="CD111" s="950"/>
      <c r="CE111" s="950"/>
      <c r="CF111" s="944">
        <v>34.200000000000003</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410</v>
      </c>
      <c r="BA112" s="980"/>
      <c r="BB112" s="980"/>
      <c r="BC112" s="980"/>
      <c r="BD112" s="980"/>
      <c r="BE112" s="980"/>
      <c r="BF112" s="980"/>
      <c r="BG112" s="980"/>
      <c r="BH112" s="980"/>
      <c r="BI112" s="980"/>
      <c r="BJ112" s="980"/>
      <c r="BK112" s="980"/>
      <c r="BL112" s="980"/>
      <c r="BM112" s="980"/>
      <c r="BN112" s="980"/>
      <c r="BO112" s="980"/>
      <c r="BP112" s="981"/>
      <c r="BQ112" s="949">
        <v>11874673</v>
      </c>
      <c r="BR112" s="950"/>
      <c r="BS112" s="950"/>
      <c r="BT112" s="950"/>
      <c r="BU112" s="950"/>
      <c r="BV112" s="950">
        <v>11742501</v>
      </c>
      <c r="BW112" s="950"/>
      <c r="BX112" s="950"/>
      <c r="BY112" s="950"/>
      <c r="BZ112" s="950"/>
      <c r="CA112" s="950">
        <v>11392518</v>
      </c>
      <c r="CB112" s="950"/>
      <c r="CC112" s="950"/>
      <c r="CD112" s="950"/>
      <c r="CE112" s="950"/>
      <c r="CF112" s="944">
        <v>67.5</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895036</v>
      </c>
      <c r="AB113" s="964"/>
      <c r="AC113" s="964"/>
      <c r="AD113" s="964"/>
      <c r="AE113" s="965"/>
      <c r="AF113" s="966">
        <v>899414</v>
      </c>
      <c r="AG113" s="964"/>
      <c r="AH113" s="964"/>
      <c r="AI113" s="964"/>
      <c r="AJ113" s="965"/>
      <c r="AK113" s="966">
        <v>862562</v>
      </c>
      <c r="AL113" s="964"/>
      <c r="AM113" s="964"/>
      <c r="AN113" s="964"/>
      <c r="AO113" s="965"/>
      <c r="AP113" s="967">
        <v>5.0999999999999996</v>
      </c>
      <c r="AQ113" s="968"/>
      <c r="AR113" s="968"/>
      <c r="AS113" s="968"/>
      <c r="AT113" s="969"/>
      <c r="AU113" s="930"/>
      <c r="AV113" s="931"/>
      <c r="AW113" s="931"/>
      <c r="AX113" s="931"/>
      <c r="AY113" s="931"/>
      <c r="AZ113" s="979" t="s">
        <v>413</v>
      </c>
      <c r="BA113" s="980"/>
      <c r="BB113" s="980"/>
      <c r="BC113" s="980"/>
      <c r="BD113" s="980"/>
      <c r="BE113" s="980"/>
      <c r="BF113" s="980"/>
      <c r="BG113" s="980"/>
      <c r="BH113" s="980"/>
      <c r="BI113" s="980"/>
      <c r="BJ113" s="980"/>
      <c r="BK113" s="980"/>
      <c r="BL113" s="980"/>
      <c r="BM113" s="980"/>
      <c r="BN113" s="980"/>
      <c r="BO113" s="980"/>
      <c r="BP113" s="981"/>
      <c r="BQ113" s="949">
        <v>2163102</v>
      </c>
      <c r="BR113" s="950"/>
      <c r="BS113" s="950"/>
      <c r="BT113" s="950"/>
      <c r="BU113" s="950"/>
      <c r="BV113" s="950">
        <v>2140621</v>
      </c>
      <c r="BW113" s="950"/>
      <c r="BX113" s="950"/>
      <c r="BY113" s="950"/>
      <c r="BZ113" s="950"/>
      <c r="CA113" s="950">
        <v>1915923</v>
      </c>
      <c r="CB113" s="950"/>
      <c r="CC113" s="950"/>
      <c r="CD113" s="950"/>
      <c r="CE113" s="950"/>
      <c r="CF113" s="944">
        <v>11.4</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21837</v>
      </c>
      <c r="AB114" s="989"/>
      <c r="AC114" s="989"/>
      <c r="AD114" s="989"/>
      <c r="AE114" s="990"/>
      <c r="AF114" s="991">
        <v>34575</v>
      </c>
      <c r="AG114" s="989"/>
      <c r="AH114" s="989"/>
      <c r="AI114" s="989"/>
      <c r="AJ114" s="990"/>
      <c r="AK114" s="991">
        <v>191564</v>
      </c>
      <c r="AL114" s="989"/>
      <c r="AM114" s="989"/>
      <c r="AN114" s="989"/>
      <c r="AO114" s="990"/>
      <c r="AP114" s="992">
        <v>1.1000000000000001</v>
      </c>
      <c r="AQ114" s="993"/>
      <c r="AR114" s="993"/>
      <c r="AS114" s="993"/>
      <c r="AT114" s="994"/>
      <c r="AU114" s="930"/>
      <c r="AV114" s="931"/>
      <c r="AW114" s="931"/>
      <c r="AX114" s="931"/>
      <c r="AY114" s="931"/>
      <c r="AZ114" s="979" t="s">
        <v>416</v>
      </c>
      <c r="BA114" s="980"/>
      <c r="BB114" s="980"/>
      <c r="BC114" s="980"/>
      <c r="BD114" s="980"/>
      <c r="BE114" s="980"/>
      <c r="BF114" s="980"/>
      <c r="BG114" s="980"/>
      <c r="BH114" s="980"/>
      <c r="BI114" s="980"/>
      <c r="BJ114" s="980"/>
      <c r="BK114" s="980"/>
      <c r="BL114" s="980"/>
      <c r="BM114" s="980"/>
      <c r="BN114" s="980"/>
      <c r="BO114" s="980"/>
      <c r="BP114" s="981"/>
      <c r="BQ114" s="949">
        <v>3712500</v>
      </c>
      <c r="BR114" s="950"/>
      <c r="BS114" s="950"/>
      <c r="BT114" s="950"/>
      <c r="BU114" s="950"/>
      <c r="BV114" s="950">
        <v>3647373</v>
      </c>
      <c r="BW114" s="950"/>
      <c r="BX114" s="950"/>
      <c r="BY114" s="950"/>
      <c r="BZ114" s="950"/>
      <c r="CA114" s="950">
        <v>3515425</v>
      </c>
      <c r="CB114" s="950"/>
      <c r="CC114" s="950"/>
      <c r="CD114" s="950"/>
      <c r="CE114" s="950"/>
      <c r="CF114" s="944">
        <v>20.8</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243033</v>
      </c>
      <c r="AB115" s="964"/>
      <c r="AC115" s="964"/>
      <c r="AD115" s="964"/>
      <c r="AE115" s="965"/>
      <c r="AF115" s="966">
        <v>420331</v>
      </c>
      <c r="AG115" s="964"/>
      <c r="AH115" s="964"/>
      <c r="AI115" s="964"/>
      <c r="AJ115" s="965"/>
      <c r="AK115" s="966">
        <v>477065</v>
      </c>
      <c r="AL115" s="964"/>
      <c r="AM115" s="964"/>
      <c r="AN115" s="964"/>
      <c r="AO115" s="965"/>
      <c r="AP115" s="967">
        <v>2.8</v>
      </c>
      <c r="AQ115" s="968"/>
      <c r="AR115" s="968"/>
      <c r="AS115" s="968"/>
      <c r="AT115" s="969"/>
      <c r="AU115" s="930"/>
      <c r="AV115" s="931"/>
      <c r="AW115" s="931"/>
      <c r="AX115" s="931"/>
      <c r="AY115" s="931"/>
      <c r="AZ115" s="979" t="s">
        <v>419</v>
      </c>
      <c r="BA115" s="980"/>
      <c r="BB115" s="980"/>
      <c r="BC115" s="980"/>
      <c r="BD115" s="980"/>
      <c r="BE115" s="980"/>
      <c r="BF115" s="980"/>
      <c r="BG115" s="980"/>
      <c r="BH115" s="980"/>
      <c r="BI115" s="980"/>
      <c r="BJ115" s="980"/>
      <c r="BK115" s="980"/>
      <c r="BL115" s="980"/>
      <c r="BM115" s="980"/>
      <c r="BN115" s="980"/>
      <c r="BO115" s="980"/>
      <c r="BP115" s="981"/>
      <c r="BQ115" s="949">
        <v>347061</v>
      </c>
      <c r="BR115" s="950"/>
      <c r="BS115" s="950"/>
      <c r="BT115" s="950"/>
      <c r="BU115" s="950"/>
      <c r="BV115" s="950">
        <v>312314</v>
      </c>
      <c r="BW115" s="950"/>
      <c r="BX115" s="950"/>
      <c r="BY115" s="950"/>
      <c r="BZ115" s="950"/>
      <c r="CA115" s="950">
        <v>277568</v>
      </c>
      <c r="CB115" s="950"/>
      <c r="CC115" s="950"/>
      <c r="CD115" s="950"/>
      <c r="CE115" s="950"/>
      <c r="CF115" s="944">
        <v>1.6</v>
      </c>
      <c r="CG115" s="945"/>
      <c r="CH115" s="945"/>
      <c r="CI115" s="945"/>
      <c r="CJ115" s="945"/>
      <c r="CK115" s="975"/>
      <c r="CL115" s="976"/>
      <c r="CM115" s="979" t="s">
        <v>420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1547385</v>
      </c>
      <c r="DH115" s="989"/>
      <c r="DI115" s="989"/>
      <c r="DJ115" s="989"/>
      <c r="DK115" s="990"/>
      <c r="DL115" s="991">
        <v>1556040</v>
      </c>
      <c r="DM115" s="989"/>
      <c r="DN115" s="989"/>
      <c r="DO115" s="989"/>
      <c r="DP115" s="990"/>
      <c r="DQ115" s="991">
        <v>1561336</v>
      </c>
      <c r="DR115" s="989"/>
      <c r="DS115" s="989"/>
      <c r="DT115" s="989"/>
      <c r="DU115" s="990"/>
      <c r="DV115" s="992">
        <v>9.3000000000000007</v>
      </c>
      <c r="DW115" s="993"/>
      <c r="DX115" s="993"/>
      <c r="DY115" s="993"/>
      <c r="DZ115" s="994"/>
    </row>
    <row r="116" spans="1:130" s="199" customFormat="1" ht="26.25" customHeight="1" x14ac:dyDescent="0.15">
      <c r="A116" s="986"/>
      <c r="B116" s="987"/>
      <c r="C116" s="995" t="s">
        <v>421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343</v>
      </c>
      <c r="AB116" s="989"/>
      <c r="AC116" s="989"/>
      <c r="AD116" s="989"/>
      <c r="AE116" s="990"/>
      <c r="AF116" s="991">
        <v>303</v>
      </c>
      <c r="AG116" s="989"/>
      <c r="AH116" s="989"/>
      <c r="AI116" s="989"/>
      <c r="AJ116" s="990"/>
      <c r="AK116" s="991">
        <v>202</v>
      </c>
      <c r="AL116" s="989"/>
      <c r="AM116" s="989"/>
      <c r="AN116" s="989"/>
      <c r="AO116" s="990"/>
      <c r="AP116" s="992">
        <v>0</v>
      </c>
      <c r="AQ116" s="993"/>
      <c r="AR116" s="993"/>
      <c r="AS116" s="993"/>
      <c r="AT116" s="994"/>
      <c r="AU116" s="930"/>
      <c r="AV116" s="931"/>
      <c r="AW116" s="931"/>
      <c r="AX116" s="931"/>
      <c r="AY116" s="931"/>
      <c r="AZ116" s="997" t="s">
        <v>422</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424</v>
      </c>
      <c r="Z117" s="916"/>
      <c r="AA117" s="1006">
        <v>3817671</v>
      </c>
      <c r="AB117" s="1007"/>
      <c r="AC117" s="1007"/>
      <c r="AD117" s="1007"/>
      <c r="AE117" s="1008"/>
      <c r="AF117" s="1009">
        <v>3992092</v>
      </c>
      <c r="AG117" s="1007"/>
      <c r="AH117" s="1007"/>
      <c r="AI117" s="1007"/>
      <c r="AJ117" s="1008"/>
      <c r="AK117" s="1009">
        <v>4252092</v>
      </c>
      <c r="AL117" s="1007"/>
      <c r="AM117" s="1007"/>
      <c r="AN117" s="1007"/>
      <c r="AO117" s="1008"/>
      <c r="AP117" s="1010"/>
      <c r="AQ117" s="1011"/>
      <c r="AR117" s="1011"/>
      <c r="AS117" s="1011"/>
      <c r="AT117" s="1012"/>
      <c r="AU117" s="930"/>
      <c r="AV117" s="931"/>
      <c r="AW117" s="931"/>
      <c r="AX117" s="931"/>
      <c r="AY117" s="931"/>
      <c r="AZ117" s="997" t="s">
        <v>425</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398</v>
      </c>
      <c r="AB118" s="915"/>
      <c r="AC118" s="915"/>
      <c r="AD118" s="915"/>
      <c r="AE118" s="916"/>
      <c r="AF118" s="914" t="s">
        <v>286</v>
      </c>
      <c r="AG118" s="915"/>
      <c r="AH118" s="915"/>
      <c r="AI118" s="915"/>
      <c r="AJ118" s="916"/>
      <c r="AK118" s="914" t="s">
        <v>285</v>
      </c>
      <c r="AL118" s="915"/>
      <c r="AM118" s="915"/>
      <c r="AN118" s="915"/>
      <c r="AO118" s="916"/>
      <c r="AP118" s="1001" t="s">
        <v>399</v>
      </c>
      <c r="AQ118" s="1002"/>
      <c r="AR118" s="1002"/>
      <c r="AS118" s="1002"/>
      <c r="AT118" s="1003"/>
      <c r="AU118" s="930"/>
      <c r="AV118" s="931"/>
      <c r="AW118" s="931"/>
      <c r="AX118" s="931"/>
      <c r="AY118" s="931"/>
      <c r="AZ118" s="1004" t="s">
        <v>427</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429</v>
      </c>
      <c r="BP119" s="1036"/>
      <c r="BQ119" s="1027">
        <v>51778127</v>
      </c>
      <c r="BR119" s="1028"/>
      <c r="BS119" s="1028"/>
      <c r="BT119" s="1028"/>
      <c r="BU119" s="1028"/>
      <c r="BV119" s="1028">
        <v>50665828</v>
      </c>
      <c r="BW119" s="1028"/>
      <c r="BX119" s="1028"/>
      <c r="BY119" s="1028"/>
      <c r="BZ119" s="1028"/>
      <c r="CA119" s="1028">
        <v>48746717</v>
      </c>
      <c r="CB119" s="1028"/>
      <c r="CC119" s="1028"/>
      <c r="CD119" s="1028"/>
      <c r="CE119" s="1028"/>
      <c r="CF119" s="1029"/>
      <c r="CG119" s="1030"/>
      <c r="CH119" s="1030"/>
      <c r="CI119" s="1030"/>
      <c r="CJ119" s="1031"/>
      <c r="CK119" s="977"/>
      <c r="CL119" s="978"/>
      <c r="CM119" s="1032" t="s">
        <v>430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5090514</v>
      </c>
      <c r="DH119" s="1014"/>
      <c r="DI119" s="1014"/>
      <c r="DJ119" s="1014"/>
      <c r="DK119" s="1015"/>
      <c r="DL119" s="1013">
        <v>4646637</v>
      </c>
      <c r="DM119" s="1014"/>
      <c r="DN119" s="1014"/>
      <c r="DO119" s="1014"/>
      <c r="DP119" s="1015"/>
      <c r="DQ119" s="1013">
        <v>4202760</v>
      </c>
      <c r="DR119" s="1014"/>
      <c r="DS119" s="1014"/>
      <c r="DT119" s="1014"/>
      <c r="DU119" s="1015"/>
      <c r="DV119" s="1016">
        <v>24.9</v>
      </c>
      <c r="DW119" s="1017"/>
      <c r="DX119" s="1017"/>
      <c r="DY119" s="1017"/>
      <c r="DZ119" s="1018"/>
    </row>
    <row r="120" spans="1:130" s="199" customFormat="1" ht="26.25" customHeight="1" x14ac:dyDescent="0.15">
      <c r="A120" s="1089"/>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431</v>
      </c>
      <c r="AV120" s="1020"/>
      <c r="AW120" s="1020"/>
      <c r="AX120" s="1020"/>
      <c r="AY120" s="1021"/>
      <c r="AZ120" s="970" t="s">
        <v>432</v>
      </c>
      <c r="BA120" s="919"/>
      <c r="BB120" s="919"/>
      <c r="BC120" s="919"/>
      <c r="BD120" s="919"/>
      <c r="BE120" s="919"/>
      <c r="BF120" s="919"/>
      <c r="BG120" s="919"/>
      <c r="BH120" s="919"/>
      <c r="BI120" s="919"/>
      <c r="BJ120" s="919"/>
      <c r="BK120" s="919"/>
      <c r="BL120" s="919"/>
      <c r="BM120" s="919"/>
      <c r="BN120" s="919"/>
      <c r="BO120" s="919"/>
      <c r="BP120" s="920"/>
      <c r="BQ120" s="956">
        <v>1938590</v>
      </c>
      <c r="BR120" s="957"/>
      <c r="BS120" s="957"/>
      <c r="BT120" s="957"/>
      <c r="BU120" s="957"/>
      <c r="BV120" s="957">
        <v>2275267</v>
      </c>
      <c r="BW120" s="957"/>
      <c r="BX120" s="957"/>
      <c r="BY120" s="957"/>
      <c r="BZ120" s="957"/>
      <c r="CA120" s="957">
        <v>2686014</v>
      </c>
      <c r="CB120" s="957"/>
      <c r="CC120" s="957"/>
      <c r="CD120" s="957"/>
      <c r="CE120" s="957"/>
      <c r="CF120" s="971">
        <v>15.9</v>
      </c>
      <c r="CG120" s="972"/>
      <c r="CH120" s="972"/>
      <c r="CI120" s="972"/>
      <c r="CJ120" s="972"/>
      <c r="CK120" s="1037" t="s">
        <v>433</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v>11874673</v>
      </c>
      <c r="DH120" s="957"/>
      <c r="DI120" s="957"/>
      <c r="DJ120" s="957"/>
      <c r="DK120" s="957"/>
      <c r="DL120" s="957">
        <v>11742501</v>
      </c>
      <c r="DM120" s="957"/>
      <c r="DN120" s="957"/>
      <c r="DO120" s="957"/>
      <c r="DP120" s="957"/>
      <c r="DQ120" s="957">
        <v>11392518</v>
      </c>
      <c r="DR120" s="957"/>
      <c r="DS120" s="957"/>
      <c r="DT120" s="957"/>
      <c r="DU120" s="957"/>
      <c r="DV120" s="958">
        <v>67.5</v>
      </c>
      <c r="DW120" s="958"/>
      <c r="DX120" s="958"/>
      <c r="DY120" s="958"/>
      <c r="DZ120" s="959"/>
    </row>
    <row r="121" spans="1:130" s="199" customFormat="1" ht="26.25" customHeight="1" x14ac:dyDescent="0.15">
      <c r="A121" s="1089"/>
      <c r="B121" s="976"/>
      <c r="C121" s="997" t="s">
        <v>434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435</v>
      </c>
      <c r="BA121" s="980"/>
      <c r="BB121" s="980"/>
      <c r="BC121" s="980"/>
      <c r="BD121" s="980"/>
      <c r="BE121" s="980"/>
      <c r="BF121" s="980"/>
      <c r="BG121" s="980"/>
      <c r="BH121" s="980"/>
      <c r="BI121" s="980"/>
      <c r="BJ121" s="980"/>
      <c r="BK121" s="980"/>
      <c r="BL121" s="980"/>
      <c r="BM121" s="980"/>
      <c r="BN121" s="980"/>
      <c r="BO121" s="980"/>
      <c r="BP121" s="981"/>
      <c r="BQ121" s="949">
        <v>5682345</v>
      </c>
      <c r="BR121" s="950"/>
      <c r="BS121" s="950"/>
      <c r="BT121" s="950"/>
      <c r="BU121" s="950"/>
      <c r="BV121" s="950">
        <v>5722861</v>
      </c>
      <c r="BW121" s="950"/>
      <c r="BX121" s="950"/>
      <c r="BY121" s="950"/>
      <c r="BZ121" s="950"/>
      <c r="CA121" s="950">
        <v>5815603</v>
      </c>
      <c r="CB121" s="950"/>
      <c r="CC121" s="950"/>
      <c r="CD121" s="950"/>
      <c r="CE121" s="950"/>
      <c r="CF121" s="944">
        <v>34.5</v>
      </c>
      <c r="CG121" s="945"/>
      <c r="CH121" s="945"/>
      <c r="CI121" s="945"/>
      <c r="CJ121" s="945"/>
      <c r="CK121" s="1040"/>
      <c r="CL121" s="1041"/>
      <c r="CM121" s="1041"/>
      <c r="CN121" s="1041"/>
      <c r="CO121" s="1042"/>
      <c r="CP121" s="1050" t="s">
        <v>380</v>
      </c>
      <c r="CQ121" s="1051"/>
      <c r="CR121" s="1051"/>
      <c r="CS121" s="1051"/>
      <c r="CT121" s="1051"/>
      <c r="CU121" s="1051"/>
      <c r="CV121" s="1051"/>
      <c r="CW121" s="1051"/>
      <c r="CX121" s="1051"/>
      <c r="CY121" s="1051"/>
      <c r="CZ121" s="1051"/>
      <c r="DA121" s="1051"/>
      <c r="DB121" s="1051"/>
      <c r="DC121" s="1051"/>
      <c r="DD121" s="1051"/>
      <c r="DE121" s="1051"/>
      <c r="DF121" s="1052"/>
      <c r="DG121" s="949" t="s">
        <v>110</v>
      </c>
      <c r="DH121" s="950"/>
      <c r="DI121" s="950"/>
      <c r="DJ121" s="950"/>
      <c r="DK121" s="950"/>
      <c r="DL121" s="950" t="s">
        <v>110</v>
      </c>
      <c r="DM121" s="950"/>
      <c r="DN121" s="950"/>
      <c r="DO121" s="950"/>
      <c r="DP121" s="950"/>
      <c r="DQ121" s="950" t="s">
        <v>110</v>
      </c>
      <c r="DR121" s="950"/>
      <c r="DS121" s="950"/>
      <c r="DT121" s="950"/>
      <c r="DU121" s="950"/>
      <c r="DV121" s="951" t="s">
        <v>110</v>
      </c>
      <c r="DW121" s="951"/>
      <c r="DX121" s="951"/>
      <c r="DY121" s="951"/>
      <c r="DZ121" s="952"/>
    </row>
    <row r="122" spans="1:130" s="199" customFormat="1" ht="26.25" customHeight="1" x14ac:dyDescent="0.15">
      <c r="A122" s="1089"/>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436</v>
      </c>
      <c r="BA122" s="995"/>
      <c r="BB122" s="995"/>
      <c r="BC122" s="995"/>
      <c r="BD122" s="995"/>
      <c r="BE122" s="995"/>
      <c r="BF122" s="995"/>
      <c r="BG122" s="995"/>
      <c r="BH122" s="995"/>
      <c r="BI122" s="995"/>
      <c r="BJ122" s="995"/>
      <c r="BK122" s="995"/>
      <c r="BL122" s="995"/>
      <c r="BM122" s="995"/>
      <c r="BN122" s="995"/>
      <c r="BO122" s="995"/>
      <c r="BP122" s="996"/>
      <c r="BQ122" s="1027">
        <v>26691817</v>
      </c>
      <c r="BR122" s="1028"/>
      <c r="BS122" s="1028"/>
      <c r="BT122" s="1028"/>
      <c r="BU122" s="1028"/>
      <c r="BV122" s="1028">
        <v>26246037</v>
      </c>
      <c r="BW122" s="1028"/>
      <c r="BX122" s="1028"/>
      <c r="BY122" s="1028"/>
      <c r="BZ122" s="1028"/>
      <c r="CA122" s="1028">
        <v>25495608</v>
      </c>
      <c r="CB122" s="1028"/>
      <c r="CC122" s="1028"/>
      <c r="CD122" s="1028"/>
      <c r="CE122" s="1028"/>
      <c r="CF122" s="1048">
        <v>151.1</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9" customFormat="1" ht="26.25" customHeight="1" x14ac:dyDescent="0.15">
      <c r="A123" s="1089"/>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437</v>
      </c>
      <c r="BP123" s="1036"/>
      <c r="BQ123" s="1095">
        <v>34312752</v>
      </c>
      <c r="BR123" s="1096"/>
      <c r="BS123" s="1096"/>
      <c r="BT123" s="1096"/>
      <c r="BU123" s="1096"/>
      <c r="BV123" s="1096">
        <v>34244165</v>
      </c>
      <c r="BW123" s="1096"/>
      <c r="BX123" s="1096"/>
      <c r="BY123" s="1096"/>
      <c r="BZ123" s="1096"/>
      <c r="CA123" s="1096">
        <v>33997225</v>
      </c>
      <c r="CB123" s="1096"/>
      <c r="CC123" s="1096"/>
      <c r="CD123" s="1096"/>
      <c r="CE123" s="1096"/>
      <c r="CF123" s="1029"/>
      <c r="CG123" s="1030"/>
      <c r="CH123" s="1030"/>
      <c r="CI123" s="1030"/>
      <c r="CJ123" s="1031"/>
      <c r="CK123" s="1040"/>
      <c r="CL123" s="1041"/>
      <c r="CM123" s="1041"/>
      <c r="CN123" s="1041"/>
      <c r="CO123" s="1042"/>
      <c r="CP123" s="1050" t="s">
        <v>379</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
      <c r="A124" s="1089"/>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438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107.5</v>
      </c>
      <c r="BR124" s="1058"/>
      <c r="BS124" s="1058"/>
      <c r="BT124" s="1058"/>
      <c r="BU124" s="1058"/>
      <c r="BV124" s="1058">
        <v>98.6</v>
      </c>
      <c r="BW124" s="1058"/>
      <c r="BX124" s="1058"/>
      <c r="BY124" s="1058"/>
      <c r="BZ124" s="1058"/>
      <c r="CA124" s="1058">
        <v>87.4</v>
      </c>
      <c r="CB124" s="1058"/>
      <c r="CC124" s="1058"/>
      <c r="CD124" s="1058"/>
      <c r="CE124" s="1058"/>
      <c r="CF124" s="1059"/>
      <c r="CG124" s="1060"/>
      <c r="CH124" s="1060"/>
      <c r="CI124" s="1060"/>
      <c r="CJ124" s="1061"/>
      <c r="CK124" s="1043"/>
      <c r="CL124" s="1043"/>
      <c r="CM124" s="1043"/>
      <c r="CN124" s="1043"/>
      <c r="CO124" s="1044"/>
      <c r="CP124" s="1050" t="s">
        <v>439</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243033</v>
      </c>
      <c r="AB125" s="989"/>
      <c r="AC125" s="989"/>
      <c r="AD125" s="989"/>
      <c r="AE125" s="990"/>
      <c r="AF125" s="991">
        <v>420331</v>
      </c>
      <c r="AG125" s="989"/>
      <c r="AH125" s="989"/>
      <c r="AI125" s="989"/>
      <c r="AJ125" s="990"/>
      <c r="AK125" s="991">
        <v>477065</v>
      </c>
      <c r="AL125" s="989"/>
      <c r="AM125" s="989"/>
      <c r="AN125" s="989"/>
      <c r="AO125" s="990"/>
      <c r="AP125" s="992">
        <v>2.8</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440</v>
      </c>
      <c r="CL125" s="1038"/>
      <c r="CM125" s="1038"/>
      <c r="CN125" s="1038"/>
      <c r="CO125" s="1039"/>
      <c r="CP125" s="970" t="s">
        <v>441</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442</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443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444</v>
      </c>
      <c r="AY127" s="1063"/>
      <c r="AZ127" s="1063"/>
      <c r="BA127" s="1063"/>
      <c r="BB127" s="1063"/>
      <c r="BC127" s="1063"/>
      <c r="BD127" s="1063"/>
      <c r="BE127" s="1064"/>
      <c r="BF127" s="1065" t="s">
        <v>445</v>
      </c>
      <c r="BG127" s="1063"/>
      <c r="BH127" s="1063"/>
      <c r="BI127" s="1063"/>
      <c r="BJ127" s="1063"/>
      <c r="BK127" s="1063"/>
      <c r="BL127" s="1064"/>
      <c r="BM127" s="1065" t="s">
        <v>446</v>
      </c>
      <c r="BN127" s="1063"/>
      <c r="BO127" s="1063"/>
      <c r="BP127" s="1063"/>
      <c r="BQ127" s="1063"/>
      <c r="BR127" s="1063"/>
      <c r="BS127" s="1064"/>
      <c r="BT127" s="1065" t="s">
        <v>447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448</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449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450</v>
      </c>
      <c r="X128" s="1075"/>
      <c r="Y128" s="1075"/>
      <c r="Z128" s="1076"/>
      <c r="AA128" s="1077">
        <v>814841</v>
      </c>
      <c r="AB128" s="1078"/>
      <c r="AC128" s="1078"/>
      <c r="AD128" s="1078"/>
      <c r="AE128" s="1079"/>
      <c r="AF128" s="1080">
        <v>804597</v>
      </c>
      <c r="AG128" s="1078"/>
      <c r="AH128" s="1078"/>
      <c r="AI128" s="1078"/>
      <c r="AJ128" s="1079"/>
      <c r="AK128" s="1080">
        <v>795566</v>
      </c>
      <c r="AL128" s="1078"/>
      <c r="AM128" s="1078"/>
      <c r="AN128" s="1078"/>
      <c r="AO128" s="1079"/>
      <c r="AP128" s="1081"/>
      <c r="AQ128" s="1082"/>
      <c r="AR128" s="1082"/>
      <c r="AS128" s="1082"/>
      <c r="AT128" s="1083"/>
      <c r="AU128" s="235"/>
      <c r="AV128" s="235"/>
      <c r="AW128" s="235"/>
      <c r="AX128" s="918" t="s">
        <v>451</v>
      </c>
      <c r="AY128" s="919"/>
      <c r="AZ128" s="919"/>
      <c r="BA128" s="919"/>
      <c r="BB128" s="919"/>
      <c r="BC128" s="919"/>
      <c r="BD128" s="919"/>
      <c r="BE128" s="920"/>
      <c r="BF128" s="1084" t="s">
        <v>110</v>
      </c>
      <c r="BG128" s="1085"/>
      <c r="BH128" s="1085"/>
      <c r="BI128" s="1085"/>
      <c r="BJ128" s="1085"/>
      <c r="BK128" s="1085"/>
      <c r="BL128" s="1086"/>
      <c r="BM128" s="1084">
        <v>12.54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452</v>
      </c>
      <c r="CQ128" s="1067"/>
      <c r="CR128" s="1067"/>
      <c r="CS128" s="1067"/>
      <c r="CT128" s="1067"/>
      <c r="CU128" s="1067"/>
      <c r="CV128" s="1067"/>
      <c r="CW128" s="1067"/>
      <c r="CX128" s="1067"/>
      <c r="CY128" s="1067"/>
      <c r="CZ128" s="1067"/>
      <c r="DA128" s="1067"/>
      <c r="DB128" s="1067"/>
      <c r="DC128" s="1067"/>
      <c r="DD128" s="1067"/>
      <c r="DE128" s="1067"/>
      <c r="DF128" s="1068"/>
      <c r="DG128" s="1069">
        <v>347061</v>
      </c>
      <c r="DH128" s="1070"/>
      <c r="DI128" s="1070"/>
      <c r="DJ128" s="1070"/>
      <c r="DK128" s="1070"/>
      <c r="DL128" s="1070">
        <v>312314</v>
      </c>
      <c r="DM128" s="1070"/>
      <c r="DN128" s="1070"/>
      <c r="DO128" s="1070"/>
      <c r="DP128" s="1070"/>
      <c r="DQ128" s="1070">
        <v>277568</v>
      </c>
      <c r="DR128" s="1070"/>
      <c r="DS128" s="1070"/>
      <c r="DT128" s="1070"/>
      <c r="DU128" s="1070"/>
      <c r="DV128" s="1071">
        <v>1.6</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453</v>
      </c>
      <c r="X129" s="1104"/>
      <c r="Y129" s="1104"/>
      <c r="Z129" s="1105"/>
      <c r="AA129" s="988">
        <v>18465475</v>
      </c>
      <c r="AB129" s="989"/>
      <c r="AC129" s="989"/>
      <c r="AD129" s="989"/>
      <c r="AE129" s="990"/>
      <c r="AF129" s="991">
        <v>18709677</v>
      </c>
      <c r="AG129" s="989"/>
      <c r="AH129" s="989"/>
      <c r="AI129" s="989"/>
      <c r="AJ129" s="990"/>
      <c r="AK129" s="991">
        <v>19032250</v>
      </c>
      <c r="AL129" s="989"/>
      <c r="AM129" s="989"/>
      <c r="AN129" s="989"/>
      <c r="AO129" s="990"/>
      <c r="AP129" s="1106"/>
      <c r="AQ129" s="1107"/>
      <c r="AR129" s="1107"/>
      <c r="AS129" s="1107"/>
      <c r="AT129" s="1108"/>
      <c r="AU129" s="237"/>
      <c r="AV129" s="237"/>
      <c r="AW129" s="237"/>
      <c r="AX129" s="1097" t="s">
        <v>454</v>
      </c>
      <c r="AY129" s="980"/>
      <c r="AZ129" s="980"/>
      <c r="BA129" s="980"/>
      <c r="BB129" s="980"/>
      <c r="BC129" s="980"/>
      <c r="BD129" s="980"/>
      <c r="BE129" s="981"/>
      <c r="BF129" s="1098" t="s">
        <v>110</v>
      </c>
      <c r="BG129" s="1099"/>
      <c r="BH129" s="1099"/>
      <c r="BI129" s="1099"/>
      <c r="BJ129" s="1099"/>
      <c r="BK129" s="1099"/>
      <c r="BL129" s="1100"/>
      <c r="BM129" s="1098">
        <v>17.54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456</v>
      </c>
      <c r="X130" s="1104"/>
      <c r="Y130" s="1104"/>
      <c r="Z130" s="1105"/>
      <c r="AA130" s="988">
        <v>2228041</v>
      </c>
      <c r="AB130" s="989"/>
      <c r="AC130" s="989"/>
      <c r="AD130" s="989"/>
      <c r="AE130" s="990"/>
      <c r="AF130" s="991">
        <v>2063304</v>
      </c>
      <c r="AG130" s="989"/>
      <c r="AH130" s="989"/>
      <c r="AI130" s="989"/>
      <c r="AJ130" s="990"/>
      <c r="AK130" s="991">
        <v>2162366</v>
      </c>
      <c r="AL130" s="989"/>
      <c r="AM130" s="989"/>
      <c r="AN130" s="989"/>
      <c r="AO130" s="990"/>
      <c r="AP130" s="1106"/>
      <c r="AQ130" s="1107"/>
      <c r="AR130" s="1107"/>
      <c r="AS130" s="1107"/>
      <c r="AT130" s="1108"/>
      <c r="AU130" s="237"/>
      <c r="AV130" s="237"/>
      <c r="AW130" s="237"/>
      <c r="AX130" s="1097" t="s">
        <v>457</v>
      </c>
      <c r="AY130" s="980"/>
      <c r="AZ130" s="980"/>
      <c r="BA130" s="980"/>
      <c r="BB130" s="980"/>
      <c r="BC130" s="980"/>
      <c r="BD130" s="980"/>
      <c r="BE130" s="981"/>
      <c r="BF130" s="1134">
        <v>6.3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458</v>
      </c>
      <c r="X131" s="1142"/>
      <c r="Y131" s="1142"/>
      <c r="Z131" s="1143"/>
      <c r="AA131" s="1035">
        <v>16237434</v>
      </c>
      <c r="AB131" s="1014"/>
      <c r="AC131" s="1014"/>
      <c r="AD131" s="1014"/>
      <c r="AE131" s="1015"/>
      <c r="AF131" s="1013">
        <v>16646373</v>
      </c>
      <c r="AG131" s="1014"/>
      <c r="AH131" s="1014"/>
      <c r="AI131" s="1014"/>
      <c r="AJ131" s="1015"/>
      <c r="AK131" s="1013">
        <v>16869884</v>
      </c>
      <c r="AL131" s="1014"/>
      <c r="AM131" s="1014"/>
      <c r="AN131" s="1014"/>
      <c r="AO131" s="1015"/>
      <c r="AP131" s="1144"/>
      <c r="AQ131" s="1145"/>
      <c r="AR131" s="1145"/>
      <c r="AS131" s="1145"/>
      <c r="AT131" s="1146"/>
      <c r="AU131" s="237"/>
      <c r="AV131" s="237"/>
      <c r="AW131" s="237"/>
      <c r="AX131" s="1116" t="s">
        <v>459</v>
      </c>
      <c r="AY131" s="1067"/>
      <c r="AZ131" s="1067"/>
      <c r="BA131" s="1067"/>
      <c r="BB131" s="1067"/>
      <c r="BC131" s="1067"/>
      <c r="BD131" s="1067"/>
      <c r="BE131" s="1068"/>
      <c r="BF131" s="1117">
        <v>87.4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461</v>
      </c>
      <c r="W132" s="1127"/>
      <c r="X132" s="1127"/>
      <c r="Y132" s="1127"/>
      <c r="Z132" s="1128"/>
      <c r="AA132" s="1129">
        <v>4.7716221660000002</v>
      </c>
      <c r="AB132" s="1130"/>
      <c r="AC132" s="1130"/>
      <c r="AD132" s="1130"/>
      <c r="AE132" s="1131"/>
      <c r="AF132" s="1132">
        <v>6.7533690369999997</v>
      </c>
      <c r="AG132" s="1130"/>
      <c r="AH132" s="1130"/>
      <c r="AI132" s="1130"/>
      <c r="AJ132" s="1131"/>
      <c r="AK132" s="1132">
        <v>7.6714220439999998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462</v>
      </c>
      <c r="W133" s="1110"/>
      <c r="X133" s="1110"/>
      <c r="Y133" s="1110"/>
      <c r="Z133" s="1111"/>
      <c r="AA133" s="1112">
        <v>4.9000000000000004</v>
      </c>
      <c r="AB133" s="1113"/>
      <c r="AC133" s="1113"/>
      <c r="AD133" s="1113"/>
      <c r="AE133" s="1114"/>
      <c r="AF133" s="1112">
        <v>5.5</v>
      </c>
      <c r="AG133" s="1113"/>
      <c r="AH133" s="1113"/>
      <c r="AI133" s="1113"/>
      <c r="AJ133" s="1114"/>
      <c r="AK133" s="1112">
        <v>6.3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463</v>
      </c>
      <c r="B5" s="248"/>
      <c r="C5" s="248"/>
      <c r="D5" s="248"/>
      <c r="E5" s="248"/>
      <c r="F5" s="248"/>
      <c r="G5" s="248"/>
      <c r="H5" s="248"/>
      <c r="I5" s="248"/>
      <c r="J5" s="248"/>
      <c r="K5" s="248"/>
      <c r="L5" s="248"/>
      <c r="M5" s="248"/>
      <c r="N5" s="248"/>
      <c r="O5" s="249"/>
    </row>
    <row r="6" spans="1:16" x14ac:dyDescent="0.15">
      <c r="A6" s="250"/>
      <c r="B6" s="246"/>
      <c r="C6" s="246"/>
      <c r="D6" s="246"/>
      <c r="E6" s="246"/>
      <c r="F6" s="246"/>
      <c r="G6" s="251" t="s">
        <v>464</v>
      </c>
      <c r="H6" s="251"/>
      <c r="I6" s="251"/>
      <c r="J6" s="251"/>
      <c r="K6" s="246"/>
      <c r="L6" s="246"/>
      <c r="M6" s="246"/>
      <c r="N6" s="246"/>
    </row>
    <row r="7" spans="1:16" x14ac:dyDescent="0.15">
      <c r="A7" s="250"/>
      <c r="B7" s="246"/>
      <c r="C7" s="246"/>
      <c r="D7" s="246"/>
      <c r="E7" s="246"/>
      <c r="F7" s="246"/>
      <c r="G7" s="253"/>
      <c r="H7" s="254"/>
      <c r="I7" s="254"/>
      <c r="J7" s="255"/>
      <c r="K7" s="1150" t="s">
        <v>465</v>
      </c>
      <c r="L7" s="256"/>
      <c r="M7" s="257" t="s">
        <v>466</v>
      </c>
      <c r="N7" s="258"/>
    </row>
    <row r="8" spans="1:16" x14ac:dyDescent="0.15">
      <c r="A8" s="250"/>
      <c r="B8" s="246"/>
      <c r="C8" s="246"/>
      <c r="D8" s="246"/>
      <c r="E8" s="246"/>
      <c r="F8" s="246"/>
      <c r="G8" s="259"/>
      <c r="H8" s="260"/>
      <c r="I8" s="260"/>
      <c r="J8" s="261"/>
      <c r="K8" s="1151"/>
      <c r="L8" s="262" t="s">
        <v>467</v>
      </c>
      <c r="M8" s="263" t="s">
        <v>468</v>
      </c>
      <c r="N8" s="264" t="s">
        <v>469</v>
      </c>
    </row>
    <row r="9" spans="1:16" x14ac:dyDescent="0.15">
      <c r="A9" s="250"/>
      <c r="B9" s="246"/>
      <c r="C9" s="246"/>
      <c r="D9" s="246"/>
      <c r="E9" s="246"/>
      <c r="F9" s="246"/>
      <c r="G9" s="1152" t="s">
        <v>470</v>
      </c>
      <c r="H9" s="1153"/>
      <c r="I9" s="1153"/>
      <c r="J9" s="1154"/>
      <c r="K9" s="265">
        <v>6163961</v>
      </c>
      <c r="L9" s="266">
        <v>61525</v>
      </c>
      <c r="M9" s="267">
        <v>56511</v>
      </c>
      <c r="N9" s="268">
        <v>8.9</v>
      </c>
    </row>
    <row r="10" spans="1:16" x14ac:dyDescent="0.15">
      <c r="A10" s="250"/>
      <c r="B10" s="246"/>
      <c r="C10" s="246"/>
      <c r="D10" s="246"/>
      <c r="E10" s="246"/>
      <c r="F10" s="246"/>
      <c r="G10" s="1152" t="s">
        <v>471</v>
      </c>
      <c r="H10" s="1153"/>
      <c r="I10" s="1153"/>
      <c r="J10" s="1154"/>
      <c r="K10" s="269">
        <v>362368</v>
      </c>
      <c r="L10" s="270">
        <v>3617</v>
      </c>
      <c r="M10" s="271">
        <v>3634</v>
      </c>
      <c r="N10" s="272">
        <v>-0.5</v>
      </c>
    </row>
    <row r="11" spans="1:16" ht="13.5" customHeight="1" x14ac:dyDescent="0.15">
      <c r="A11" s="250"/>
      <c r="B11" s="246"/>
      <c r="C11" s="246"/>
      <c r="D11" s="246"/>
      <c r="E11" s="246"/>
      <c r="F11" s="246"/>
      <c r="G11" s="1152" t="s">
        <v>472</v>
      </c>
      <c r="H11" s="1153"/>
      <c r="I11" s="1153"/>
      <c r="J11" s="1154"/>
      <c r="K11" s="269">
        <v>80207</v>
      </c>
      <c r="L11" s="270">
        <v>801</v>
      </c>
      <c r="M11" s="271">
        <v>3413</v>
      </c>
      <c r="N11" s="272">
        <v>-76.5</v>
      </c>
    </row>
    <row r="12" spans="1:16" ht="13.5" customHeight="1" x14ac:dyDescent="0.15">
      <c r="A12" s="250"/>
      <c r="B12" s="246"/>
      <c r="C12" s="246"/>
      <c r="D12" s="246"/>
      <c r="E12" s="246"/>
      <c r="F12" s="246"/>
      <c r="G12" s="1152" t="s">
        <v>473</v>
      </c>
      <c r="H12" s="1153"/>
      <c r="I12" s="1153"/>
      <c r="J12" s="1154"/>
      <c r="K12" s="269" t="s">
        <v>474</v>
      </c>
      <c r="L12" s="270" t="s">
        <v>474</v>
      </c>
      <c r="M12" s="271">
        <v>498</v>
      </c>
      <c r="N12" s="272" t="s">
        <v>474</v>
      </c>
    </row>
    <row r="13" spans="1:16" ht="13.5" customHeight="1" x14ac:dyDescent="0.15">
      <c r="A13" s="250"/>
      <c r="B13" s="246"/>
      <c r="C13" s="246"/>
      <c r="D13" s="246"/>
      <c r="E13" s="246"/>
      <c r="F13" s="246"/>
      <c r="G13" s="1152" t="s">
        <v>475</v>
      </c>
      <c r="H13" s="1153"/>
      <c r="I13" s="1153"/>
      <c r="J13" s="1154"/>
      <c r="K13" s="269" t="s">
        <v>474</v>
      </c>
      <c r="L13" s="270" t="s">
        <v>474</v>
      </c>
      <c r="M13" s="271">
        <v>0</v>
      </c>
      <c r="N13" s="272" t="s">
        <v>474</v>
      </c>
    </row>
    <row r="14" spans="1:16" ht="13.5" customHeight="1" x14ac:dyDescent="0.15">
      <c r="A14" s="250"/>
      <c r="B14" s="246"/>
      <c r="C14" s="246"/>
      <c r="D14" s="246"/>
      <c r="E14" s="246"/>
      <c r="F14" s="246"/>
      <c r="G14" s="1152" t="s">
        <v>476</v>
      </c>
      <c r="H14" s="1153"/>
      <c r="I14" s="1153"/>
      <c r="J14" s="1154"/>
      <c r="K14" s="269">
        <v>300905</v>
      </c>
      <c r="L14" s="270">
        <v>3003</v>
      </c>
      <c r="M14" s="271">
        <v>2520</v>
      </c>
      <c r="N14" s="272">
        <v>19.2</v>
      </c>
    </row>
    <row r="15" spans="1:16" ht="13.5" customHeight="1" x14ac:dyDescent="0.15">
      <c r="A15" s="250"/>
      <c r="B15" s="246"/>
      <c r="C15" s="246"/>
      <c r="D15" s="246"/>
      <c r="E15" s="246"/>
      <c r="F15" s="246"/>
      <c r="G15" s="1152" t="s">
        <v>477</v>
      </c>
      <c r="H15" s="1153"/>
      <c r="I15" s="1153"/>
      <c r="J15" s="1154"/>
      <c r="K15" s="269">
        <v>68448</v>
      </c>
      <c r="L15" s="270">
        <v>683</v>
      </c>
      <c r="M15" s="271">
        <v>1086</v>
      </c>
      <c r="N15" s="272">
        <v>-37.1</v>
      </c>
    </row>
    <row r="16" spans="1:16" x14ac:dyDescent="0.15">
      <c r="A16" s="250"/>
      <c r="B16" s="246"/>
      <c r="C16" s="246"/>
      <c r="D16" s="246"/>
      <c r="E16" s="246"/>
      <c r="F16" s="246"/>
      <c r="G16" s="1155" t="s">
        <v>478</v>
      </c>
      <c r="H16" s="1156"/>
      <c r="I16" s="1156"/>
      <c r="J16" s="1157"/>
      <c r="K16" s="270">
        <v>-503301</v>
      </c>
      <c r="L16" s="270">
        <v>-5024</v>
      </c>
      <c r="M16" s="271">
        <v>-4875</v>
      </c>
      <c r="N16" s="272">
        <v>3.1</v>
      </c>
    </row>
    <row r="17" spans="1:16" x14ac:dyDescent="0.15">
      <c r="A17" s="250"/>
      <c r="B17" s="246"/>
      <c r="C17" s="246"/>
      <c r="D17" s="246"/>
      <c r="E17" s="246"/>
      <c r="F17" s="246"/>
      <c r="G17" s="1155" t="s">
        <v>169</v>
      </c>
      <c r="H17" s="1156"/>
      <c r="I17" s="1156"/>
      <c r="J17" s="1157"/>
      <c r="K17" s="270">
        <v>6472588</v>
      </c>
      <c r="L17" s="270">
        <v>64605</v>
      </c>
      <c r="M17" s="271">
        <v>62786</v>
      </c>
      <c r="N17" s="272">
        <v>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479</v>
      </c>
      <c r="H19" s="246"/>
      <c r="I19" s="246"/>
      <c r="J19" s="246"/>
      <c r="K19" s="246"/>
      <c r="L19" s="246"/>
      <c r="M19" s="246"/>
      <c r="N19" s="246"/>
    </row>
    <row r="20" spans="1:16" x14ac:dyDescent="0.15">
      <c r="A20" s="250"/>
      <c r="B20" s="246"/>
      <c r="C20" s="246"/>
      <c r="D20" s="246"/>
      <c r="E20" s="246"/>
      <c r="F20" s="246"/>
      <c r="G20" s="274"/>
      <c r="H20" s="275"/>
      <c r="I20" s="275"/>
      <c r="J20" s="276"/>
      <c r="K20" s="277" t="s">
        <v>480</v>
      </c>
      <c r="L20" s="278" t="s">
        <v>481</v>
      </c>
      <c r="M20" s="279" t="s">
        <v>482</v>
      </c>
      <c r="N20" s="280"/>
    </row>
    <row r="21" spans="1:16" s="286" customFormat="1" x14ac:dyDescent="0.15">
      <c r="A21" s="281"/>
      <c r="B21" s="251"/>
      <c r="C21" s="251"/>
      <c r="D21" s="251"/>
      <c r="E21" s="251"/>
      <c r="F21" s="251"/>
      <c r="G21" s="1147" t="s">
        <v>483</v>
      </c>
      <c r="H21" s="1148"/>
      <c r="I21" s="1148"/>
      <c r="J21" s="1149"/>
      <c r="K21" s="282">
        <v>6.2</v>
      </c>
      <c r="L21" s="283">
        <v>5.97</v>
      </c>
      <c r="M21" s="284">
        <v>0.23</v>
      </c>
      <c r="N21" s="251"/>
      <c r="O21" s="285"/>
      <c r="P21" s="281"/>
    </row>
    <row r="22" spans="1:16" s="286" customFormat="1" x14ac:dyDescent="0.15">
      <c r="A22" s="281"/>
      <c r="B22" s="251"/>
      <c r="C22" s="251"/>
      <c r="D22" s="251"/>
      <c r="E22" s="251"/>
      <c r="F22" s="251"/>
      <c r="G22" s="1147" t="s">
        <v>484</v>
      </c>
      <c r="H22" s="1148"/>
      <c r="I22" s="1148"/>
      <c r="J22" s="1149"/>
      <c r="K22" s="287">
        <v>100.6</v>
      </c>
      <c r="L22" s="288">
        <v>99.8</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487</v>
      </c>
      <c r="H29" s="251"/>
      <c r="I29" s="251"/>
      <c r="J29" s="251"/>
      <c r="K29" s="246"/>
      <c r="L29" s="246"/>
      <c r="M29" s="246"/>
      <c r="N29" s="246"/>
      <c r="O29" s="295"/>
    </row>
    <row r="30" spans="1:16" x14ac:dyDescent="0.15">
      <c r="A30" s="250"/>
      <c r="B30" s="246"/>
      <c r="C30" s="246"/>
      <c r="D30" s="246"/>
      <c r="E30" s="246"/>
      <c r="F30" s="246"/>
      <c r="G30" s="253"/>
      <c r="H30" s="254"/>
      <c r="I30" s="254"/>
      <c r="J30" s="255"/>
      <c r="K30" s="1150" t="s">
        <v>465</v>
      </c>
      <c r="L30" s="256"/>
      <c r="M30" s="257" t="s">
        <v>466</v>
      </c>
      <c r="N30" s="258"/>
    </row>
    <row r="31" spans="1:16" x14ac:dyDescent="0.15">
      <c r="A31" s="250"/>
      <c r="B31" s="246"/>
      <c r="C31" s="246"/>
      <c r="D31" s="246"/>
      <c r="E31" s="246"/>
      <c r="F31" s="246"/>
      <c r="G31" s="259"/>
      <c r="H31" s="260"/>
      <c r="I31" s="260"/>
      <c r="J31" s="261"/>
      <c r="K31" s="1151"/>
      <c r="L31" s="262" t="s">
        <v>467</v>
      </c>
      <c r="M31" s="263" t="s">
        <v>468</v>
      </c>
      <c r="N31" s="264" t="s">
        <v>469</v>
      </c>
    </row>
    <row r="32" spans="1:16" ht="27" customHeight="1" x14ac:dyDescent="0.15">
      <c r="A32" s="250"/>
      <c r="B32" s="246"/>
      <c r="C32" s="246"/>
      <c r="D32" s="246"/>
      <c r="E32" s="246"/>
      <c r="F32" s="246"/>
      <c r="G32" s="1163" t="s">
        <v>488</v>
      </c>
      <c r="H32" s="1164"/>
      <c r="I32" s="1164"/>
      <c r="J32" s="1165"/>
      <c r="K32" s="296">
        <v>2720699</v>
      </c>
      <c r="L32" s="296">
        <v>27156</v>
      </c>
      <c r="M32" s="297">
        <v>33036</v>
      </c>
      <c r="N32" s="298">
        <v>-17.8</v>
      </c>
    </row>
    <row r="33" spans="1:16" ht="13.5" customHeight="1" x14ac:dyDescent="0.15">
      <c r="A33" s="250"/>
      <c r="B33" s="246"/>
      <c r="C33" s="246"/>
      <c r="D33" s="246"/>
      <c r="E33" s="246"/>
      <c r="F33" s="246"/>
      <c r="G33" s="1163" t="s">
        <v>489</v>
      </c>
      <c r="H33" s="1164"/>
      <c r="I33" s="1164"/>
      <c r="J33" s="1165"/>
      <c r="K33" s="296" t="s">
        <v>474</v>
      </c>
      <c r="L33" s="296" t="s">
        <v>474</v>
      </c>
      <c r="M33" s="297" t="s">
        <v>474</v>
      </c>
      <c r="N33" s="298" t="s">
        <v>474</v>
      </c>
    </row>
    <row r="34" spans="1:16" ht="27" customHeight="1" x14ac:dyDescent="0.15">
      <c r="A34" s="250"/>
      <c r="B34" s="246"/>
      <c r="C34" s="246"/>
      <c r="D34" s="246"/>
      <c r="E34" s="246"/>
      <c r="F34" s="246"/>
      <c r="G34" s="1163" t="s">
        <v>490</v>
      </c>
      <c r="H34" s="1164"/>
      <c r="I34" s="1164"/>
      <c r="J34" s="1165"/>
      <c r="K34" s="296" t="s">
        <v>474</v>
      </c>
      <c r="L34" s="296" t="s">
        <v>474</v>
      </c>
      <c r="M34" s="297">
        <v>44</v>
      </c>
      <c r="N34" s="298" t="s">
        <v>474</v>
      </c>
    </row>
    <row r="35" spans="1:16" ht="27" customHeight="1" x14ac:dyDescent="0.15">
      <c r="A35" s="250"/>
      <c r="B35" s="246"/>
      <c r="C35" s="246"/>
      <c r="D35" s="246"/>
      <c r="E35" s="246"/>
      <c r="F35" s="246"/>
      <c r="G35" s="1163" t="s">
        <v>491</v>
      </c>
      <c r="H35" s="1164"/>
      <c r="I35" s="1164"/>
      <c r="J35" s="1165"/>
      <c r="K35" s="296">
        <v>862562</v>
      </c>
      <c r="L35" s="296">
        <v>8610</v>
      </c>
      <c r="M35" s="297">
        <v>7207</v>
      </c>
      <c r="N35" s="298">
        <v>19.5</v>
      </c>
    </row>
    <row r="36" spans="1:16" ht="27" customHeight="1" x14ac:dyDescent="0.15">
      <c r="A36" s="250"/>
      <c r="B36" s="246"/>
      <c r="C36" s="246"/>
      <c r="D36" s="246"/>
      <c r="E36" s="246"/>
      <c r="F36" s="246"/>
      <c r="G36" s="1163" t="s">
        <v>492</v>
      </c>
      <c r="H36" s="1164"/>
      <c r="I36" s="1164"/>
      <c r="J36" s="1165"/>
      <c r="K36" s="296">
        <v>191564</v>
      </c>
      <c r="L36" s="296">
        <v>1912</v>
      </c>
      <c r="M36" s="297">
        <v>1383</v>
      </c>
      <c r="N36" s="298">
        <v>38.299999999999997</v>
      </c>
    </row>
    <row r="37" spans="1:16" ht="13.5" customHeight="1" x14ac:dyDescent="0.15">
      <c r="A37" s="250"/>
      <c r="B37" s="246"/>
      <c r="C37" s="246"/>
      <c r="D37" s="246"/>
      <c r="E37" s="246"/>
      <c r="F37" s="246"/>
      <c r="G37" s="1163" t="s">
        <v>493</v>
      </c>
      <c r="H37" s="1164"/>
      <c r="I37" s="1164"/>
      <c r="J37" s="1165"/>
      <c r="K37" s="296">
        <v>477065</v>
      </c>
      <c r="L37" s="296">
        <v>4762</v>
      </c>
      <c r="M37" s="297">
        <v>788</v>
      </c>
      <c r="N37" s="298">
        <v>504.3</v>
      </c>
    </row>
    <row r="38" spans="1:16" ht="27" customHeight="1" x14ac:dyDescent="0.15">
      <c r="A38" s="250"/>
      <c r="B38" s="246"/>
      <c r="C38" s="246"/>
      <c r="D38" s="246"/>
      <c r="E38" s="246"/>
      <c r="F38" s="246"/>
      <c r="G38" s="1166" t="s">
        <v>494</v>
      </c>
      <c r="H38" s="1167"/>
      <c r="I38" s="1167"/>
      <c r="J38" s="1168"/>
      <c r="K38" s="299">
        <v>202</v>
      </c>
      <c r="L38" s="299">
        <v>2</v>
      </c>
      <c r="M38" s="300">
        <v>1</v>
      </c>
      <c r="N38" s="301">
        <v>100</v>
      </c>
      <c r="O38" s="295"/>
    </row>
    <row r="39" spans="1:16" x14ac:dyDescent="0.15">
      <c r="A39" s="250"/>
      <c r="B39" s="246"/>
      <c r="C39" s="246"/>
      <c r="D39" s="246"/>
      <c r="E39" s="246"/>
      <c r="F39" s="246"/>
      <c r="G39" s="1166" t="s">
        <v>495</v>
      </c>
      <c r="H39" s="1167"/>
      <c r="I39" s="1167"/>
      <c r="J39" s="1168"/>
      <c r="K39" s="302">
        <v>-795566</v>
      </c>
      <c r="L39" s="302">
        <v>-7941</v>
      </c>
      <c r="M39" s="303">
        <v>-7012</v>
      </c>
      <c r="N39" s="304">
        <v>13.2</v>
      </c>
      <c r="O39" s="295"/>
    </row>
    <row r="40" spans="1:16" ht="27" customHeight="1" x14ac:dyDescent="0.15">
      <c r="A40" s="250"/>
      <c r="B40" s="246"/>
      <c r="C40" s="246"/>
      <c r="D40" s="246"/>
      <c r="E40" s="246"/>
      <c r="F40" s="246"/>
      <c r="G40" s="1163" t="s">
        <v>496</v>
      </c>
      <c r="H40" s="1164"/>
      <c r="I40" s="1164"/>
      <c r="J40" s="1165"/>
      <c r="K40" s="302">
        <v>-2162366</v>
      </c>
      <c r="L40" s="302">
        <v>-21583</v>
      </c>
      <c r="M40" s="303">
        <v>-26691</v>
      </c>
      <c r="N40" s="304">
        <v>-19.100000000000001</v>
      </c>
      <c r="O40" s="295"/>
    </row>
    <row r="41" spans="1:16" x14ac:dyDescent="0.15">
      <c r="A41" s="250"/>
      <c r="B41" s="246"/>
      <c r="C41" s="246"/>
      <c r="D41" s="246"/>
      <c r="E41" s="246"/>
      <c r="F41" s="246"/>
      <c r="G41" s="1169" t="s">
        <v>280</v>
      </c>
      <c r="H41" s="1170"/>
      <c r="I41" s="1170"/>
      <c r="J41" s="1171"/>
      <c r="K41" s="296">
        <v>1294160</v>
      </c>
      <c r="L41" s="302">
        <v>12917</v>
      </c>
      <c r="M41" s="303">
        <v>8756</v>
      </c>
      <c r="N41" s="304">
        <v>47.5</v>
      </c>
      <c r="O41" s="295"/>
    </row>
    <row r="42" spans="1:16" x14ac:dyDescent="0.15">
      <c r="A42" s="250"/>
      <c r="B42" s="246"/>
      <c r="C42" s="246"/>
      <c r="D42" s="246"/>
      <c r="E42" s="246"/>
      <c r="F42" s="246"/>
      <c r="G42" s="305" t="s">
        <v>497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499</v>
      </c>
      <c r="H48" s="310"/>
      <c r="I48" s="310"/>
      <c r="J48" s="310"/>
      <c r="K48" s="310"/>
      <c r="L48" s="310"/>
      <c r="M48" s="311"/>
      <c r="N48" s="310"/>
    </row>
    <row r="49" spans="1:14" ht="13.5" customHeight="1" x14ac:dyDescent="0.15">
      <c r="A49" s="250"/>
      <c r="B49" s="246"/>
      <c r="C49" s="246"/>
      <c r="D49" s="246"/>
      <c r="E49" s="246"/>
      <c r="F49" s="246"/>
      <c r="G49" s="312"/>
      <c r="H49" s="313"/>
      <c r="I49" s="1158" t="s">
        <v>465</v>
      </c>
      <c r="J49" s="1160" t="s">
        <v>500</v>
      </c>
      <c r="K49" s="1161"/>
      <c r="L49" s="1161"/>
      <c r="M49" s="1161"/>
      <c r="N49" s="1162"/>
    </row>
    <row r="50" spans="1:14" x14ac:dyDescent="0.15">
      <c r="A50" s="250"/>
      <c r="B50" s="246"/>
      <c r="C50" s="246"/>
      <c r="D50" s="246"/>
      <c r="E50" s="246"/>
      <c r="F50" s="246"/>
      <c r="G50" s="314"/>
      <c r="H50" s="315"/>
      <c r="I50" s="1159"/>
      <c r="J50" s="316" t="s">
        <v>501</v>
      </c>
      <c r="K50" s="317" t="s">
        <v>502</v>
      </c>
      <c r="L50" s="318" t="s">
        <v>503</v>
      </c>
      <c r="M50" s="319" t="s">
        <v>504</v>
      </c>
      <c r="N50" s="320" t="s">
        <v>505</v>
      </c>
    </row>
    <row r="51" spans="1:14" x14ac:dyDescent="0.15">
      <c r="A51" s="250"/>
      <c r="B51" s="246"/>
      <c r="C51" s="246"/>
      <c r="D51" s="246"/>
      <c r="E51" s="246"/>
      <c r="F51" s="246"/>
      <c r="G51" s="312" t="s">
        <v>506</v>
      </c>
      <c r="H51" s="313"/>
      <c r="I51" s="321">
        <v>2237402</v>
      </c>
      <c r="J51" s="322">
        <v>22541</v>
      </c>
      <c r="K51" s="323">
        <v>-6.8</v>
      </c>
      <c r="L51" s="324">
        <v>43493</v>
      </c>
      <c r="M51" s="325">
        <v>5</v>
      </c>
      <c r="N51" s="326">
        <v>-11.8</v>
      </c>
    </row>
    <row r="52" spans="1:14" x14ac:dyDescent="0.15">
      <c r="A52" s="250"/>
      <c r="B52" s="246"/>
      <c r="C52" s="246"/>
      <c r="D52" s="246"/>
      <c r="E52" s="246"/>
      <c r="F52" s="246"/>
      <c r="G52" s="327"/>
      <c r="H52" s="328" t="s">
        <v>507</v>
      </c>
      <c r="I52" s="329">
        <v>1554378</v>
      </c>
      <c r="J52" s="330">
        <v>15660</v>
      </c>
      <c r="K52" s="331">
        <v>23.2</v>
      </c>
      <c r="L52" s="332">
        <v>23254</v>
      </c>
      <c r="M52" s="333">
        <v>4</v>
      </c>
      <c r="N52" s="334">
        <v>19.2</v>
      </c>
    </row>
    <row r="53" spans="1:14" x14ac:dyDescent="0.15">
      <c r="A53" s="250"/>
      <c r="B53" s="246"/>
      <c r="C53" s="246"/>
      <c r="D53" s="246"/>
      <c r="E53" s="246"/>
      <c r="F53" s="246"/>
      <c r="G53" s="312" t="s">
        <v>508</v>
      </c>
      <c r="H53" s="313"/>
      <c r="I53" s="321">
        <v>1948825</v>
      </c>
      <c r="J53" s="322">
        <v>19616</v>
      </c>
      <c r="K53" s="323">
        <v>-13</v>
      </c>
      <c r="L53" s="324">
        <v>50840</v>
      </c>
      <c r="M53" s="325">
        <v>16.899999999999999</v>
      </c>
      <c r="N53" s="326">
        <v>-29.9</v>
      </c>
    </row>
    <row r="54" spans="1:14" x14ac:dyDescent="0.15">
      <c r="A54" s="250"/>
      <c r="B54" s="246"/>
      <c r="C54" s="246"/>
      <c r="D54" s="246"/>
      <c r="E54" s="246"/>
      <c r="F54" s="246"/>
      <c r="G54" s="327"/>
      <c r="H54" s="328" t="s">
        <v>507</v>
      </c>
      <c r="I54" s="329">
        <v>396217</v>
      </c>
      <c r="J54" s="330">
        <v>3988</v>
      </c>
      <c r="K54" s="331">
        <v>-74.5</v>
      </c>
      <c r="L54" s="332">
        <v>25367</v>
      </c>
      <c r="M54" s="333">
        <v>9.1</v>
      </c>
      <c r="N54" s="334">
        <v>-83.6</v>
      </c>
    </row>
    <row r="55" spans="1:14" x14ac:dyDescent="0.15">
      <c r="A55" s="250"/>
      <c r="B55" s="246"/>
      <c r="C55" s="246"/>
      <c r="D55" s="246"/>
      <c r="E55" s="246"/>
      <c r="F55" s="246"/>
      <c r="G55" s="312" t="s">
        <v>509</v>
      </c>
      <c r="H55" s="313"/>
      <c r="I55" s="321">
        <v>2096333</v>
      </c>
      <c r="J55" s="322">
        <v>21060</v>
      </c>
      <c r="K55" s="323">
        <v>7.4</v>
      </c>
      <c r="L55" s="324">
        <v>53605</v>
      </c>
      <c r="M55" s="325">
        <v>5.4</v>
      </c>
      <c r="N55" s="326">
        <v>2</v>
      </c>
    </row>
    <row r="56" spans="1:14" x14ac:dyDescent="0.15">
      <c r="A56" s="250"/>
      <c r="B56" s="246"/>
      <c r="C56" s="246"/>
      <c r="D56" s="246"/>
      <c r="E56" s="246"/>
      <c r="F56" s="246"/>
      <c r="G56" s="327"/>
      <c r="H56" s="328" t="s">
        <v>507</v>
      </c>
      <c r="I56" s="329">
        <v>869120</v>
      </c>
      <c r="J56" s="330">
        <v>8731</v>
      </c>
      <c r="K56" s="331">
        <v>118.9</v>
      </c>
      <c r="L56" s="332">
        <v>28343</v>
      </c>
      <c r="M56" s="333">
        <v>11.7</v>
      </c>
      <c r="N56" s="334">
        <v>107.2</v>
      </c>
    </row>
    <row r="57" spans="1:14" x14ac:dyDescent="0.15">
      <c r="A57" s="250"/>
      <c r="B57" s="246"/>
      <c r="C57" s="246"/>
      <c r="D57" s="246"/>
      <c r="E57" s="246"/>
      <c r="F57" s="246"/>
      <c r="G57" s="312" t="s">
        <v>510</v>
      </c>
      <c r="H57" s="313"/>
      <c r="I57" s="321">
        <v>2351230</v>
      </c>
      <c r="J57" s="322">
        <v>23537</v>
      </c>
      <c r="K57" s="323">
        <v>11.8</v>
      </c>
      <c r="L57" s="324">
        <v>44267</v>
      </c>
      <c r="M57" s="325">
        <v>-17.399999999999999</v>
      </c>
      <c r="N57" s="326">
        <v>29.2</v>
      </c>
    </row>
    <row r="58" spans="1:14" x14ac:dyDescent="0.15">
      <c r="A58" s="250"/>
      <c r="B58" s="246"/>
      <c r="C58" s="246"/>
      <c r="D58" s="246"/>
      <c r="E58" s="246"/>
      <c r="F58" s="246"/>
      <c r="G58" s="327"/>
      <c r="H58" s="328" t="s">
        <v>507</v>
      </c>
      <c r="I58" s="329">
        <v>1207586</v>
      </c>
      <c r="J58" s="330">
        <v>12089</v>
      </c>
      <c r="K58" s="331">
        <v>38.5</v>
      </c>
      <c r="L58" s="332">
        <v>26161</v>
      </c>
      <c r="M58" s="333">
        <v>-7.7</v>
      </c>
      <c r="N58" s="334">
        <v>46.2</v>
      </c>
    </row>
    <row r="59" spans="1:14" x14ac:dyDescent="0.15">
      <c r="A59" s="250"/>
      <c r="B59" s="246"/>
      <c r="C59" s="246"/>
      <c r="D59" s="246"/>
      <c r="E59" s="246"/>
      <c r="F59" s="246"/>
      <c r="G59" s="312" t="s">
        <v>511</v>
      </c>
      <c r="H59" s="313"/>
      <c r="I59" s="321">
        <v>2763670</v>
      </c>
      <c r="J59" s="322">
        <v>27585</v>
      </c>
      <c r="K59" s="323">
        <v>17.2</v>
      </c>
      <c r="L59" s="324">
        <v>40879</v>
      </c>
      <c r="M59" s="325">
        <v>-7.7</v>
      </c>
      <c r="N59" s="326">
        <v>24.9</v>
      </c>
    </row>
    <row r="60" spans="1:14" x14ac:dyDescent="0.15">
      <c r="A60" s="250"/>
      <c r="B60" s="246"/>
      <c r="C60" s="246"/>
      <c r="D60" s="246"/>
      <c r="E60" s="246"/>
      <c r="F60" s="246"/>
      <c r="G60" s="327"/>
      <c r="H60" s="328" t="s">
        <v>507</v>
      </c>
      <c r="I60" s="335">
        <v>1347855</v>
      </c>
      <c r="J60" s="330">
        <v>13453</v>
      </c>
      <c r="K60" s="331">
        <v>11.3</v>
      </c>
      <c r="L60" s="332">
        <v>24087</v>
      </c>
      <c r="M60" s="333">
        <v>-7.9</v>
      </c>
      <c r="N60" s="334">
        <v>19.2</v>
      </c>
    </row>
    <row r="61" spans="1:14" x14ac:dyDescent="0.15">
      <c r="A61" s="250"/>
      <c r="B61" s="246"/>
      <c r="C61" s="246"/>
      <c r="D61" s="246"/>
      <c r="E61" s="246"/>
      <c r="F61" s="246"/>
      <c r="G61" s="312" t="s">
        <v>512</v>
      </c>
      <c r="H61" s="336"/>
      <c r="I61" s="337">
        <v>2279492</v>
      </c>
      <c r="J61" s="338">
        <v>22868</v>
      </c>
      <c r="K61" s="339">
        <v>3.3</v>
      </c>
      <c r="L61" s="340">
        <v>46617</v>
      </c>
      <c r="M61" s="341">
        <v>0.4</v>
      </c>
      <c r="N61" s="326">
        <v>2.9</v>
      </c>
    </row>
    <row r="62" spans="1:14" x14ac:dyDescent="0.15">
      <c r="A62" s="250"/>
      <c r="B62" s="246"/>
      <c r="C62" s="246"/>
      <c r="D62" s="246"/>
      <c r="E62" s="246"/>
      <c r="F62" s="246"/>
      <c r="G62" s="327"/>
      <c r="H62" s="328" t="s">
        <v>507</v>
      </c>
      <c r="I62" s="329">
        <v>1075031</v>
      </c>
      <c r="J62" s="330">
        <v>10784</v>
      </c>
      <c r="K62" s="331">
        <v>23.5</v>
      </c>
      <c r="L62" s="332">
        <v>25442</v>
      </c>
      <c r="M62" s="333">
        <v>1.8</v>
      </c>
      <c r="N62" s="334">
        <v>21.7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72" t="s">
        <v>3</v>
      </c>
      <c r="D47" s="1172"/>
      <c r="E47" s="1173"/>
      <c r="F47" s="11">
        <v>2.73</v>
      </c>
      <c r="G47" s="12">
        <v>3.98</v>
      </c>
      <c r="H47" s="12">
        <v>4.45</v>
      </c>
      <c r="I47" s="12">
        <v>6.58</v>
      </c>
      <c r="J47" s="13">
        <v>6.7</v>
      </c>
    </row>
    <row r="48" spans="2:10" ht="57.75" customHeight="1" x14ac:dyDescent="0.15">
      <c r="B48" s="14"/>
      <c r="C48" s="1174" t="s">
        <v>4</v>
      </c>
      <c r="D48" s="1174"/>
      <c r="E48" s="1175"/>
      <c r="F48" s="15">
        <v>4.47</v>
      </c>
      <c r="G48" s="16">
        <v>5.0599999999999996</v>
      </c>
      <c r="H48" s="16">
        <v>5.15</v>
      </c>
      <c r="I48" s="16">
        <v>5.38</v>
      </c>
      <c r="J48" s="17">
        <v>4.6100000000000003</v>
      </c>
    </row>
    <row r="49" spans="2:10" ht="57.75" customHeight="1" thickBot="1" x14ac:dyDescent="0.2">
      <c r="B49" s="18"/>
      <c r="C49" s="1176" t="s">
        <v>5</v>
      </c>
      <c r="D49" s="1176"/>
      <c r="E49" s="1177"/>
      <c r="F49" s="19">
        <v>2.77</v>
      </c>
      <c r="G49" s="20">
        <v>1.98</v>
      </c>
      <c r="H49" s="20">
        <v>0.47</v>
      </c>
      <c r="I49" s="20">
        <v>2.48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栗田　和香</cp:lastModifiedBy>
  <cp:lastPrinted>2018-02-13T06:28:54Z</cp:lastPrinted>
  <dcterms:created xsi:type="dcterms:W3CDTF">2018-01-24T04:37:17Z</dcterms:created>
  <dcterms:modified xsi:type="dcterms:W3CDTF">2018-10-30T23:45:20Z</dcterms:modified>
</cp:coreProperties>
</file>