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14大和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C34" i="9"/>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<sst xmlns="http://schemas.openxmlformats.org/spreadsheetml/2006/main" count="1055" uniqueCount="566">
  <si>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</si>
  <si>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</si>
  <si>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</si>
  <si>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</si>
  <si>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</si>
  <si>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</si>
  <si>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</si>
  <si>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</si>
  <si>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</si>
  <si>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</si>
  <si>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</si>
  <si>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</si>
  <si>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</si>
  <si>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</si>
  <si>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</si>
  <si>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</si>
  <si>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</si>
  <si>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</si>
  <si>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</si>
  <si>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</si>
  <si>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</si>
  <si>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</si>
  <si>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</si>
  <si>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</si>
  <si>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</si>
  <si>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</si>
  <si>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</si>
  <si>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</si>
  <si>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</si>
  <si>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</si>
  <si>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</si>
  <si>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</si>
  <si>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</si>
  <si>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</si>
  <si>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</si>
  <si>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</si>
  <si>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</si>
  <si>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</si>
  <si>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</si>
  <si>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</si>
  <si>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</si>
  <si>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</si>
  <si>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</si>
  <si>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</si>
  <si>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</si>
  <si>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</si>
  <si>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</si>
  <si>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</si>
  <si>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</si>
  <si>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</si>
  <si>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</si>
  <si>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</si>
  <si>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</si>
  <si>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</si>
  <si>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</si>
  <si>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</si>
  <si>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</si>
  <si>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</si>
  <si>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</si>
  <si>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</si>
  <si>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</si>
  <si>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</si>
  <si>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</si>
  <si>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</si>
  <si>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</si>
  <si>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</si>
  <si>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</si>
  <si>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</si>
  <si>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</si>
  <si>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</si>
  <si>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</si>
  <si>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</si>
  <si>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</si>
  <si>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</si>
  <si>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</si>
  <si>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</si>
  <si>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</si>
  <si>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</si>
  <si>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</si>
  <si>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</si>
  <si>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</si>
  <si>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</si>
  <si>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</si>
  <si>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</si>
  <si>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</si>
  <si>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</si>
  <si>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</si>
  <si>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</si>
  <si>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</si>
  <si>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</si>
  <si>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</si>
  <si>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</si>
  <si>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</si>
  <si>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</si>
  <si>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</si>
  <si>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</si>
  <si>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</si>
  <si>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</si>
  <si>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</si>
  <si>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</si>
  <si>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</si>
  <si>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</si>
  <si>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</si>
  <si>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</si>
  <si>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</si>
  <si>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</si>
  <si>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</si>
  <si>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</si>
  <si>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</si>
  <si>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</si>
  <si>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</si>
  <si>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</si>
  <si>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</si>
  <si>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</si>
  <si>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</si>
  <si>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</si>
  <si>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</si>
  <si>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</si>
  <si>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</si>
  <si>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</si>
  <si>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</si>
  <si>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</si>
  <si>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</si>
  <si>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</si>
  <si>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</si>
  <si>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</si>
  <si>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</si>
  <si>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</si>
  <si>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</si>
  <si>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</si>
  <si>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</si>
  <si>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</si>
  <si>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</si>
  <si>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</si>
  <si>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</si>
  <si>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</si>
  <si>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</si>
  <si>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</si>
  <si>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</si>
  <si>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</si>
  <si>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</si>
  <si>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</si>
  <si>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</si>
  <si>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</si>
  <si>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</si>
  <si>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</si>
  <si>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</si>
  <si>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</si>
  <si>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</si>
  <si>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</si>
  <si>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</si>
  <si>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</si>
  <si>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</si>
  <si>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</si>
  <si>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</si>
  <si>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</si>
  <si>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</si>
  <si>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</si>
  <si>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</si>
  <si>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</si>
  <si>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</si>
  <si>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</si>
  <si>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</si>
  <si>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</si>
  <si>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</si>
  <si>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</si>
  <si>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</si>
  <si>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</si>
  <si>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</si>
  <si>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</si>
  <si>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</si>
  <si>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</si>
  <si>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</si>
  <si>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</si>
  <si>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</si>
  <si>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</si>
  <si>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</si>
  <si>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</si>
  <si>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</si>
  <si>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</si>
  <si>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</si>
  <si>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</si>
  <si>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</si>
  <si>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</si>
  <si>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</si>
  <si>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</si>
  <si>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</si>
  <si>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</si>
  <si>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</si>
  <si>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</si>
  <si>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</si>
  <si>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</si>
  <si>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</si>
  <si>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</si>
  <si>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神奈川県大和市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</si>
  <si>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</si>
  <si>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</si>
  <si>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</si>
  <si>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</si>
  <si>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</si>
  <si>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</si>
  <si>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</si>
  <si>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</si>
  <si>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</si>
  <si>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</si>
  <si>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</si>
  <si>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</si>
  <si>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</si>
  <si>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</si>
  <si>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</si>
  <si>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</si>
  <si>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</si>
  <si>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</si>
  <si>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</si>
  <si>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</si>
  <si>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</si>
  <si>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</si>
  <si>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</si>
  <si>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</si>
  <si>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</si>
  <si>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</si>
  <si>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</si>
  <si>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</si>
  <si>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</si>
  <si>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</si>
  <si>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</si>
  <si>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</si>
  <si>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</si>
  <si>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</si>
  <si>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</si>
  <si>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</si>
  <si>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</si>
  <si>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</si>
  <si>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</si>
  <si>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</si>
  <si>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</si>
  <si>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</si>
  <si>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</si>
  <si>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</si>
  <si>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</si>
  <si>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</si>
  <si>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</si>
  <si>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</si>
  <si>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</si>
  <si>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</si>
  <si>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</si>
  <si>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</si>
  <si>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</si>
  <si>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</si>
  <si>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</si>
  <si>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</si>
  <si>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</si>
  <si>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</si>
  <si>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</si>
  <si>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</si>
  <si>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</si>
  <si>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</si>
  <si>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</si>
  <si>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</si>
  <si>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</si>
  <si>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</si>
  <si>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</si>
  <si>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</si>
  <si>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</si>
  <si>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</si>
  <si>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</si>
  <si>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</si>
  <si>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</si>
  <si>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</si>
  <si>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</si>
  <si>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</si>
  <si>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</si>
  <si>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</si>
  <si>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</si>
  <si>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</si>
  <si>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</si>
  <si>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</si>
  <si>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</si>
  <si>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</si>
  <si>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</si>
  <si>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</si>
  <si>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</si>
  <si>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</si>
  <si>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</si>
  <si>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</si>
  <si>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</si>
  <si>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</si>
  <si>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</si>
  <si>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</si>
  <si>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</si>
  <si>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</si>
  <si>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</si>
  <si>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</si>
  <si>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</si>
  <si>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</si>
  <si>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</si>
  <si>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</si>
  <si>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</si>
  <si>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</si>
  <si>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</si>
  <si>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</si>
  <si>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</si>
  <si>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</si>
  <si>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</si>
  <si>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</si>
  <si>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</si>
  <si>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</si>
  <si>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</si>
  <si>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</si>
  <si>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</si>
  <si>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</si>
  <si>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</si>
  <si>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</si>
  <si>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</si>
  <si>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</si>
  <si>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</si>
  <si>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</si>
  <si>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</si>
  <si>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</si>
  <si>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</si>
  <si>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</si>
  <si>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</si>
  <si>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</si>
  <si>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</si>
  <si>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</si>
  <si>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</si>
  <si>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</si>
  <si>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</si>
  <si>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</si>
  <si>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</si>
  <si>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</si>
  <si>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</si>
  <si>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</si>
  <si>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</si>
  <si>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</si>
  <si>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</si>
  <si>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</si>
  <si>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</si>
  <si>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</si>
  <si>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</si>
  <si>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</si>
  <si>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</si>
  <si>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</si>
  <si>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神奈川県大和市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</si>
  <si>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</si>
  <si>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</si>
  <si>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</si>
  <si>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</si>
  <si>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</si>
  <si>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</si>
  <si>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</si>
  <si>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</si>
  <si>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</si>
  <si>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</si>
  <si>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</si>
  <si>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</si>
  <si>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</si>
  <si>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</si>
  <si>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</si>
  <si>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</si>
  <si>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</si>
  <si>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</si>
  <si>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</si>
  <si>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</si>
  <si>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渋谷土地区画整理事業特別会計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</si>
  <si>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</si>
  <si>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</si>
  <si>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</si>
  <si>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</si>
  <si>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</si>
  <si>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</si>
  <si>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</si>
  <si>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</si>
  <si>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</si>
  <si>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</si>
  <si>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</si>
  <si>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</si>
  <si>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</si>
  <si>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</si>
  <si>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</si>
  <si>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</si>
  <si>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</si>
  <si>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</si>
  <si>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</si>
  <si>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</si>
  <si>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</si>
  <si>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</si>
  <si>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</si>
  <si>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</si>
  <si>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</si>
  <si>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</si>
  <si>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</si>
  <si>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</si>
  <si>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</si>
  <si>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</si>
  <si>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</si>
  <si>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</si>
  <si>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</si>
  <si>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</si>
  <si>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</si>
  <si>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</si>
  <si>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</si>
  <si>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</si>
  <si>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</si>
  <si>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</si>
  <si>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</si>
  <si>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</si>
  <si>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</si>
  <si>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</si>
  <si>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</si>
  <si>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</si>
  <si>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</si>
  <si>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</si>
  <si>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</si>
  <si>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</si>
  <si>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</si>
  <si>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</si>
  <si>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</si>
  <si>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</si>
  <si>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</si>
  <si>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</si>
  <si>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</si>
  <si>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</si>
  <si>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</si>
  <si>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</si>
  <si>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</si>
  <si>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</si>
  <si>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</si>
  <si>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</si>
  <si>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</si>
  <si>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</si>
  <si>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</si>
  <si>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</si>
  <si>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</si>
  <si>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</si>
  <si>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</si>
  <si>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</si>
  <si>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</si>
  <si>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</si>
  <si>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</si>
  <si>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</si>
  <si>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</si>
  <si>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</si>
  <si>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</si>
  <si>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</si>
  <si>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</si>
  <si>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</si>
  <si>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</si>
  <si>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</si>
  <si>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</si>
  <si>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</si>
  <si>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</si>
  <si>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</si>
  <si>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</si>
  <si>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</si>
  <si>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</si>
  <si>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</si>
  <si>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</si>
  <si>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</si>
  <si>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</si>
  <si>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</si>
  <si>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</si>
  <si>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</si>
  <si>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</si>
  <si>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</si>
  <si>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</si>
  <si>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</si>
  <si>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</si>
  <si>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</si>
  <si>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</si>
  <si>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</si>
  <si>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</si>
  <si>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</si>
  <si>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</si>
  <si>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</si>
  <si>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</si>
  <si>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</si>
  <si>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</si>
  <si>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</si>
  <si>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</si>
  <si>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</si>
  <si>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</si>
  <si>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</si>
  <si>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</si>
  <si>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</si>
  <si>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</si>
  <si>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</si>
  <si>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</si>
  <si>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</si>
  <si>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</si>
  <si>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</si>
  <si>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</si>
  <si>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</si>
  <si>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</si>
  <si>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</si>
  <si>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</si>
  <si>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</si>
  <si>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</si>
  <si>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</si>
  <si>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</si>
  <si>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</si>
  <si>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</si>
  <si>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</si>
  <si>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</si>
  <si>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</si>
  <si>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</si>
  <si>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</si>
  <si>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</si>
  <si>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</si>
  <si>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</si>
  <si>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</si>
  <si>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</si>
  <si>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</si>
  <si>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</si>
  <si>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</si>
  <si>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</si>
  <si>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</si>
  <si>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</si>
  <si>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</si>
  <si>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</si>
  <si>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3.08</t>
  </si>
  <si>
    <t>▲ 1.34</t>
  </si>
  <si>
    <t>▲ 4.44</t>
  </si>
  <si>
    <t>▲ 3.47</t>
  </si>
  <si>
    <t>一般会計</t>
  </si>
  <si>
    <t>病院事業会計</t>
  </si>
  <si>
    <t>国民健康保険事業特別会計</t>
  </si>
  <si>
    <t>介護保険事業特別会計</t>
  </si>
  <si>
    <t>下水道事業特別会計</t>
  </si>
  <si>
    <t>後期高齢者医療事業特別会計</t>
  </si>
  <si>
    <t>渋谷土地区画整理事業特別会計</t>
  </si>
  <si>
    <t>その他会計（赤字）</t>
  </si>
  <si>
    <t>その他会計（黒字）</t>
  </si>
  <si>
    <t>-</t>
    <phoneticPr fontId="2"/>
  </si>
  <si>
    <t>-</t>
    <phoneticPr fontId="2"/>
  </si>
  <si>
    <t>-</t>
    <phoneticPr fontId="2"/>
  </si>
  <si>
    <t>-</t>
    <phoneticPr fontId="2"/>
  </si>
  <si>
    <t>-</t>
    <phoneticPr fontId="2"/>
  </si>
  <si>
    <t>広域大和斎場組合</t>
    <rPh sb="0" eb="2">
      <t>コウイキ</t>
    </rPh>
    <rPh sb="2" eb="4">
      <t>ヤマト</t>
    </rPh>
    <rPh sb="4" eb="6">
      <t>サイジョウ</t>
    </rPh>
    <rPh sb="6" eb="8">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</si>
  <si>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</si>
  <si>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</si>
  <si>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大和市土地開発公社</t>
    <rPh sb="0" eb="3">
      <t>ヤマトシ</t>
    </rPh>
    <rPh sb="3" eb="5">
      <t>トチ</t>
    </rPh>
    <rPh sb="5" eb="7">
      <t>カイハツ</t>
    </rPh>
    <rPh sb="7" eb="9">
      <t>コウシャ</t>
    </rPh>
    <phoneticPr fontId="2"/>
  </si>
  <si>
    <t>（公財）大和市スポーツ・よか・みどり財団</t>
    <rPh sb="1" eb="3">
      <t>コウザイ</t>
    </rPh>
    <rPh sb="4" eb="7">
      <t>ヤマトシ</t>
    </rPh>
    <rPh sb="18" eb="20">
      <t>ザイダン</t>
    </rPh>
    <phoneticPr fontId="2"/>
  </si>
  <si>
    <t>（公財）大和市国際化協会</t>
    <rPh sb="1" eb="3">
      <t>コウザイ</t>
    </rPh>
    <rPh sb="4" eb="7">
      <t>ヤマトシ</t>
    </rPh>
    <rPh sb="7" eb="10">
      <t>コクサイカ</t>
    </rPh>
    <rPh sb="10" eb="12">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</si>
  <si>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</si>
  <si>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</si>
  <si>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</si>
  <si>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</si>
  <si>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</si>
  <si>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</si>
  <si>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</si>
  <si>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</si>
  <si>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</si>
  <si>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</si>
  <si>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</si>
  <si>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</si>
  <si>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</si>
  <si>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</si>
  <si>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</si>
  <si>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</si>
  <si>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</si>
  <si>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</si>
  <si>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</si>
  <si>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</si>
  <si>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</si>
  <si>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将来負担比率は、平成25年度までは地方債の現在高、公営企業債等繰入見込額など将来負担額が減少したことにより改善傾向にあったが、平成26年度以降は、大和駅東側第４地区市街地再開発事業債（92.4億円）などにより地方債の現在高が増加し、将来負担額が増加したことにより、将来負担比率は上昇に転じている。また、実質公債費比率は、公営企業に要する経費の財源とする地方債の償還の財源に充てたと認められる繰入金が減少したことなどから、分子が減少。分母については、標準税収入額等が増額傾向にあることから、実質公債費比率は、改善が続いている。
平成26年度以降、地方債の現在高が増加し将来負担比率が上昇に転じた要因となっている大和駅東側第４地区市街地再開発事業債については、据置期間にあり元金の償還をしていないため、実質公債費比率への影響は現れていないが、平成29年度から上昇に転じる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</si>
</sst>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6"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8"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20530</c:v>
                </c:pt>
                <c:pt idx="1">
                  <c:v>29831</c:v>
                </c:pt>
                <c:pt idx="2">
                  <c:v>61242</c:v>
                </c:pt>
                <c:pt idx="3">
                  <c:v>60535</c:v>
                </c:pt>
                <c:pt idx="4">
                  <c:v>31477</c:v>
                </c:pt>
              </c:numCache>
            </c:numRef>
          </c:val>
          <c:smooth val="0"/>
        </c:ser>
        <c:dLbls>
          <c:showLegendKey val="0"/>
          <c:showVal val="0"/>
          <c:showCatName val="0"/>
          <c:showSerName val="0"/>
          <c:showPercent val="0"/>
          <c:showBubbleSize val="0"/>
        </c:dLbls>
        <c:marker val="1"/>
        <c:smooth val="0"/>
        <c:axId val="888623776"/>
        <c:axId val="888626912"/>
      </c:lineChart>
      <c:catAx>
        <c:axId val="88862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626912"/>
        <c:crosses val="autoZero"/>
        <c:auto val="1"/>
        <c:lblAlgn val="ctr"/>
        <c:lblOffset val="100"/>
        <c:tickLblSkip val="1"/>
        <c:tickMarkSkip val="1"/>
        <c:noMultiLvlLbl val="0"/>
      </c:catAx>
      <c:valAx>
        <c:axId val="8886269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62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5.24</c:v>
                </c:pt>
                <c:pt idx="1">
                  <c:v>5.24</c:v>
                </c:pt>
                <c:pt idx="2">
                  <c:v>8.07</c:v>
                </c:pt>
                <c:pt idx="3">
                  <c:v>7.26</c:v>
                </c:pt>
                <c:pt idx="4">
                  <c:v>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14.78</c:v>
                </c:pt>
                <c:pt idx="1">
                  <c:v>16.79</c:v>
                </c:pt>
                <c:pt idx="2">
                  <c:v>14.73</c:v>
                </c:pt>
                <c:pt idx="3">
                  <c:v>14.6</c:v>
                </c:pt>
                <c:pt idx="4">
                  <c:v>14.35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88631616"/>
        <c:axId val="888632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-3.08</c:v>
                </c:pt>
                <c:pt idx="1">
                  <c:v>0.09</c:v>
                </c:pt>
                <c:pt idx="2">
                  <c:v>-1.34</c:v>
                </c:pt>
                <c:pt idx="3">
                  <c:v>-4.4400000000000004</c:v>
                </c:pt>
                <c:pt idx="4">
                  <c:v>-3.47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88631616"/>
        <c:axId val="888632008"/>
      </c:lineChart>
      <c:catAx>
        <c:axId val="8886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632008"/>
        <c:crosses val="autoZero"/>
        <c:auto val="1"/>
        <c:lblAlgn val="ctr"/>
        <c:lblOffset val="100"/>
        <c:tickLblSkip val="1"/>
        <c:tickMarkSkip val="1"/>
        <c:noMultiLvlLbl val="0"/>
      </c:catAx>
      <c:valAx>
        <c:axId val="888632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渋谷土地区画整理事業特別会計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0.37</c:v>
                </c:pt>
                <c:pt idx="2">
                  <c:v>#N/A</c:v>
                </c:pt>
                <c:pt idx="3">
                  <c:v>0.47</c:v>
                </c:pt>
                <c:pt idx="4">
                  <c:v>#N/A</c:v>
                </c:pt>
                <c:pt idx="5">
                  <c:v>0.27</c:v>
                </c:pt>
                <c:pt idx="6">
                  <c:v>#N/A</c:v>
                </c:pt>
                <c:pt idx="7">
                  <c:v>0.2</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0.13</c:v>
                </c:pt>
                <c:pt idx="4">
                  <c:v>#N/A</c:v>
                </c:pt>
                <c:pt idx="5">
                  <c:v>0.16</c:v>
                </c:pt>
                <c:pt idx="6">
                  <c:v>#N/A</c:v>
                </c:pt>
                <c:pt idx="7">
                  <c:v>0.18</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0.38</c:v>
                </c:pt>
                <c:pt idx="4">
                  <c:v>#N/A</c:v>
                </c:pt>
                <c:pt idx="5">
                  <c:v>0.36</c:v>
                </c:pt>
                <c:pt idx="6">
                  <c:v>#N/A</c:v>
                </c:pt>
                <c:pt idx="7">
                  <c:v>0.4</c:v>
                </c:pt>
                <c:pt idx="8">
                  <c:v>#N/A</c:v>
                </c:pt>
                <c:pt idx="9">
                  <c:v>0.55000000000000004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0.32</c:v>
                </c:pt>
                <c:pt idx="2">
                  <c:v>#N/A</c:v>
                </c:pt>
                <c:pt idx="3">
                  <c:v>0.43</c:v>
                </c:pt>
                <c:pt idx="4">
                  <c:v>#N/A</c:v>
                </c:pt>
                <c:pt idx="5">
                  <c:v>0.54</c:v>
                </c:pt>
                <c:pt idx="6">
                  <c:v>#N/A</c:v>
                </c:pt>
                <c:pt idx="7">
                  <c:v>0.28999999999999998</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2.02</c:v>
                </c:pt>
                <c:pt idx="2">
                  <c:v>#N/A</c:v>
                </c:pt>
                <c:pt idx="3">
                  <c:v>1.98</c:v>
                </c:pt>
                <c:pt idx="4">
                  <c:v>#N/A</c:v>
                </c:pt>
                <c:pt idx="5">
                  <c:v>1.24</c:v>
                </c:pt>
                <c:pt idx="6">
                  <c:v>#N/A</c:v>
                </c:pt>
                <c:pt idx="7">
                  <c:v>1.73</c:v>
                </c:pt>
                <c:pt idx="8">
                  <c:v>#N/A</c:v>
                </c:pt>
                <c:pt idx="9">
                  <c:v>2.44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6.53</c:v>
                </c:pt>
                <c:pt idx="2">
                  <c:v>#N/A</c:v>
                </c:pt>
                <c:pt idx="3">
                  <c:v>6.86</c:v>
                </c:pt>
                <c:pt idx="4">
                  <c:v>#N/A</c:v>
                </c:pt>
                <c:pt idx="5">
                  <c:v>7.63</c:v>
                </c:pt>
                <c:pt idx="6">
                  <c:v>#N/A</c:v>
                </c:pt>
                <c:pt idx="7">
                  <c:v>7.04</c:v>
                </c:pt>
                <c:pt idx="8">
                  <c:v>#N/A</c:v>
                </c:pt>
                <c:pt idx="9">
                  <c:v>5.42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4.8600000000000003</c:v>
                </c:pt>
                <c:pt idx="2">
                  <c:v>#N/A</c:v>
                </c:pt>
                <c:pt idx="3">
                  <c:v>4.75</c:v>
                </c:pt>
                <c:pt idx="4">
                  <c:v>#N/A</c:v>
                </c:pt>
                <c:pt idx="5">
                  <c:v>7.79</c:v>
                </c:pt>
                <c:pt idx="6">
                  <c:v>#N/A</c:v>
                </c:pt>
                <c:pt idx="7">
                  <c:v>7.05</c:v>
                </c:pt>
                <c:pt idx="8">
                  <c:v>#N/A</c:v>
                </c:pt>
                <c:pt idx="9">
                  <c:v>6.94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88627696"/>
        <c:axId val="888630440"/>
      </c:barChart>
      <c:catAx>
        <c:axId val="88862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630440"/>
        <c:crosses val="autoZero"/>
        <c:auto val="1"/>
        <c:lblAlgn val="ctr"/>
        <c:lblOffset val="100"/>
        <c:tickLblSkip val="1"/>
        <c:tickMarkSkip val="1"/>
        <c:noMultiLvlLbl val="0"/>
      </c:catAx>
      <c:valAx>
        <c:axId val="888630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2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6039</c:v>
                </c:pt>
                <c:pt idx="5">
                  <c:v>6254</c:v>
                </c:pt>
                <c:pt idx="8">
                  <c:v>6408</c:v>
                </c:pt>
                <c:pt idx="11">
                  <c:v>5956</c:v>
                </c:pt>
                <c:pt idx="14">
                  <c:v>6010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382</c:v>
                </c:pt>
                <c:pt idx="3">
                  <c:v>417</c:v>
                </c:pt>
                <c:pt idx="6">
                  <c:v>71</c:v>
                </c:pt>
                <c:pt idx="9">
                  <c:v>73</c:v>
                </c:pt>
                <c:pt idx="12">
                  <c:v>73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7</c:v>
                </c:pt>
                <c:pt idx="6">
                  <c:v>4</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2099</c:v>
                </c:pt>
                <c:pt idx="3">
                  <c:v>1986</c:v>
                </c:pt>
                <c:pt idx="6">
                  <c:v>2006</c:v>
                </c:pt>
                <c:pt idx="9">
                  <c:v>2006</c:v>
                </c:pt>
                <c:pt idx="12">
                  <c:v>1850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49</c:v>
                </c:pt>
                <c:pt idx="3">
                  <c:v>47</c:v>
                </c:pt>
                <c:pt idx="6">
                  <c:v>49</c:v>
                </c:pt>
                <c:pt idx="9">
                  <c:v>53</c:v>
                </c:pt>
                <c:pt idx="12">
                  <c:v>57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4584</c:v>
                </c:pt>
                <c:pt idx="3">
                  <c:v>4651</c:v>
                </c:pt>
                <c:pt idx="6">
                  <c:v>4506</c:v>
                </c:pt>
                <c:pt idx="9">
                  <c:v>4197</c:v>
                </c:pt>
                <c:pt idx="12">
                  <c:v>4211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88632400"/>
        <c:axId val="88863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1082</c:v>
                </c:pt>
                <c:pt idx="2">
                  <c:v>#N/A</c:v>
                </c:pt>
                <c:pt idx="3">
                  <c:v>#N/A</c:v>
                </c:pt>
                <c:pt idx="4">
                  <c:v>854</c:v>
                </c:pt>
                <c:pt idx="5">
                  <c:v>#N/A</c:v>
                </c:pt>
                <c:pt idx="6">
                  <c:v>#N/A</c:v>
                </c:pt>
                <c:pt idx="7">
                  <c:v>228</c:v>
                </c:pt>
                <c:pt idx="8">
                  <c:v>#N/A</c:v>
                </c:pt>
                <c:pt idx="9">
                  <c:v>#N/A</c:v>
                </c:pt>
                <c:pt idx="10">
                  <c:v>373</c:v>
                </c:pt>
                <c:pt idx="11">
                  <c:v>#N/A</c:v>
                </c:pt>
                <c:pt idx="12">
                  <c:v>#N/A</c:v>
                </c:pt>
                <c:pt idx="13">
                  <c:v>181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88632400"/>
        <c:axId val="888633184"/>
      </c:lineChart>
      <c:catAx>
        <c:axId val="88863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633184"/>
        <c:crosses val="autoZero"/>
        <c:auto val="1"/>
        <c:lblAlgn val="ctr"/>
        <c:lblOffset val="100"/>
        <c:tickLblSkip val="1"/>
        <c:tickMarkSkip val="1"/>
        <c:noMultiLvlLbl val="0"/>
      </c:catAx>
      <c:valAx>
        <c:axId val="88863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3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46600</c:v>
                </c:pt>
                <c:pt idx="5">
                  <c:v>46275</c:v>
                </c:pt>
                <c:pt idx="8">
                  <c:v>45752</c:v>
                </c:pt>
                <c:pt idx="11">
                  <c:v>45092</c:v>
                </c:pt>
                <c:pt idx="14">
                  <c:v>44104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16670</c:v>
                </c:pt>
                <c:pt idx="5">
                  <c:v>16984</c:v>
                </c:pt>
                <c:pt idx="8">
                  <c:v>16756</c:v>
                </c:pt>
                <c:pt idx="11">
                  <c:v>16886</c:v>
                </c:pt>
                <c:pt idx="14">
                  <c:v>17060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11257</c:v>
                </c:pt>
                <c:pt idx="5">
                  <c:v>12665</c:v>
                </c:pt>
                <c:pt idx="8">
                  <c:v>10361</c:v>
                </c:pt>
                <c:pt idx="11">
                  <c:v>10506</c:v>
                </c:pt>
                <c:pt idx="14">
                  <c:v>10203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11937</c:v>
                </c:pt>
                <c:pt idx="3">
                  <c:v>11448</c:v>
                </c:pt>
                <c:pt idx="6">
                  <c:v>9986</c:v>
                </c:pt>
                <c:pt idx="9">
                  <c:v>9015</c:v>
                </c:pt>
                <c:pt idx="12">
                  <c:v>9416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23369</c:v>
                </c:pt>
                <c:pt idx="3">
                  <c:v>21865</c:v>
                </c:pt>
                <c:pt idx="6">
                  <c:v>20025</c:v>
                </c:pt>
                <c:pt idx="9">
                  <c:v>18960</c:v>
                </c:pt>
                <c:pt idx="12">
                  <c:v>18352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2005</c:v>
                </c:pt>
                <c:pt idx="3">
                  <c:v>1945</c:v>
                </c:pt>
                <c:pt idx="6">
                  <c:v>1436</c:v>
                </c:pt>
                <c:pt idx="9">
                  <c:v>1402</c:v>
                </c:pt>
                <c:pt idx="12">
                  <c:v>1367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44415</c:v>
                </c:pt>
                <c:pt idx="3">
                  <c:v>44126</c:v>
                </c:pt>
                <c:pt idx="6">
                  <c:v>47814</c:v>
                </c:pt>
                <c:pt idx="9">
                  <c:v>52187</c:v>
                </c:pt>
                <c:pt idx="12">
                  <c:v>52861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88633576"/>
        <c:axId val="888639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7245</c:v>
                </c:pt>
                <c:pt idx="2">
                  <c:v>#N/A</c:v>
                </c:pt>
                <c:pt idx="3">
                  <c:v>#N/A</c:v>
                </c:pt>
                <c:pt idx="4">
                  <c:v>3464</c:v>
                </c:pt>
                <c:pt idx="5">
                  <c:v>#N/A</c:v>
                </c:pt>
                <c:pt idx="6">
                  <c:v>#N/A</c:v>
                </c:pt>
                <c:pt idx="7">
                  <c:v>6391</c:v>
                </c:pt>
                <c:pt idx="8">
                  <c:v>#N/A</c:v>
                </c:pt>
                <c:pt idx="9">
                  <c:v>#N/A</c:v>
                </c:pt>
                <c:pt idx="10">
                  <c:v>9080</c:v>
                </c:pt>
                <c:pt idx="11">
                  <c:v>#N/A</c:v>
                </c:pt>
                <c:pt idx="12">
                  <c:v>#N/A</c:v>
                </c:pt>
                <c:pt idx="13">
                  <c:v>10630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88633576"/>
        <c:axId val="888639064"/>
      </c:lineChart>
      <c:catAx>
        <c:axId val="88863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8639064"/>
        <c:crosses val="autoZero"/>
        <c:auto val="1"/>
        <c:lblAlgn val="ctr"/>
        <c:lblOffset val="100"/>
        <c:tickLblSkip val="1"/>
        <c:tickMarkSkip val="1"/>
        <c:noMultiLvlLbl val="0"/>
      </c:catAx>
      <c:valAx>
        <c:axId val="88863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3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{A7E15F70-F6D6-46F5-AC65-FB015947A68B}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{79BBB715-DAC2-4A6E-B8CF-BF37B0630C7B}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{53D5D894-9EE7-4F79-8DDD-26A2ED9F0E68}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{80D193B8-F011-419C-91CA-74F2B556EFD3}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{D1EF6643-F53A-471A-BC80-5B4284A06BE3}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{DACFFFF1-9678-46DC-8E0D-2AF55F3E8352}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{51E444A0-8CB8-47D1-A7C0-584BB4FF091E}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{F78C2FE4-8EBF-46BB-9C09-F185342B6F8B}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{1FEF9DD4-6C2C-4EF8-AB53-458FE277E0B4}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{3DC42586-4345-457B-A171-F04C998AE15F}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88634360"/>
        <c:axId val="888634752"/>
      </c:scatterChart>
      <c:valAx>
        <c:axId val="888634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634752"/>
        <c:crosses val="autoZero"/>
        <c:crossBetween val="midCat"/>
      </c:valAx>
      <c:valAx>
        <c:axId val="888634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8634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{7E166F01-12FB-4114-AAB4-86A6D3B193C5}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{E2422A2E-697C-4DC4-A9F5-9853774FFCB4}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{3238CC7C-57BE-4B0B-ADE7-96CD3360C99C}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{DE4AC128-753F-471B-9162-776E27001BD0}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{CDB4ACEF-0565-448B-B188-17B2F7F9554B}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3.5</c:v>
                </c:pt>
                <c:pt idx="1">
                  <c:v>3</c:v>
                </c:pt>
                <c:pt idx="2">
                  <c:v>2</c:v>
                </c:pt>
                <c:pt idx="3">
                  <c:v>1.3</c:v>
                </c:pt>
                <c:pt idx="4">
                  <c:v>0.7</c:v>
                </c:pt>
              </c:numCache>
            </c:numRef>
          </c:xVal>
          <c:yVal>
            <c:numRef>
              <c:f>公会計指標分析・財政指標組合せ分析表!$K$73:$O$73</c:f>
              <c:numCache>
                <c:formatCode>#,##0.0;"▲ "#,##0.0</c:formatCode>
                <c:ptCount val="5"/>
                <c:pt idx="0">
                  <c:v>20.7</c:v>
                </c:pt>
                <c:pt idx="1">
                  <c:v>9.6999999999999993</c:v>
                </c:pt>
                <c:pt idx="2">
                  <c:v>18</c:v>
                </c:pt>
                <c:pt idx="3">
                  <c:v>25.1</c:v>
                </c:pt>
                <c:pt idx="4">
                  <c:v>28.9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{AE5B6A2B-C813-4511-B432-5C219F9E0747}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{0940CDFF-59C4-4A8D-B20C-53DE3AB3189F}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{7ECA2803-DA98-4493-B041-B93903D217BF}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{F35AF568-8226-4050-A94C-DAB3D9743BEC}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{E7832106-B690-49A0-9FF9-29F411184687}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88635144"/>
        <c:axId val="888639848"/>
      </c:scatterChart>
      <c:valAx>
        <c:axId val="888635144"/>
        <c:scaling>
          <c:orientation val="minMax"/>
          <c:max val="9"/>
          <c:min val="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639848"/>
        <c:crosses val="autoZero"/>
        <c:crossBetween val="midCat"/>
      </c:valAx>
      <c:valAx>
        <c:axId val="888639848"/>
        <c:scaling>
          <c:orientation val="minMax"/>
          <c:max val="6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8635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元利償還金等の合計額が年々減少していることから、実質公債費比率は減少傾向にある。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年度は、公営企業債の減少（下水道債が</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億円減少）等により元利償還金等の合計額が</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億円減少し、さらに、控除される</a:t>
          </a:r>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たことから、実質公債費比率の分子は</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億円の減少となった。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また、分母を構成する標準財政規模が増加（</a:t>
          </a:r>
          <a:r>
            <a:rPr kumimoji="1" lang="ja-JP" altLang="en-US" sz="1100">
              <a:solidFill>
                <a:schemeClr val="dk1"/>
              </a:solidFill>
              <a:effectLst/>
              <a:latin typeface="+mn-lt"/>
              <a:ea typeface="+mn-ea"/>
              <a:cs typeface="+mn-cs"/>
            </a:rPr>
            <a:t>地方税の増などにより</a:t>
          </a:r>
          <a:r>
            <a:rPr kumimoji="1" lang="ja-JP" altLang="ja-JP" sz="1100">
              <a:solidFill>
                <a:schemeClr val="dk1"/>
              </a:solidFill>
              <a:effectLst/>
              <a:latin typeface="+mn-lt"/>
              <a:ea typeface="+mn-ea"/>
              <a:cs typeface="+mn-cs"/>
            </a:rPr>
            <a:t>標準税収入額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a:t>
          </a:r>
          <a:r>
            <a:rPr kumimoji="1" lang="ja-JP" altLang="en-US" sz="1100">
              <a:solidFill>
                <a:schemeClr val="dk1"/>
              </a:solidFill>
              <a:effectLst/>
              <a:latin typeface="+mn-lt"/>
              <a:ea typeface="+mn-ea"/>
              <a:cs typeface="+mn-cs"/>
            </a:rPr>
            <a:t>り、実質公債費比率は減少した。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までは、債務負担行為に基づく支出予定額、公営企業債等繰入見込額、退職手当支給基準の改定や勤続期間が長い職員の割合の低下により退職手当負担見込額など将来負担額が減少し、将来負担比率の分子は減少傾向にあった。</a:t>
          </a:r>
        </a:p>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年度以降は、一般会計等に係る地方債現在高の増加や、充当可能基金の減少等により、分子が増加に転じた。</a:t>
          </a:r>
        </a:p>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年度も、文化創造拠点シリウスの整備などにより一般会計等の市債残高が増加（対前年度</a:t>
          </a:r>
          <a:r>
            <a:rPr kumimoji="1" lang="en-US" altLang="ja-JP" sz="1300">
              <a:latin typeface="ＭＳ ゴシック" pitchFamily="49" charset="-128"/>
              <a:ea typeface="ＭＳ ゴシック" pitchFamily="49" charset="-128"/>
            </a:rPr>
            <a:t>6.7</a:t>
          </a:r>
          <a:r>
            <a:rPr kumimoji="1" lang="ja-JP" altLang="en-US" sz="1300">
              <a:latin typeface="ＭＳ ゴシック" pitchFamily="49" charset="-128"/>
              <a:ea typeface="ＭＳ ゴシック" pitchFamily="49" charset="-128"/>
            </a:rPr>
            <a:t>億円増）したことや、職員の勤続年数の経過により退職手当負担見込額が増加（対前年度</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億円増）したことなどにより、将来負担額は前年度と比較して約</a:t>
          </a:r>
          <a:r>
            <a:rPr kumimoji="1" lang="en-US" altLang="ja-JP" sz="1300">
              <a:latin typeface="ＭＳ ゴシック" pitchFamily="49" charset="-128"/>
              <a:ea typeface="ＭＳ ゴシック" pitchFamily="49" charset="-128"/>
            </a:rPr>
            <a:t>4.3</a:t>
          </a:r>
          <a:r>
            <a:rPr kumimoji="1" lang="ja-JP" altLang="en-US" sz="1300">
              <a:latin typeface="ＭＳ ゴシック" pitchFamily="49" charset="-128"/>
              <a:ea typeface="ＭＳ ゴシック" pitchFamily="49" charset="-128"/>
            </a:rPr>
            <a:t>億円の増額となった。また、公害防止事業債が減少するなど基準財政需要額算入見込額が大幅に減少し、充当可能財源等が対前年度</a:t>
          </a:r>
          <a:r>
            <a:rPr kumimoji="1" lang="en-US" altLang="ja-JP" sz="1300">
              <a:latin typeface="ＭＳ ゴシック" pitchFamily="49" charset="-128"/>
              <a:ea typeface="ＭＳ ゴシック" pitchFamily="49" charset="-128"/>
            </a:rPr>
            <a:t>11.2</a:t>
          </a:r>
          <a:r>
            <a:rPr kumimoji="1" lang="ja-JP" altLang="en-US" sz="1300">
              <a:latin typeface="ＭＳ ゴシック" pitchFamily="49" charset="-128"/>
              <a:ea typeface="ＭＳ ゴシック" pitchFamily="49" charset="-128"/>
            </a:rPr>
            <a:t>億円減となったことから、将来負担比率の分子部分は</a:t>
          </a:r>
          <a:r>
            <a:rPr kumimoji="1" lang="en-US" altLang="ja-JP" sz="1300">
              <a:latin typeface="ＭＳ ゴシック" pitchFamily="49" charset="-128"/>
              <a:ea typeface="ＭＳ ゴシック" pitchFamily="49" charset="-128"/>
            </a:rPr>
            <a:t>15.5</a:t>
          </a:r>
          <a:r>
            <a:rPr kumimoji="1" lang="ja-JP" altLang="en-US" sz="1300">
              <a:latin typeface="ＭＳ ゴシック" pitchFamily="49" charset="-128"/>
              <a:ea typeface="ＭＳ ゴシック" pitchFamily="49" charset="-128"/>
            </a:rPr>
            <a:t>億円増加となった。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235,434
229,426
27.09
74,763,903
71,734,094
2,867,775
40,984,423
52,645,146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235,434
229,426
27.09
74,763,903
71,734,094
2,867,775
40,984,423
52,645,146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235,434
229,426
27.09
74,763,903
71,734,094
2,867,775
40,984,423
52,645,146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235,434
229,426
27.09
74,763,903
71,734,094
2,867,775
40,984,423
52,645,146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年度の、単年度財政力指数は</a:t>
          </a:r>
          <a:r>
            <a:rPr kumimoji="1" lang="en-US" altLang="ja-JP" sz="1300">
              <a:latin typeface="ＭＳ Ｐゴシック"/>
            </a:rPr>
            <a:t>0.967</a:t>
          </a:r>
          <a:r>
            <a:rPr kumimoji="1" lang="ja-JP" altLang="en-US" sz="1300">
              <a:latin typeface="ＭＳ Ｐゴシック"/>
            </a:rPr>
            <a:t>と対前年度</a:t>
          </a:r>
          <a:r>
            <a:rPr kumimoji="1" lang="en-US" altLang="ja-JP" sz="1300">
              <a:latin typeface="ＭＳ Ｐゴシック"/>
            </a:rPr>
            <a:t>0.002</a:t>
          </a:r>
          <a:r>
            <a:rPr kumimoji="1" lang="ja-JP" altLang="en-US" sz="1300">
              <a:latin typeface="ＭＳ Ｐゴシック"/>
            </a:rPr>
            <a:t>ポイントの増となった。分母となる基準財政需要額が社会福祉費、地域の元気創造事業費、高齢者保健福祉費などの増により</a:t>
          </a:r>
          <a:r>
            <a:rPr kumimoji="1" lang="en-US" altLang="ja-JP" sz="1300">
              <a:latin typeface="ＭＳ Ｐゴシック"/>
            </a:rPr>
            <a:t>6.4</a:t>
          </a:r>
          <a:r>
            <a:rPr kumimoji="1" lang="ja-JP" altLang="en-US" sz="1300">
              <a:latin typeface="ＭＳ Ｐゴシック"/>
            </a:rPr>
            <a:t>億円増加したが、それ以上に分子となる基準財政収入額が、地方税の増により</a:t>
          </a:r>
          <a:r>
            <a:rPr kumimoji="1" lang="en-US" altLang="ja-JP" sz="1300">
              <a:latin typeface="ＭＳ Ｐゴシック"/>
            </a:rPr>
            <a:t>6.7</a:t>
          </a:r>
          <a:r>
            <a:rPr kumimoji="1" lang="ja-JP" altLang="en-US" sz="1300">
              <a:latin typeface="ＭＳ Ｐゴシック"/>
            </a:rPr>
            <a:t>億円増加したことが主な要因となっている。</a:t>
          </a:r>
        </a:p>
        <a:p>
          <a:r>
            <a:rPr kumimoji="1" lang="ja-JP" altLang="en-US" sz="1300">
              <a:latin typeface="ＭＳ Ｐゴシック"/>
            </a:rPr>
            <a:t>また、基準財政収入額、基準財政需要額ともに増加が続いており、単年度財政力指数が平成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0.962</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0.965</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0.967</a:t>
          </a:r>
          <a:r>
            <a:rPr kumimoji="1" lang="ja-JP" altLang="en-US" sz="1300">
              <a:latin typeface="ＭＳ Ｐゴシック"/>
            </a:rPr>
            <a:t>、となり、左図</a:t>
          </a:r>
          <a:r>
            <a:rPr kumimoji="1" lang="en-US" altLang="ja-JP" sz="1300">
              <a:latin typeface="ＭＳ Ｐゴシック"/>
            </a:rPr>
            <a:t>3</a:t>
          </a:r>
          <a:r>
            <a:rPr kumimoji="1" lang="ja-JP" altLang="en-US" sz="1300">
              <a:latin typeface="ＭＳ Ｐゴシック"/>
            </a:rPr>
            <a:t>か年指数も横ばいとなった。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148167</xdr:rowOff>
    </xdr:to>
    <xdr:cxnSp macro="">
      <xdr:nvCxnSpPr>
        <xdr:cNvPr id="68" name="直線コネクタ 67"/>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1" name="直線コネクタ 70"/>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38</xdr:row>
      <xdr:rowOff>168275</xdr:rowOff>
    </xdr:to>
    <xdr:cxnSp macro="">
      <xdr:nvCxnSpPr>
        <xdr:cNvPr id="74" name="直線コネクタ 73"/>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168275</xdr:rowOff>
    </xdr:to>
    <xdr:cxnSp macro="">
      <xdr:nvCxnSpPr>
        <xdr:cNvPr id="77" name="直線コネクタ 76"/>
        <xdr:cNvCxnSpPr/>
      </xdr:nvCxnSpPr>
      <xdr:spPr>
        <a:xfrm>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年度の経常収支比率が対前年度</a:t>
          </a:r>
          <a:r>
            <a:rPr kumimoji="1" lang="en-US" altLang="ja-JP" sz="1300">
              <a:latin typeface="ＭＳ Ｐゴシック"/>
            </a:rPr>
            <a:t>1.8</a:t>
          </a:r>
          <a:r>
            <a:rPr kumimoji="1" lang="ja-JP" altLang="en-US" sz="1300">
              <a:latin typeface="ＭＳ Ｐゴシック"/>
            </a:rPr>
            <a:t>ポイントの増となった主な要因は、分母となる経常一般財源が、地方税などの増加により前年度より</a:t>
          </a:r>
          <a:r>
            <a:rPr kumimoji="1" lang="en-US" altLang="ja-JP" sz="1300">
              <a:latin typeface="ＭＳ Ｐゴシック"/>
            </a:rPr>
            <a:t>0.3</a:t>
          </a:r>
          <a:r>
            <a:rPr kumimoji="1" lang="ja-JP" altLang="en-US" sz="1300">
              <a:latin typeface="ＭＳ Ｐゴシック"/>
            </a:rPr>
            <a:t>億円増加したのに対し、歳出は、退職手当等の減少に伴い人件費充当分などが減少したが、それ以上に文化創造拠点シリウスのオープンなどにより物件費充当分が</a:t>
          </a:r>
          <a:r>
            <a:rPr kumimoji="1" lang="en-US" altLang="ja-JP" sz="1300">
              <a:latin typeface="ＭＳ Ｐゴシック"/>
            </a:rPr>
            <a:t>10.2</a:t>
          </a:r>
          <a:r>
            <a:rPr kumimoji="1" lang="ja-JP" altLang="en-US" sz="1300">
              <a:latin typeface="ＭＳ Ｐゴシック"/>
            </a:rPr>
            <a:t>億円増加したことなどにより、分子となる経常経費充当一般財源が前年度より</a:t>
          </a:r>
          <a:r>
            <a:rPr kumimoji="1" lang="en-US" altLang="ja-JP" sz="1300">
              <a:latin typeface="ＭＳ Ｐゴシック"/>
            </a:rPr>
            <a:t>8.0</a:t>
          </a:r>
          <a:r>
            <a:rPr kumimoji="1" lang="ja-JP" altLang="en-US" sz="1300">
              <a:latin typeface="ＭＳ Ｐゴシック"/>
            </a:rPr>
            <a:t>億円増加したことである。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64</xdr:row>
      <xdr:rowOff>15240</xdr:rowOff>
    </xdr:to>
    <xdr:cxnSp macro="">
      <xdr:nvCxnSpPr>
        <xdr:cNvPr id="129" name="直線コネクタ 128"/>
        <xdr:cNvCxnSpPr/>
      </xdr:nvCxnSpPr>
      <xdr:spPr>
        <a:xfrm>
          <a:off x="4114800" y="1081430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64</xdr:row>
      <xdr:rowOff>5588</xdr:rowOff>
    </xdr:to>
    <xdr:cxnSp macro="">
      <xdr:nvCxnSpPr>
        <xdr:cNvPr id="132" name="直線コネクタ 131"/>
        <xdr:cNvCxnSpPr/>
      </xdr:nvCxnSpPr>
      <xdr:spPr>
        <a:xfrm flipV="1">
          <a:off x="3225800" y="1081430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64</xdr:row>
      <xdr:rowOff>5588</xdr:rowOff>
    </xdr:to>
    <xdr:cxnSp macro="">
      <xdr:nvCxnSpPr>
        <xdr:cNvPr id="135" name="直線コネクタ 134"/>
        <xdr:cNvCxnSpPr/>
      </xdr:nvCxnSpPr>
      <xdr:spPr>
        <a:xfrm>
          <a:off x="2336800" y="1069848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64</xdr:row>
      <xdr:rowOff>5588</xdr:rowOff>
    </xdr:to>
    <xdr:cxnSp macro="">
      <xdr:nvCxnSpPr>
        <xdr:cNvPr id="138" name="直線コネクタ 137"/>
        <xdr:cNvCxnSpPr/>
      </xdr:nvCxnSpPr>
      <xdr:spPr>
        <a:xfrm flipV="1">
          <a:off x="1447800" y="1069848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8" name="円/楕円 147"/>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49"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133604</xdr:rowOff>
    </xdr:from>
    <xdr:to>
      <xdr:col>6</xdr:col>
      <xdr:colOff>50800</xdr:colOff>
      <xdr:row>63</xdr:row>
      <xdr:rowOff>63754</xdr:rowOff>
    </xdr:to>
    <xdr:sp macro="" textlink="">
      <xdr:nvSpPr>
        <xdr:cNvPr id="150" name="円/楕円 149"/>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48531</xdr:rowOff>
    </xdr:from>
    <xdr:ext cx="736600" cy="259045"/>
    <xdr:sp macro="" textlink="">
      <xdr:nvSpPr>
        <xdr:cNvPr id="151" name="テキスト ボックス 150"/>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4" name="円/楕円 153"/>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5" name="テキスト ボックス 154"/>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6" name="円/楕円 155"/>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7" name="テキスト ボックス 156"/>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2</a:t>
          </a:r>
          <a:r>
            <a:rPr kumimoji="1" lang="ja-JP" altLang="en-US" sz="1300">
              <a:latin typeface="ＭＳ Ｐゴシック"/>
            </a:rPr>
            <a:t>年連続での減となった。平成</a:t>
          </a:r>
          <a:r>
            <a:rPr kumimoji="1" lang="en-US" altLang="ja-JP" sz="1300">
              <a:latin typeface="ＭＳ Ｐゴシック"/>
            </a:rPr>
            <a:t>28</a:t>
          </a:r>
          <a:r>
            <a:rPr kumimoji="1" lang="ja-JP" altLang="en-US" sz="1300">
              <a:latin typeface="ＭＳ Ｐゴシック"/>
            </a:rPr>
            <a:t>年度は職員給与費の減少などにより</a:t>
          </a:r>
          <a:r>
            <a:rPr kumimoji="1" lang="en-US" altLang="ja-JP" sz="1300">
              <a:latin typeface="ＭＳ Ｐゴシック"/>
            </a:rPr>
            <a:t>0.5</a:t>
          </a:r>
          <a:r>
            <a:rPr kumimoji="1" lang="ja-JP" altLang="en-US" sz="1300">
              <a:latin typeface="ＭＳ Ｐゴシック"/>
            </a:rPr>
            <a:t>億円減となった。維持補修費もごみ処理施設にかかる経費などの減により</a:t>
          </a:r>
          <a:r>
            <a:rPr kumimoji="1" lang="en-US" altLang="ja-JP" sz="1300">
              <a:latin typeface="ＭＳ Ｐゴシック"/>
            </a:rPr>
            <a:t>2.2</a:t>
          </a:r>
          <a:r>
            <a:rPr kumimoji="1" lang="ja-JP" altLang="en-US" sz="1300">
              <a:latin typeface="ＭＳ Ｐゴシック"/>
            </a:rPr>
            <a:t>億円減となった。</a:t>
          </a:r>
          <a:endParaRPr kumimoji="1" lang="en-US" altLang="ja-JP" sz="1300">
            <a:latin typeface="ＭＳ Ｐゴシック"/>
          </a:endParaRPr>
        </a:p>
        <a:p>
          <a:r>
            <a:rPr kumimoji="1" lang="ja-JP" altLang="en-US" sz="1300">
              <a:latin typeface="ＭＳ Ｐゴシック"/>
            </a:rPr>
            <a:t>一方で物件費は、全体で</a:t>
          </a:r>
          <a:r>
            <a:rPr kumimoji="1" lang="en-US" altLang="ja-JP" sz="1300">
              <a:latin typeface="ＭＳ Ｐゴシック"/>
            </a:rPr>
            <a:t>16.4</a:t>
          </a:r>
          <a:r>
            <a:rPr kumimoji="1" lang="ja-JP" altLang="en-US" sz="1300">
              <a:latin typeface="ＭＳ Ｐゴシック"/>
            </a:rPr>
            <a:t>億円増加しており、特に委託料（文化芸術ホール管理運営事業等）の増加が影響している。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56462</xdr:rowOff>
    </xdr:from>
    <xdr:to>
      <xdr:col>7</xdr:col>
      <xdr:colOff>152400</xdr:colOff>
      <xdr:row>82</xdr:row>
      <xdr:rowOff>157908</xdr:rowOff>
    </xdr:to>
    <xdr:cxnSp macro="">
      <xdr:nvCxnSpPr>
        <xdr:cNvPr id="192" name="直線コネクタ 191"/>
        <xdr:cNvCxnSpPr/>
      </xdr:nvCxnSpPr>
      <xdr:spPr>
        <a:xfrm>
          <a:off x="4114800" y="14115362"/>
          <a:ext cx="838200" cy="10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43714</xdr:rowOff>
    </xdr:from>
    <xdr:to>
      <xdr:col>6</xdr:col>
      <xdr:colOff>0</xdr:colOff>
      <xdr:row>82</xdr:row>
      <xdr:rowOff>56462</xdr:rowOff>
    </xdr:to>
    <xdr:cxnSp macro="">
      <xdr:nvCxnSpPr>
        <xdr:cNvPr id="195" name="直線コネクタ 194"/>
        <xdr:cNvCxnSpPr/>
      </xdr:nvCxnSpPr>
      <xdr:spPr>
        <a:xfrm>
          <a:off x="3225800" y="14102614"/>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122323</xdr:rowOff>
    </xdr:from>
    <xdr:to>
      <xdr:col>4</xdr:col>
      <xdr:colOff>482600</xdr:colOff>
      <xdr:row>82</xdr:row>
      <xdr:rowOff>43714</xdr:rowOff>
    </xdr:to>
    <xdr:cxnSp macro="">
      <xdr:nvCxnSpPr>
        <xdr:cNvPr id="198" name="直線コネクタ 197"/>
        <xdr:cNvCxnSpPr/>
      </xdr:nvCxnSpPr>
      <xdr:spPr>
        <a:xfrm>
          <a:off x="2336800" y="14009773"/>
          <a:ext cx="889000" cy="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122323</xdr:rowOff>
    </xdr:from>
    <xdr:to>
      <xdr:col>3</xdr:col>
      <xdr:colOff>279400</xdr:colOff>
      <xdr:row>81</xdr:row>
      <xdr:rowOff>139033</xdr:rowOff>
    </xdr:to>
    <xdr:cxnSp macro="">
      <xdr:nvCxnSpPr>
        <xdr:cNvPr id="201" name="直線コネクタ 200"/>
        <xdr:cNvCxnSpPr/>
      </xdr:nvCxnSpPr>
      <xdr:spPr>
        <a:xfrm flipV="1">
          <a:off x="1447800" y="14009773"/>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107108</xdr:rowOff>
    </xdr:from>
    <xdr:to>
      <xdr:col>7</xdr:col>
      <xdr:colOff>203200</xdr:colOff>
      <xdr:row>83</xdr:row>
      <xdr:rowOff>37258</xdr:rowOff>
    </xdr:to>
    <xdr:sp macro="" textlink="">
      <xdr:nvSpPr>
        <xdr:cNvPr id="211" name="円/楕円 210"/>
        <xdr:cNvSpPr/>
      </xdr:nvSpPr>
      <xdr:spPr>
        <a:xfrm>
          <a:off x="4902200" y="141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123635</xdr:rowOff>
    </xdr:from>
    <xdr:ext cx="762000" cy="259045"/>
    <xdr:sp macro="" textlink="">
      <xdr:nvSpPr>
        <xdr:cNvPr id="212" name="人件費・物件費等の状況該当値テキスト"/>
        <xdr:cNvSpPr txBox="1"/>
      </xdr:nvSpPr>
      <xdr:spPr>
        <a:xfrm>
          <a:off x="5041900" y="140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5662</xdr:rowOff>
    </xdr:from>
    <xdr:to>
      <xdr:col>6</xdr:col>
      <xdr:colOff>50800</xdr:colOff>
      <xdr:row>82</xdr:row>
      <xdr:rowOff>107262</xdr:rowOff>
    </xdr:to>
    <xdr:sp macro="" textlink="">
      <xdr:nvSpPr>
        <xdr:cNvPr id="213" name="円/楕円 212"/>
        <xdr:cNvSpPr/>
      </xdr:nvSpPr>
      <xdr:spPr>
        <a:xfrm>
          <a:off x="4064000" y="140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117439</xdr:rowOff>
    </xdr:from>
    <xdr:ext cx="736600" cy="259045"/>
    <xdr:sp macro="" textlink="">
      <xdr:nvSpPr>
        <xdr:cNvPr id="214" name="テキスト ボックス 213"/>
        <xdr:cNvSpPr txBox="1"/>
      </xdr:nvSpPr>
      <xdr:spPr>
        <a:xfrm>
          <a:off x="3733800" y="13833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164364</xdr:rowOff>
    </xdr:from>
    <xdr:to>
      <xdr:col>4</xdr:col>
      <xdr:colOff>533400</xdr:colOff>
      <xdr:row>82</xdr:row>
      <xdr:rowOff>94514</xdr:rowOff>
    </xdr:to>
    <xdr:sp macro="" textlink="">
      <xdr:nvSpPr>
        <xdr:cNvPr id="215" name="円/楕円 214"/>
        <xdr:cNvSpPr/>
      </xdr:nvSpPr>
      <xdr:spPr>
        <a:xfrm>
          <a:off x="3175000" y="140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104691</xdr:rowOff>
    </xdr:from>
    <xdr:ext cx="762000" cy="259045"/>
    <xdr:sp macro="" textlink="">
      <xdr:nvSpPr>
        <xdr:cNvPr id="216" name="テキスト ボックス 215"/>
        <xdr:cNvSpPr txBox="1"/>
      </xdr:nvSpPr>
      <xdr:spPr>
        <a:xfrm>
          <a:off x="2844800" y="138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71523</xdr:rowOff>
    </xdr:from>
    <xdr:to>
      <xdr:col>3</xdr:col>
      <xdr:colOff>330200</xdr:colOff>
      <xdr:row>82</xdr:row>
      <xdr:rowOff>1673</xdr:rowOff>
    </xdr:to>
    <xdr:sp macro="" textlink="">
      <xdr:nvSpPr>
        <xdr:cNvPr id="217" name="円/楕円 216"/>
        <xdr:cNvSpPr/>
      </xdr:nvSpPr>
      <xdr:spPr>
        <a:xfrm>
          <a:off x="2286000" y="139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11850</xdr:rowOff>
    </xdr:from>
    <xdr:ext cx="762000" cy="259045"/>
    <xdr:sp macro="" textlink="">
      <xdr:nvSpPr>
        <xdr:cNvPr id="218" name="テキスト ボックス 217"/>
        <xdr:cNvSpPr txBox="1"/>
      </xdr:nvSpPr>
      <xdr:spPr>
        <a:xfrm>
          <a:off x="1955800" y="137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88233</xdr:rowOff>
    </xdr:from>
    <xdr:to>
      <xdr:col>2</xdr:col>
      <xdr:colOff>127000</xdr:colOff>
      <xdr:row>82</xdr:row>
      <xdr:rowOff>18383</xdr:rowOff>
    </xdr:to>
    <xdr:sp macro="" textlink="">
      <xdr:nvSpPr>
        <xdr:cNvPr id="219" name="円/楕円 218"/>
        <xdr:cNvSpPr/>
      </xdr:nvSpPr>
      <xdr:spPr>
        <a:xfrm>
          <a:off x="1397000" y="139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28560</xdr:rowOff>
    </xdr:from>
    <xdr:ext cx="762000" cy="259045"/>
    <xdr:sp macro="" textlink="">
      <xdr:nvSpPr>
        <xdr:cNvPr id="220" name="テキスト ボックス 219"/>
        <xdr:cNvSpPr txBox="1"/>
      </xdr:nvSpPr>
      <xdr:spPr>
        <a:xfrm>
          <a:off x="1066800" y="1374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ラスパイレス指数は、人事評価結果の適正な反映などにより低下傾向にあったが、平成</a:t>
          </a:r>
          <a:r>
            <a:rPr kumimoji="1" lang="en-US" altLang="ja-JP" sz="1150">
              <a:latin typeface="ＭＳ Ｐゴシック"/>
            </a:rPr>
            <a:t>24</a:t>
          </a:r>
          <a:r>
            <a:rPr kumimoji="1" lang="ja-JP" altLang="en-US" sz="1150">
              <a:latin typeface="ＭＳ Ｐゴシック"/>
            </a:rPr>
            <a:t>年度決算においては、平成</a:t>
          </a:r>
          <a:r>
            <a:rPr kumimoji="1" lang="en-US" altLang="ja-JP" sz="1150">
              <a:latin typeface="ＭＳ Ｐゴシック"/>
            </a:rPr>
            <a:t>24</a:t>
          </a:r>
          <a:r>
            <a:rPr kumimoji="1" lang="ja-JP" altLang="en-US" sz="1150">
              <a:latin typeface="ＭＳ Ｐゴシック"/>
            </a:rPr>
            <a:t>～</a:t>
          </a:r>
          <a:r>
            <a:rPr kumimoji="1" lang="en-US" altLang="ja-JP" sz="1150">
              <a:latin typeface="ＭＳ Ｐゴシック"/>
            </a:rPr>
            <a:t>25</a:t>
          </a:r>
          <a:r>
            <a:rPr kumimoji="1" lang="ja-JP" altLang="en-US" sz="1150">
              <a:latin typeface="ＭＳ Ｐゴシック"/>
            </a:rPr>
            <a:t>年度に、国家公務員の臨時特例に関する法律に基づいた平均</a:t>
          </a:r>
          <a:r>
            <a:rPr kumimoji="1" lang="en-US" altLang="ja-JP" sz="1150">
              <a:latin typeface="ＭＳ Ｐゴシック"/>
            </a:rPr>
            <a:t>7.8</a:t>
          </a:r>
          <a:r>
            <a:rPr kumimoji="1" lang="ja-JP" altLang="en-US" sz="1150">
              <a:latin typeface="ＭＳ Ｐゴシック"/>
            </a:rPr>
            <a:t>％の給与減額支給措置が行われたこと等が主な要因となり上昇した。しかし、平成</a:t>
          </a:r>
          <a:r>
            <a:rPr kumimoji="1" lang="en-US" altLang="ja-JP" sz="1150">
              <a:latin typeface="ＭＳ Ｐゴシック"/>
            </a:rPr>
            <a:t>25</a:t>
          </a:r>
          <a:r>
            <a:rPr kumimoji="1" lang="ja-JP" altLang="en-US" sz="1150">
              <a:latin typeface="ＭＳ Ｐゴシック"/>
            </a:rPr>
            <a:t>年度（</a:t>
          </a:r>
          <a:r>
            <a:rPr kumimoji="1" lang="en-US" altLang="ja-JP" sz="1150">
              <a:latin typeface="ＭＳ Ｐゴシック"/>
            </a:rPr>
            <a:t>H26.4.1</a:t>
          </a:r>
          <a:r>
            <a:rPr kumimoji="1" lang="ja-JP" altLang="en-US" sz="1150">
              <a:latin typeface="ＭＳ Ｐゴシック"/>
            </a:rPr>
            <a:t>現在）は、前記の臨時特例法による国家公務員の給与減額措置の終了、平成</a:t>
          </a:r>
          <a:r>
            <a:rPr kumimoji="1" lang="en-US" altLang="ja-JP" sz="1150">
              <a:latin typeface="ＭＳ Ｐゴシック"/>
            </a:rPr>
            <a:t>25</a:t>
          </a:r>
          <a:r>
            <a:rPr kumimoji="1" lang="ja-JP" altLang="en-US" sz="1150">
              <a:latin typeface="ＭＳ Ｐゴシック"/>
            </a:rPr>
            <a:t>年</a:t>
          </a:r>
          <a:r>
            <a:rPr kumimoji="1" lang="en-US" altLang="ja-JP" sz="1150">
              <a:latin typeface="ＭＳ Ｐゴシック"/>
            </a:rPr>
            <a:t>10</a:t>
          </a:r>
          <a:r>
            <a:rPr kumimoji="1" lang="ja-JP" altLang="en-US" sz="1150">
              <a:latin typeface="ＭＳ Ｐゴシック"/>
            </a:rPr>
            <a:t>月の本市給料表の改定および現給保障の廃止等により低下した。平成</a:t>
          </a:r>
          <a:r>
            <a:rPr kumimoji="1" lang="en-US" altLang="ja-JP" sz="1150">
              <a:latin typeface="ＭＳ Ｐゴシック"/>
            </a:rPr>
            <a:t>26</a:t>
          </a:r>
          <a:r>
            <a:rPr kumimoji="1" lang="ja-JP" altLang="en-US" sz="1150">
              <a:latin typeface="ＭＳ Ｐゴシック"/>
            </a:rPr>
            <a:t>年度（</a:t>
          </a:r>
          <a:r>
            <a:rPr kumimoji="1" lang="en-US" altLang="ja-JP" sz="1150">
              <a:latin typeface="ＭＳ Ｐゴシック"/>
            </a:rPr>
            <a:t>H27.4.1</a:t>
          </a:r>
          <a:r>
            <a:rPr kumimoji="1" lang="ja-JP" altLang="en-US" sz="1150">
              <a:latin typeface="ＭＳ Ｐゴシック"/>
            </a:rPr>
            <a:t>現在）も採用・退職に伴う職員構成の変動等により低下、平成</a:t>
          </a:r>
          <a:r>
            <a:rPr kumimoji="1" lang="en-US" altLang="ja-JP" sz="1150">
              <a:latin typeface="ＭＳ Ｐゴシック"/>
            </a:rPr>
            <a:t>27</a:t>
          </a:r>
          <a:r>
            <a:rPr kumimoji="1" lang="ja-JP" altLang="en-US" sz="1150">
              <a:latin typeface="ＭＳ Ｐゴシック"/>
            </a:rPr>
            <a:t>年度（</a:t>
          </a:r>
          <a:r>
            <a:rPr kumimoji="1" lang="en-US" altLang="ja-JP" sz="1150">
              <a:latin typeface="ＭＳ Ｐゴシック"/>
            </a:rPr>
            <a:t>H28.4.1</a:t>
          </a:r>
          <a:r>
            <a:rPr kumimoji="1" lang="ja-JP" altLang="en-US" sz="1150">
              <a:latin typeface="ＭＳ Ｐゴシック"/>
            </a:rPr>
            <a:t>現在）は国との給料表改定時期の相違による昇給額の影響差等により上昇し、平成</a:t>
          </a:r>
          <a:r>
            <a:rPr kumimoji="1" lang="en-US" altLang="ja-JP" sz="1150">
              <a:latin typeface="ＭＳ Ｐゴシック"/>
            </a:rPr>
            <a:t>28</a:t>
          </a:r>
          <a:r>
            <a:rPr kumimoji="1" lang="ja-JP" altLang="en-US" sz="1150">
              <a:latin typeface="ＭＳ Ｐゴシック"/>
            </a:rPr>
            <a:t>年度決算（</a:t>
          </a:r>
          <a:r>
            <a:rPr kumimoji="1" lang="en-US" altLang="ja-JP" sz="1150">
              <a:latin typeface="ＭＳ Ｐゴシック"/>
            </a:rPr>
            <a:t>H29.4.1</a:t>
          </a:r>
          <a:r>
            <a:rPr kumimoji="1" lang="ja-JP" altLang="en-US" sz="1150">
              <a:latin typeface="ＭＳ Ｐゴシック"/>
            </a:rPr>
            <a:t>現在）においては、採用・退職に伴う職員構成の変動等により、前年度より</a:t>
          </a:r>
          <a:r>
            <a:rPr kumimoji="1" lang="en-US" altLang="ja-JP" sz="1150">
              <a:latin typeface="ＭＳ Ｐゴシック"/>
            </a:rPr>
            <a:t>0.1</a:t>
          </a:r>
          <a:r>
            <a:rPr kumimoji="1" lang="ja-JP" altLang="en-US" sz="1150">
              <a:latin typeface="ＭＳ Ｐゴシック"/>
            </a:rPr>
            <a:t>ポイント上昇した。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157339</xdr:rowOff>
    </xdr:to>
    <xdr:cxnSp macro="">
      <xdr:nvCxnSpPr>
        <xdr:cNvPr id="254" name="直線コネクタ 253"/>
        <xdr:cNvCxnSpPr/>
      </xdr:nvCxnSpPr>
      <xdr:spPr>
        <a:xfrm>
          <a:off x="16179800" y="142028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82</xdr:row>
      <xdr:rowOff>143934</xdr:rowOff>
    </xdr:to>
    <xdr:cxnSp macro="">
      <xdr:nvCxnSpPr>
        <xdr:cNvPr id="257" name="直線コネクタ 256"/>
        <xdr:cNvCxnSpPr/>
      </xdr:nvCxnSpPr>
      <xdr:spPr>
        <a:xfrm>
          <a:off x="15290800" y="141760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83</xdr:row>
      <xdr:rowOff>26105</xdr:rowOff>
    </xdr:to>
    <xdr:cxnSp macro="">
      <xdr:nvCxnSpPr>
        <xdr:cNvPr id="260" name="直線コネクタ 259"/>
        <xdr:cNvCxnSpPr/>
      </xdr:nvCxnSpPr>
      <xdr:spPr>
        <a:xfrm flipV="1">
          <a:off x="14401800" y="1417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89</xdr:row>
      <xdr:rowOff>123472</xdr:rowOff>
    </xdr:to>
    <xdr:cxnSp macro="">
      <xdr:nvCxnSpPr>
        <xdr:cNvPr id="263" name="直線コネクタ 262"/>
        <xdr:cNvCxnSpPr/>
      </xdr:nvCxnSpPr>
      <xdr:spPr>
        <a:xfrm flipV="1">
          <a:off x="13512800" y="1425645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106539</xdr:rowOff>
    </xdr:from>
    <xdr:to>
      <xdr:col>24</xdr:col>
      <xdr:colOff>609600</xdr:colOff>
      <xdr:row>83</xdr:row>
      <xdr:rowOff>36689</xdr:rowOff>
    </xdr:to>
    <xdr:sp macro="" textlink="">
      <xdr:nvSpPr>
        <xdr:cNvPr id="273" name="円/楕円 272"/>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123066</xdr:rowOff>
    </xdr:from>
    <xdr:ext cx="762000" cy="259045"/>
    <xdr:sp macro="" textlink="">
      <xdr:nvSpPr>
        <xdr:cNvPr id="274"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5" name="円/楕円 274"/>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6" name="テキスト ボックス 275"/>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77" name="円/楕円 276"/>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78" name="テキスト ボックス 277"/>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146755</xdr:rowOff>
    </xdr:from>
    <xdr:to>
      <xdr:col>21</xdr:col>
      <xdr:colOff>50800</xdr:colOff>
      <xdr:row>83</xdr:row>
      <xdr:rowOff>76905</xdr:rowOff>
    </xdr:to>
    <xdr:sp macro="" textlink="">
      <xdr:nvSpPr>
        <xdr:cNvPr id="279" name="円/楕円 278"/>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87082</xdr:rowOff>
    </xdr:from>
    <xdr:ext cx="762000" cy="259045"/>
    <xdr:sp macro="" textlink="">
      <xdr:nvSpPr>
        <xdr:cNvPr id="280" name="テキスト ボックス 279"/>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1" name="円/楕円 280"/>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82" name="テキスト ボックス 281"/>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数管理計画を着実に実行することにより、類似団体の平均値よりも低い数値を実現している。今後も職員数の適正化の取り組みを進めていくとともに、各部門の業務量分析を的確に行い、職員の適正配置を図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87449</xdr:rowOff>
    </xdr:from>
    <xdr:to>
      <xdr:col>24</xdr:col>
      <xdr:colOff>558800</xdr:colOff>
      <xdr:row>60</xdr:row>
      <xdr:rowOff>94343</xdr:rowOff>
    </xdr:to>
    <xdr:cxnSp macro="">
      <xdr:nvCxnSpPr>
        <xdr:cNvPr id="319" name="直線コネクタ 318"/>
        <xdr:cNvCxnSpPr/>
      </xdr:nvCxnSpPr>
      <xdr:spPr>
        <a:xfrm flipV="1">
          <a:off x="16179800" y="1037444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0"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121920</xdr:rowOff>
    </xdr:to>
    <xdr:cxnSp macro="">
      <xdr:nvCxnSpPr>
        <xdr:cNvPr id="322" name="直線コネクタ 321"/>
        <xdr:cNvCxnSpPr/>
      </xdr:nvCxnSpPr>
      <xdr:spPr>
        <a:xfrm flipV="1">
          <a:off x="15290800" y="1038134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104684</xdr:rowOff>
    </xdr:from>
    <xdr:to>
      <xdr:col>22</xdr:col>
      <xdr:colOff>203200</xdr:colOff>
      <xdr:row>60</xdr:row>
      <xdr:rowOff>121920</xdr:rowOff>
    </xdr:to>
    <xdr:cxnSp macro="">
      <xdr:nvCxnSpPr>
        <xdr:cNvPr id="325" name="直線コネクタ 324"/>
        <xdr:cNvCxnSpPr/>
      </xdr:nvCxnSpPr>
      <xdr:spPr>
        <a:xfrm>
          <a:off x="14401800" y="1039168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104684</xdr:rowOff>
    </xdr:from>
    <xdr:to>
      <xdr:col>21</xdr:col>
      <xdr:colOff>0</xdr:colOff>
      <xdr:row>60</xdr:row>
      <xdr:rowOff>128815</xdr:rowOff>
    </xdr:to>
    <xdr:cxnSp macro="">
      <xdr:nvCxnSpPr>
        <xdr:cNvPr id="328" name="直線コネクタ 327"/>
        <xdr:cNvCxnSpPr/>
      </xdr:nvCxnSpPr>
      <xdr:spPr>
        <a:xfrm flipV="1">
          <a:off x="13512800" y="103916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36649</xdr:rowOff>
    </xdr:from>
    <xdr:to>
      <xdr:col>24</xdr:col>
      <xdr:colOff>609600</xdr:colOff>
      <xdr:row>60</xdr:row>
      <xdr:rowOff>138249</xdr:rowOff>
    </xdr:to>
    <xdr:sp macro="" textlink="">
      <xdr:nvSpPr>
        <xdr:cNvPr id="338" name="円/楕円 337"/>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53176</xdr:rowOff>
    </xdr:from>
    <xdr:ext cx="762000" cy="259045"/>
    <xdr:sp macro="" textlink="">
      <xdr:nvSpPr>
        <xdr:cNvPr id="339"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40" name="円/楕円 339"/>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155320</xdr:rowOff>
    </xdr:from>
    <xdr:ext cx="736600" cy="259045"/>
    <xdr:sp macro="" textlink="">
      <xdr:nvSpPr>
        <xdr:cNvPr id="341" name="テキスト ボックス 340"/>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42" name="円/楕円 341"/>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43" name="テキスト ボックス 342"/>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53884</xdr:rowOff>
    </xdr:from>
    <xdr:to>
      <xdr:col>21</xdr:col>
      <xdr:colOff>50800</xdr:colOff>
      <xdr:row>60</xdr:row>
      <xdr:rowOff>155484</xdr:rowOff>
    </xdr:to>
    <xdr:sp macro="" textlink="">
      <xdr:nvSpPr>
        <xdr:cNvPr id="344" name="円/楕円 343"/>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165661</xdr:rowOff>
    </xdr:from>
    <xdr:ext cx="762000" cy="259045"/>
    <xdr:sp macro="" textlink="">
      <xdr:nvSpPr>
        <xdr:cNvPr id="345" name="テキスト ボックス 344"/>
        <xdr:cNvSpPr txBox="1"/>
      </xdr:nvSpPr>
      <xdr:spPr>
        <a:xfrm>
          <a:off x="14020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78015</xdr:rowOff>
    </xdr:from>
    <xdr:to>
      <xdr:col>19</xdr:col>
      <xdr:colOff>533400</xdr:colOff>
      <xdr:row>61</xdr:row>
      <xdr:rowOff>8165</xdr:rowOff>
    </xdr:to>
    <xdr:sp macro="" textlink="">
      <xdr:nvSpPr>
        <xdr:cNvPr id="346" name="円/楕円 345"/>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18342</xdr:rowOff>
    </xdr:from>
    <xdr:ext cx="762000" cy="259045"/>
    <xdr:sp macro="" textlink="">
      <xdr:nvSpPr>
        <xdr:cNvPr id="347" name="テキスト ボックス 346"/>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実質公債費比率は３ヵ年の平均で算定されるため、平成</a:t>
          </a:r>
          <a:r>
            <a:rPr kumimoji="1" lang="en-US" altLang="ja-JP" sz="1300">
              <a:latin typeface="ＭＳ Ｐゴシック"/>
            </a:rPr>
            <a:t>25</a:t>
          </a:r>
          <a:r>
            <a:rPr kumimoji="1" lang="ja-JP" altLang="en-US" sz="1300">
              <a:latin typeface="ＭＳ Ｐゴシック"/>
            </a:rPr>
            <a:t>年度の</a:t>
          </a:r>
          <a:r>
            <a:rPr kumimoji="1" lang="en-US" altLang="ja-JP" sz="1300">
              <a:latin typeface="ＭＳ Ｐゴシック"/>
            </a:rPr>
            <a:t>2.41</a:t>
          </a:r>
          <a:r>
            <a:rPr kumimoji="1" lang="ja-JP" altLang="en-US" sz="1300">
              <a:latin typeface="ＭＳ Ｐゴシック"/>
            </a:rPr>
            <a:t>％から平成</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0.50</a:t>
          </a:r>
          <a:r>
            <a:rPr kumimoji="1" lang="ja-JP" altLang="en-US" sz="1300">
              <a:latin typeface="ＭＳ Ｐゴシック"/>
            </a:rPr>
            <a:t>％と減になったことにより、平成</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1.3</a:t>
          </a:r>
          <a:r>
            <a:rPr kumimoji="1" lang="ja-JP" altLang="en-US" sz="1300">
              <a:latin typeface="ＭＳ Ｐゴシック"/>
            </a:rPr>
            <a:t>から</a:t>
          </a:r>
          <a:r>
            <a:rPr kumimoji="1" lang="en-US" altLang="ja-JP" sz="1300">
              <a:latin typeface="ＭＳ Ｐゴシック"/>
            </a:rPr>
            <a:t>0.7</a:t>
          </a:r>
          <a:r>
            <a:rPr kumimoji="1" lang="ja-JP" altLang="en-US" sz="1300">
              <a:latin typeface="ＭＳ Ｐゴシック"/>
            </a:rPr>
            <a:t>に</a:t>
          </a:r>
          <a:r>
            <a:rPr kumimoji="1" lang="en-US" altLang="ja-JP" sz="1300">
              <a:latin typeface="ＭＳ Ｐゴシック"/>
            </a:rPr>
            <a:t>0.6</a:t>
          </a:r>
          <a:r>
            <a:rPr kumimoji="1" lang="ja-JP" altLang="en-US" sz="1300">
              <a:latin typeface="ＭＳ Ｐゴシック"/>
            </a:rPr>
            <a:t>ポイント良化した。</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年度の単年度比較で</a:t>
          </a:r>
          <a:r>
            <a:rPr kumimoji="1" lang="en-US" altLang="ja-JP" sz="1300">
              <a:latin typeface="ＭＳ Ｐゴシック"/>
            </a:rPr>
            <a:t>0.5</a:t>
          </a:r>
          <a:r>
            <a:rPr kumimoji="1" lang="ja-JP" altLang="en-US" sz="1300">
              <a:latin typeface="ＭＳ Ｐゴシック"/>
            </a:rPr>
            <a:t>ポイント減となっており、分子を構成する公営企業債の元利償還に対する繰出金等（下水道債△</a:t>
          </a:r>
          <a:r>
            <a:rPr kumimoji="1" lang="en-US" altLang="ja-JP" sz="1300">
              <a:latin typeface="ＭＳ Ｐゴシック"/>
            </a:rPr>
            <a:t>1.5</a:t>
          </a:r>
          <a:r>
            <a:rPr kumimoji="1" lang="ja-JP" altLang="en-US" sz="1300">
              <a:latin typeface="ＭＳ Ｐゴシック"/>
            </a:rPr>
            <a:t>億円）が減少したことによる。</a:t>
          </a:r>
        </a:p>
        <a:p>
          <a:r>
            <a:rPr kumimoji="1" lang="ja-JP" altLang="en-US" sz="1300">
              <a:latin typeface="ＭＳ Ｐゴシック"/>
            </a:rPr>
            <a:t>  また、分母を構成する標準財政規模が前年度比で</a:t>
          </a:r>
          <a:r>
            <a:rPr kumimoji="1" lang="en-US" altLang="ja-JP" sz="1300">
              <a:latin typeface="ＭＳ Ｐゴシック"/>
            </a:rPr>
            <a:t>6.3</a:t>
          </a:r>
          <a:r>
            <a:rPr kumimoji="1" lang="ja-JP" altLang="en-US" sz="1300">
              <a:latin typeface="ＭＳ Ｐゴシック"/>
            </a:rPr>
            <a:t>億円増加したことによるもの。</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846</xdr:rowOff>
    </xdr:to>
    <xdr:cxnSp macro="">
      <xdr:nvCxnSpPr>
        <xdr:cNvPr id="380" name="直線コネクタ 379"/>
        <xdr:cNvCxnSpPr/>
      </xdr:nvCxnSpPr>
      <xdr:spPr>
        <a:xfrm flipV="1">
          <a:off x="16179800" y="66391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846</xdr:rowOff>
    </xdr:from>
    <xdr:to>
      <xdr:col>23</xdr:col>
      <xdr:colOff>406400</xdr:colOff>
      <xdr:row>39</xdr:row>
      <xdr:rowOff>57150</xdr:rowOff>
    </xdr:to>
    <xdr:cxnSp macro="">
      <xdr:nvCxnSpPr>
        <xdr:cNvPr id="383" name="直線コネクタ 382"/>
        <xdr:cNvCxnSpPr/>
      </xdr:nvCxnSpPr>
      <xdr:spPr>
        <a:xfrm flipV="1">
          <a:off x="15290800" y="66873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137583</xdr:rowOff>
    </xdr:to>
    <xdr:cxnSp macro="">
      <xdr:nvCxnSpPr>
        <xdr:cNvPr id="386" name="直線コネクタ 385"/>
        <xdr:cNvCxnSpPr/>
      </xdr:nvCxnSpPr>
      <xdr:spPr>
        <a:xfrm flipV="1">
          <a:off x="14401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40</xdr:row>
      <xdr:rowOff>6350</xdr:rowOff>
    </xdr:to>
    <xdr:cxnSp macro="">
      <xdr:nvCxnSpPr>
        <xdr:cNvPr id="389" name="直線コネクタ 388"/>
        <xdr:cNvCxnSpPr/>
      </xdr:nvCxnSpPr>
      <xdr:spPr>
        <a:xfrm flipV="1">
          <a:off x="13512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399" name="円/楕円 398"/>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400"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121496</xdr:rowOff>
    </xdr:from>
    <xdr:to>
      <xdr:col>23</xdr:col>
      <xdr:colOff>457200</xdr:colOff>
      <xdr:row>39</xdr:row>
      <xdr:rowOff>51646</xdr:rowOff>
    </xdr:to>
    <xdr:sp macro="" textlink="">
      <xdr:nvSpPr>
        <xdr:cNvPr id="401" name="円/楕円 400"/>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61824</xdr:rowOff>
    </xdr:from>
    <xdr:ext cx="736600" cy="259045"/>
    <xdr:sp macro="" textlink="">
      <xdr:nvSpPr>
        <xdr:cNvPr id="402" name="テキスト ボックス 401"/>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3" name="円/楕円 402"/>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4" name="テキスト ボックス 403"/>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05" name="円/楕円 404"/>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406" name="テキスト ボックス 405"/>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7" name="円/楕円 406"/>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8" name="テキスト ボックス 407"/>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将来負担比率は、市債残高の増加により平成</a:t>
          </a:r>
          <a:r>
            <a:rPr kumimoji="1" lang="en-US" altLang="ja-JP" sz="1150">
              <a:latin typeface="ＭＳ Ｐゴシック"/>
            </a:rPr>
            <a:t>26</a:t>
          </a:r>
          <a:r>
            <a:rPr kumimoji="1" lang="ja-JP" altLang="en-US" sz="1150">
              <a:latin typeface="ＭＳ Ｐゴシック"/>
            </a:rPr>
            <a:t>年度から上昇に転じており、平成</a:t>
          </a:r>
          <a:r>
            <a:rPr kumimoji="1" lang="en-US" altLang="ja-JP" sz="1150">
              <a:latin typeface="ＭＳ Ｐゴシック"/>
            </a:rPr>
            <a:t>28</a:t>
          </a:r>
          <a:r>
            <a:rPr kumimoji="1" lang="ja-JP" altLang="en-US" sz="1150">
              <a:latin typeface="ＭＳ Ｐゴシック"/>
            </a:rPr>
            <a:t>年度は、</a:t>
          </a:r>
          <a:r>
            <a:rPr kumimoji="1" lang="en-US" altLang="ja-JP" sz="1150">
              <a:latin typeface="ＭＳ Ｐゴシック"/>
            </a:rPr>
            <a:t>3.8</a:t>
          </a:r>
          <a:r>
            <a:rPr kumimoji="1" lang="ja-JP" altLang="en-US" sz="1150">
              <a:latin typeface="ＭＳ Ｐゴシック"/>
            </a:rPr>
            <a:t>ポイント上昇した。分母にあたる標準財政規模等、分子にあたる将来負担額等ともに増加したが、分母の増加（前年度比</a:t>
          </a:r>
          <a:r>
            <a:rPr kumimoji="1" lang="en-US" altLang="ja-JP" sz="1150">
              <a:latin typeface="ＭＳ Ｐゴシック"/>
            </a:rPr>
            <a:t>6.2</a:t>
          </a:r>
          <a:r>
            <a:rPr kumimoji="1" lang="ja-JP" altLang="en-US" sz="1150">
              <a:latin typeface="ＭＳ Ｐゴシック"/>
            </a:rPr>
            <a:t>億円増）より分子の増加（前年度比</a:t>
          </a:r>
          <a:r>
            <a:rPr kumimoji="1" lang="en-US" altLang="ja-JP" sz="1150">
              <a:latin typeface="ＭＳ Ｐゴシック"/>
            </a:rPr>
            <a:t>15.5</a:t>
          </a:r>
          <a:r>
            <a:rPr kumimoji="1" lang="ja-JP" altLang="en-US" sz="1150">
              <a:latin typeface="ＭＳ Ｐゴシック"/>
            </a:rPr>
            <a:t>億円増）が大きいためである。</a:t>
          </a:r>
        </a:p>
        <a:p>
          <a:r>
            <a:rPr kumimoji="1" lang="ja-JP" altLang="en-US" sz="1150">
              <a:latin typeface="ＭＳ Ｐゴシック"/>
            </a:rPr>
            <a:t>分母は、標準税収入額等において地方消費税交付金（前年度比</a:t>
          </a:r>
          <a:r>
            <a:rPr kumimoji="1" lang="en-US" altLang="ja-JP" sz="1150">
              <a:latin typeface="ＭＳ Ｐゴシック"/>
            </a:rPr>
            <a:t>3.2</a:t>
          </a:r>
          <a:r>
            <a:rPr kumimoji="1" lang="ja-JP" altLang="en-US" sz="1150">
              <a:latin typeface="ＭＳ Ｐゴシック"/>
            </a:rPr>
            <a:t>億円増）や固定資産税（前年度比</a:t>
          </a:r>
          <a:r>
            <a:rPr kumimoji="1" lang="en-US" altLang="ja-JP" sz="1150">
              <a:latin typeface="ＭＳ Ｐゴシック"/>
            </a:rPr>
            <a:t>2.2</a:t>
          </a:r>
          <a:r>
            <a:rPr kumimoji="1" lang="ja-JP" altLang="en-US" sz="1150">
              <a:latin typeface="ＭＳ Ｐゴシック"/>
            </a:rPr>
            <a:t>億円増）が増となったことなどから、前年度より約</a:t>
          </a:r>
          <a:r>
            <a:rPr kumimoji="1" lang="en-US" altLang="ja-JP" sz="1150">
              <a:latin typeface="ＭＳ Ｐゴシック"/>
            </a:rPr>
            <a:t>6.2</a:t>
          </a:r>
          <a:r>
            <a:rPr kumimoji="1" lang="ja-JP" altLang="en-US" sz="1150">
              <a:latin typeface="ＭＳ Ｐゴシック"/>
            </a:rPr>
            <a:t>億円増額となった。</a:t>
          </a:r>
        </a:p>
        <a:p>
          <a:r>
            <a:rPr kumimoji="1" lang="ja-JP" altLang="en-US" sz="1150">
              <a:latin typeface="ＭＳ Ｐゴシック"/>
            </a:rPr>
            <a:t>分子は、文化創造拠点シリウスの整備などにより一般会計等の市債残高が大幅に増加（対前年度</a:t>
          </a:r>
          <a:r>
            <a:rPr kumimoji="1" lang="en-US" altLang="ja-JP" sz="1150">
              <a:latin typeface="ＭＳ Ｐゴシック"/>
            </a:rPr>
            <a:t>6.7</a:t>
          </a:r>
          <a:r>
            <a:rPr kumimoji="1" lang="ja-JP" altLang="en-US" sz="1150">
              <a:latin typeface="ＭＳ Ｐゴシック"/>
            </a:rPr>
            <a:t>億円増）したことにより、前年度比約</a:t>
          </a:r>
          <a:r>
            <a:rPr kumimoji="1" lang="en-US" altLang="ja-JP" sz="1150">
              <a:latin typeface="ＭＳ Ｐゴシック"/>
            </a:rPr>
            <a:t>15.5</a:t>
          </a:r>
          <a:r>
            <a:rPr kumimoji="1" lang="ja-JP" altLang="en-US" sz="1150">
              <a:latin typeface="ＭＳ Ｐゴシック"/>
            </a:rPr>
            <a:t>億円の増額となった。</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135396</xdr:rowOff>
    </xdr:from>
    <xdr:to>
      <xdr:col>24</xdr:col>
      <xdr:colOff>558800</xdr:colOff>
      <xdr:row>16</xdr:row>
      <xdr:rowOff>14887</xdr:rowOff>
    </xdr:to>
    <xdr:cxnSp macro="">
      <xdr:nvCxnSpPr>
        <xdr:cNvPr id="442" name="直線コネクタ 441"/>
        <xdr:cNvCxnSpPr/>
      </xdr:nvCxnSpPr>
      <xdr:spPr>
        <a:xfrm>
          <a:off x="16179800" y="2707146"/>
          <a:ext cx="8382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3"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40217</xdr:rowOff>
    </xdr:from>
    <xdr:to>
      <xdr:col>23</xdr:col>
      <xdr:colOff>406400</xdr:colOff>
      <xdr:row>15</xdr:row>
      <xdr:rowOff>135396</xdr:rowOff>
    </xdr:to>
    <xdr:cxnSp macro="">
      <xdr:nvCxnSpPr>
        <xdr:cNvPr id="445" name="直線コネクタ 444"/>
        <xdr:cNvCxnSpPr/>
      </xdr:nvCxnSpPr>
      <xdr:spPr>
        <a:xfrm>
          <a:off x="15290800" y="2611967"/>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164411</xdr:rowOff>
    </xdr:from>
    <xdr:ext cx="736600" cy="259045"/>
    <xdr:sp macro="" textlink="">
      <xdr:nvSpPr>
        <xdr:cNvPr id="447" name="テキスト ボックス 446"/>
        <xdr:cNvSpPr txBox="1"/>
      </xdr:nvSpPr>
      <xdr:spPr>
        <a:xfrm>
          <a:off x="15798800" y="2907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100400</xdr:rowOff>
    </xdr:from>
    <xdr:to>
      <xdr:col>22</xdr:col>
      <xdr:colOff>203200</xdr:colOff>
      <xdr:row>15</xdr:row>
      <xdr:rowOff>40217</xdr:rowOff>
    </xdr:to>
    <xdr:cxnSp macro="">
      <xdr:nvCxnSpPr>
        <xdr:cNvPr id="448" name="直線コネクタ 447"/>
        <xdr:cNvCxnSpPr/>
      </xdr:nvCxnSpPr>
      <xdr:spPr>
        <a:xfrm>
          <a:off x="14401800" y="2500700"/>
          <a:ext cx="889000" cy="1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0" name="テキスト ボックス 449"/>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100400</xdr:rowOff>
    </xdr:from>
    <xdr:to>
      <xdr:col>21</xdr:col>
      <xdr:colOff>0</xdr:colOff>
      <xdr:row>15</xdr:row>
      <xdr:rowOff>76412</xdr:rowOff>
    </xdr:to>
    <xdr:cxnSp macro="">
      <xdr:nvCxnSpPr>
        <xdr:cNvPr id="451" name="直線コネクタ 450"/>
        <xdr:cNvCxnSpPr/>
      </xdr:nvCxnSpPr>
      <xdr:spPr>
        <a:xfrm flipV="1">
          <a:off x="13512800" y="2500700"/>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3" name="テキスト ボックス 452"/>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135537</xdr:rowOff>
    </xdr:from>
    <xdr:to>
      <xdr:col>24</xdr:col>
      <xdr:colOff>609600</xdr:colOff>
      <xdr:row>16</xdr:row>
      <xdr:rowOff>65687</xdr:rowOff>
    </xdr:to>
    <xdr:sp macro="" textlink="">
      <xdr:nvSpPr>
        <xdr:cNvPr id="461" name="円/楕円 460"/>
        <xdr:cNvSpPr/>
      </xdr:nvSpPr>
      <xdr:spPr>
        <a:xfrm>
          <a:off x="16967200" y="27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152064</xdr:rowOff>
    </xdr:from>
    <xdr:ext cx="762000" cy="259045"/>
    <xdr:sp macro="" textlink="">
      <xdr:nvSpPr>
        <xdr:cNvPr id="462" name="将来負担の状況該当値テキスト"/>
        <xdr:cNvSpPr txBox="1"/>
      </xdr:nvSpPr>
      <xdr:spPr>
        <a:xfrm>
          <a:off x="17106900" y="255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84596</xdr:rowOff>
    </xdr:from>
    <xdr:to>
      <xdr:col>23</xdr:col>
      <xdr:colOff>457200</xdr:colOff>
      <xdr:row>16</xdr:row>
      <xdr:rowOff>14746</xdr:rowOff>
    </xdr:to>
    <xdr:sp macro="" textlink="">
      <xdr:nvSpPr>
        <xdr:cNvPr id="463" name="円/楕円 462"/>
        <xdr:cNvSpPr/>
      </xdr:nvSpPr>
      <xdr:spPr>
        <a:xfrm>
          <a:off x="16129000" y="26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24923</xdr:rowOff>
    </xdr:from>
    <xdr:ext cx="736600" cy="259045"/>
    <xdr:sp macro="" textlink="">
      <xdr:nvSpPr>
        <xdr:cNvPr id="464" name="テキスト ボックス 463"/>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160867</xdr:rowOff>
    </xdr:from>
    <xdr:to>
      <xdr:col>22</xdr:col>
      <xdr:colOff>254000</xdr:colOff>
      <xdr:row>15</xdr:row>
      <xdr:rowOff>91017</xdr:rowOff>
    </xdr:to>
    <xdr:sp macro="" textlink="">
      <xdr:nvSpPr>
        <xdr:cNvPr id="465" name="円/楕円 464"/>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101194</xdr:rowOff>
    </xdr:from>
    <xdr:ext cx="762000" cy="259045"/>
    <xdr:sp macro="" textlink="">
      <xdr:nvSpPr>
        <xdr:cNvPr id="466" name="テキスト ボックス 465"/>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49600</xdr:rowOff>
    </xdr:from>
    <xdr:to>
      <xdr:col>21</xdr:col>
      <xdr:colOff>50800</xdr:colOff>
      <xdr:row>14</xdr:row>
      <xdr:rowOff>151200</xdr:rowOff>
    </xdr:to>
    <xdr:sp macro="" textlink="">
      <xdr:nvSpPr>
        <xdr:cNvPr id="467" name="円/楕円 466"/>
        <xdr:cNvSpPr/>
      </xdr:nvSpPr>
      <xdr:spPr>
        <a:xfrm>
          <a:off x="14351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161377</xdr:rowOff>
    </xdr:from>
    <xdr:ext cx="762000" cy="259045"/>
    <xdr:sp macro="" textlink="">
      <xdr:nvSpPr>
        <xdr:cNvPr id="468" name="テキスト ボックス 467"/>
        <xdr:cNvSpPr txBox="1"/>
      </xdr:nvSpPr>
      <xdr:spPr>
        <a:xfrm>
          <a:off x="14020800" y="22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25612</xdr:rowOff>
    </xdr:from>
    <xdr:to>
      <xdr:col>19</xdr:col>
      <xdr:colOff>533400</xdr:colOff>
      <xdr:row>15</xdr:row>
      <xdr:rowOff>127212</xdr:rowOff>
    </xdr:to>
    <xdr:sp macro="" textlink="">
      <xdr:nvSpPr>
        <xdr:cNvPr id="469" name="円/楕円 468"/>
        <xdr:cNvSpPr/>
      </xdr:nvSpPr>
      <xdr:spPr>
        <a:xfrm>
          <a:off x="13462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137389</xdr:rowOff>
    </xdr:from>
    <xdr:ext cx="762000" cy="259045"/>
    <xdr:sp macro="" textlink="">
      <xdr:nvSpPr>
        <xdr:cNvPr id="470" name="テキスト ボックス 469"/>
        <xdr:cNvSpPr txBox="1"/>
      </xdr:nvSpPr>
      <xdr:spPr>
        <a:xfrm>
          <a:off x="13131800" y="236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235,434
229,426
27.09
74,763,903
71,734,094
2,867,775
40,984,423
52,645,146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人件費は、職員数の適正化を進めるとともに、退職者と新採用職員の世代交代が進んでいくことなどにより減少傾向にあるが、平成</a:t>
          </a:r>
          <a:r>
            <a:rPr kumimoji="1" lang="en-US" altLang="ja-JP" sz="1300">
              <a:latin typeface="ＭＳ Ｐゴシック"/>
            </a:rPr>
            <a:t>26</a:t>
          </a:r>
          <a:r>
            <a:rPr kumimoji="1" lang="ja-JP" altLang="en-US" sz="1300">
              <a:latin typeface="ＭＳ Ｐゴシック"/>
            </a:rPr>
            <a:t>年度は退職者が多かったことにより退職金が</a:t>
          </a:r>
          <a:r>
            <a:rPr kumimoji="1" lang="en-US" altLang="ja-JP" sz="1300">
              <a:latin typeface="ＭＳ Ｐゴシック"/>
            </a:rPr>
            <a:t>4</a:t>
          </a:r>
          <a:r>
            <a:rPr kumimoji="1" lang="ja-JP" altLang="en-US" sz="1300">
              <a:latin typeface="ＭＳ Ｐゴシック"/>
            </a:rPr>
            <a:t>億円増となり、全体で</a:t>
          </a:r>
          <a:r>
            <a:rPr kumimoji="1" lang="en-US" altLang="ja-JP" sz="1300">
              <a:latin typeface="ＭＳ Ｐゴシック"/>
            </a:rPr>
            <a:t>5.3</a:t>
          </a:r>
          <a:r>
            <a:rPr kumimoji="1" lang="ja-JP" altLang="en-US" sz="1300">
              <a:latin typeface="ＭＳ Ｐゴシック"/>
            </a:rPr>
            <a:t>億円の増となった。</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年度は退職金の減により、人件費全体で対前年度</a:t>
          </a:r>
          <a:r>
            <a:rPr kumimoji="1" lang="en-US" altLang="ja-JP" sz="1300">
              <a:latin typeface="ＭＳ Ｐゴシック"/>
            </a:rPr>
            <a:t>2.5</a:t>
          </a:r>
          <a:r>
            <a:rPr kumimoji="1" lang="ja-JP" altLang="en-US" sz="1300">
              <a:latin typeface="ＭＳ Ｐゴシック"/>
            </a:rPr>
            <a:t>億円の減となり、経常収収支比率に占める割合も減少した。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153670</xdr:rowOff>
    </xdr:from>
    <xdr:to>
      <xdr:col>7</xdr:col>
      <xdr:colOff>15875</xdr:colOff>
      <xdr:row>38</xdr:row>
      <xdr:rowOff>27940</xdr:rowOff>
    </xdr:to>
    <xdr:cxnSp macro="">
      <xdr:nvCxnSpPr>
        <xdr:cNvPr id="66" name="直線コネクタ 65"/>
        <xdr:cNvCxnSpPr/>
      </xdr:nvCxnSpPr>
      <xdr:spPr>
        <a:xfrm flipV="1">
          <a:off x="3987800" y="649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165100</xdr:rowOff>
    </xdr:to>
    <xdr:cxnSp macro="">
      <xdr:nvCxnSpPr>
        <xdr:cNvPr id="69" name="直線コネクタ 68"/>
        <xdr:cNvCxnSpPr/>
      </xdr:nvCxnSpPr>
      <xdr:spPr>
        <a:xfrm flipV="1">
          <a:off x="3098800" y="6543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119380</xdr:rowOff>
    </xdr:from>
    <xdr:to>
      <xdr:col>4</xdr:col>
      <xdr:colOff>346075</xdr:colOff>
      <xdr:row>38</xdr:row>
      <xdr:rowOff>165100</xdr:rowOff>
    </xdr:to>
    <xdr:cxnSp macro="">
      <xdr:nvCxnSpPr>
        <xdr:cNvPr id="72" name="直線コネクタ 71"/>
        <xdr:cNvCxnSpPr/>
      </xdr:nvCxnSpPr>
      <xdr:spPr>
        <a:xfrm>
          <a:off x="2209800" y="663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39</xdr:row>
      <xdr:rowOff>107950</xdr:rowOff>
    </xdr:to>
    <xdr:cxnSp macro="">
      <xdr:nvCxnSpPr>
        <xdr:cNvPr id="75" name="直線コネクタ 74"/>
        <xdr:cNvCxnSpPr/>
      </xdr:nvCxnSpPr>
      <xdr:spPr>
        <a:xfrm flipV="1">
          <a:off x="1320800" y="6634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68580</xdr:rowOff>
    </xdr:from>
    <xdr:to>
      <xdr:col>3</xdr:col>
      <xdr:colOff>193675</xdr:colOff>
      <xdr:row>38</xdr:row>
      <xdr:rowOff>170180</xdr:rowOff>
    </xdr:to>
    <xdr:sp macro="" textlink="">
      <xdr:nvSpPr>
        <xdr:cNvPr id="91" name="円/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物件費は、委託料や賃金の増加により年々増加傾向にある。平成</a:t>
          </a:r>
          <a:r>
            <a:rPr kumimoji="1" lang="en-US" altLang="ja-JP" sz="1300">
              <a:latin typeface="ＭＳ Ｐゴシック"/>
            </a:rPr>
            <a:t>28</a:t>
          </a:r>
          <a:r>
            <a:rPr kumimoji="1" lang="ja-JP" altLang="en-US" sz="1300">
              <a:latin typeface="ＭＳ Ｐゴシック"/>
            </a:rPr>
            <a:t>年度も芸術文化ホール管理運営事業や図書館管理運営事業などの増により、物件費全体で</a:t>
          </a:r>
          <a:r>
            <a:rPr kumimoji="1" lang="en-US" altLang="ja-JP" sz="1300">
              <a:latin typeface="ＭＳ Ｐゴシック"/>
            </a:rPr>
            <a:t>10.2</a:t>
          </a:r>
          <a:r>
            <a:rPr kumimoji="1" lang="ja-JP" altLang="en-US" sz="1300">
              <a:latin typeface="ＭＳ Ｐゴシック"/>
            </a:rPr>
            <a:t>億円の増となった。これに伴い、経常収支比率に占める割合も増加した。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20</xdr:row>
      <xdr:rowOff>101600</xdr:rowOff>
    </xdr:to>
    <xdr:cxnSp macro="">
      <xdr:nvCxnSpPr>
        <xdr:cNvPr id="127" name="直線コネクタ 126"/>
        <xdr:cNvCxnSpPr/>
      </xdr:nvCxnSpPr>
      <xdr:spPr>
        <a:xfrm>
          <a:off x="15671800" y="32131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127000</xdr:rowOff>
    </xdr:to>
    <xdr:cxnSp macro="">
      <xdr:nvCxnSpPr>
        <xdr:cNvPr id="130" name="直線コネクタ 129"/>
        <xdr:cNvCxnSpPr/>
      </xdr:nvCxnSpPr>
      <xdr:spPr>
        <a:xfrm>
          <a:off x="14782800" y="3111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44450</xdr:rowOff>
    </xdr:from>
    <xdr:to>
      <xdr:col>21</xdr:col>
      <xdr:colOff>361950</xdr:colOff>
      <xdr:row>18</xdr:row>
      <xdr:rowOff>25400</xdr:rowOff>
    </xdr:to>
    <xdr:cxnSp macro="">
      <xdr:nvCxnSpPr>
        <xdr:cNvPr id="133" name="直線コネクタ 132"/>
        <xdr:cNvCxnSpPr/>
      </xdr:nvCxnSpPr>
      <xdr:spPr>
        <a:xfrm>
          <a:off x="13893800" y="295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44450</xdr:rowOff>
    </xdr:to>
    <xdr:cxnSp macro="">
      <xdr:nvCxnSpPr>
        <xdr:cNvPr id="136" name="直線コネクタ 135"/>
        <xdr:cNvCxnSpPr/>
      </xdr:nvCxnSpPr>
      <xdr:spPr>
        <a:xfrm>
          <a:off x="13004800" y="290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50800</xdr:rowOff>
    </xdr:from>
    <xdr:to>
      <xdr:col>24</xdr:col>
      <xdr:colOff>82550</xdr:colOff>
      <xdr:row>20</xdr:row>
      <xdr:rowOff>152400</xdr:rowOff>
    </xdr:to>
    <xdr:sp macro="" textlink="">
      <xdr:nvSpPr>
        <xdr:cNvPr id="146" name="円/楕円 145"/>
        <xdr:cNvSpPr/>
      </xdr:nvSpPr>
      <xdr:spPr>
        <a:xfrm>
          <a:off x="164592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130827</xdr:rowOff>
    </xdr:from>
    <xdr:ext cx="762000" cy="259045"/>
    <xdr:sp macro="" textlink="">
      <xdr:nvSpPr>
        <xdr:cNvPr id="147" name="物件費該当値テキスト"/>
        <xdr:cNvSpPr txBox="1"/>
      </xdr:nvSpPr>
      <xdr:spPr>
        <a:xfrm>
          <a:off x="165989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8" name="円/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50" name="円/楕円 149"/>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51" name="テキスト ボックス 150"/>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2" name="円/楕円 151"/>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3" name="テキスト ボックス 152"/>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4" name="円/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扶助費は、保育関連経費などの増により増加傾向にある。平成</a:t>
          </a:r>
          <a:r>
            <a:rPr kumimoji="1" lang="en-US" altLang="ja-JP" sz="1300">
              <a:latin typeface="ＭＳ Ｐゴシック"/>
            </a:rPr>
            <a:t>28</a:t>
          </a:r>
          <a:r>
            <a:rPr kumimoji="1" lang="ja-JP" altLang="en-US" sz="1300">
              <a:latin typeface="ＭＳ Ｐゴシック"/>
            </a:rPr>
            <a:t>年度は、保育所施設型給付事業や児童発達支援事業が増加したものの、生活保護事業費が大きく減少に転じたなどにより扶助費全体で</a:t>
          </a:r>
          <a:r>
            <a:rPr kumimoji="1" lang="en-US" altLang="ja-JP" sz="1300">
              <a:latin typeface="ＭＳ Ｐゴシック"/>
            </a:rPr>
            <a:t>1</a:t>
          </a:r>
          <a:r>
            <a:rPr kumimoji="1" lang="ja-JP" altLang="en-US" sz="1300">
              <a:latin typeface="ＭＳ Ｐゴシック"/>
            </a:rPr>
            <a:t>億円の減となり、経常収支比率に占める割合も減少した。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57</xdr:row>
      <xdr:rowOff>95250</xdr:rowOff>
    </xdr:to>
    <xdr:cxnSp macro="">
      <xdr:nvCxnSpPr>
        <xdr:cNvPr id="188" name="直線コネクタ 187"/>
        <xdr:cNvCxnSpPr/>
      </xdr:nvCxnSpPr>
      <xdr:spPr>
        <a:xfrm flipV="1">
          <a:off x="39878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95250</xdr:rowOff>
    </xdr:to>
    <xdr:cxnSp macro="">
      <xdr:nvCxnSpPr>
        <xdr:cNvPr id="191" name="直線コネクタ 190"/>
        <xdr:cNvCxnSpPr/>
      </xdr:nvCxnSpPr>
      <xdr:spPr>
        <a:xfrm>
          <a:off x="3098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152400</xdr:rowOff>
    </xdr:to>
    <xdr:cxnSp macro="">
      <xdr:nvCxnSpPr>
        <xdr:cNvPr id="194" name="直線コネクタ 193"/>
        <xdr:cNvCxnSpPr/>
      </xdr:nvCxnSpPr>
      <xdr:spPr>
        <a:xfrm>
          <a:off x="2209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57</xdr:row>
      <xdr:rowOff>57150</xdr:rowOff>
    </xdr:to>
    <xdr:cxnSp macro="">
      <xdr:nvCxnSpPr>
        <xdr:cNvPr id="197" name="直線コネクタ 196"/>
        <xdr:cNvCxnSpPr/>
      </xdr:nvCxnSpPr>
      <xdr:spPr>
        <a:xfrm flipV="1">
          <a:off x="1320800" y="9677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7" name="円/楕円 206"/>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08"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44450</xdr:rowOff>
    </xdr:from>
    <xdr:to>
      <xdr:col>5</xdr:col>
      <xdr:colOff>600075</xdr:colOff>
      <xdr:row>57</xdr:row>
      <xdr:rowOff>146050</xdr:rowOff>
    </xdr:to>
    <xdr:sp macro="" textlink="">
      <xdr:nvSpPr>
        <xdr:cNvPr id="209" name="円/楕円 208"/>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130827</xdr:rowOff>
    </xdr:from>
    <xdr:ext cx="736600" cy="259045"/>
    <xdr:sp macro="" textlink="">
      <xdr:nvSpPr>
        <xdr:cNvPr id="210" name="テキスト ボックス 209"/>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1" name="円/楕円 210"/>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2" name="テキスト ボックス 211"/>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3" name="円/楕円 212"/>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4" name="テキスト ボックス 213"/>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6350</xdr:rowOff>
    </xdr:from>
    <xdr:to>
      <xdr:col>1</xdr:col>
      <xdr:colOff>676275</xdr:colOff>
      <xdr:row>57</xdr:row>
      <xdr:rowOff>107950</xdr:rowOff>
    </xdr:to>
    <xdr:sp macro="" textlink="">
      <xdr:nvSpPr>
        <xdr:cNvPr id="215" name="円/楕円 214"/>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92727</xdr:rowOff>
    </xdr:from>
    <xdr:ext cx="762000" cy="259045"/>
    <xdr:sp macro="" textlink="">
      <xdr:nvSpPr>
        <xdr:cNvPr id="216" name="テキスト ボックス 215"/>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繰出金は、下水道事業会計への繰出金が減少したものの、介護保険事業会計、後期高齢者医療事業会計への繰出金が増加し、繰出金全体では対前年度で</a:t>
          </a:r>
          <a:r>
            <a:rPr kumimoji="1" lang="en-US" altLang="ja-JP" sz="1200">
              <a:latin typeface="ＭＳ Ｐゴシック"/>
            </a:rPr>
            <a:t>1.3</a:t>
          </a:r>
          <a:r>
            <a:rPr kumimoji="1" lang="ja-JP" altLang="en-US" sz="1200">
              <a:latin typeface="ＭＳ Ｐゴシック"/>
            </a:rPr>
            <a:t>億円増加となった。</a:t>
          </a:r>
          <a:endParaRPr kumimoji="1" lang="en-US" altLang="ja-JP" sz="1200">
            <a:latin typeface="ＭＳ Ｐゴシック"/>
          </a:endParaRPr>
        </a:p>
        <a:p>
          <a:r>
            <a:rPr kumimoji="1" lang="ja-JP" altLang="en-US" sz="1200">
              <a:latin typeface="ＭＳ Ｐゴシック"/>
            </a:rPr>
            <a:t>維持補修費は、環境管理センターごみ処理施設維持補修事業の減少などにより、維持補修費全体では対前年度で</a:t>
          </a:r>
          <a:r>
            <a:rPr kumimoji="1" lang="en-US" altLang="ja-JP" sz="1200">
              <a:latin typeface="ＭＳ Ｐゴシック"/>
            </a:rPr>
            <a:t>1.1</a:t>
          </a:r>
          <a:r>
            <a:rPr kumimoji="1" lang="ja-JP" altLang="en-US" sz="1200">
              <a:latin typeface="ＭＳ Ｐゴシック"/>
            </a:rPr>
            <a:t>億円減少となった。</a:t>
          </a:r>
          <a:endParaRPr kumimoji="1" lang="en-US" altLang="ja-JP" sz="1200">
            <a:latin typeface="ＭＳ Ｐゴシック"/>
          </a:endParaRPr>
        </a:p>
        <a:p>
          <a:r>
            <a:rPr kumimoji="1" lang="ja-JP" altLang="en-US" sz="1200">
              <a:latin typeface="ＭＳ Ｐゴシック"/>
            </a:rPr>
            <a:t>その他全体では微増となったが、分母である経常一般財源も微増となったため、経常収支比率に占める割合は横ばいとなった。</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0</xdr:rowOff>
    </xdr:to>
    <xdr:cxnSp macro="">
      <xdr:nvCxnSpPr>
        <xdr:cNvPr id="249" name="直線コネクタ 248"/>
        <xdr:cNvCxnSpPr/>
      </xdr:nvCxnSpPr>
      <xdr:spPr>
        <a:xfrm>
          <a:off x="15671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63500</xdr:rowOff>
    </xdr:to>
    <xdr:cxnSp macro="">
      <xdr:nvCxnSpPr>
        <xdr:cNvPr id="252" name="直線コネクタ 251"/>
        <xdr:cNvCxnSpPr/>
      </xdr:nvCxnSpPr>
      <xdr:spPr>
        <a:xfrm flipV="1">
          <a:off x="14782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158750</xdr:rowOff>
    </xdr:from>
    <xdr:to>
      <xdr:col>21</xdr:col>
      <xdr:colOff>361950</xdr:colOff>
      <xdr:row>56</xdr:row>
      <xdr:rowOff>63500</xdr:rowOff>
    </xdr:to>
    <xdr:cxnSp macro="">
      <xdr:nvCxnSpPr>
        <xdr:cNvPr id="255" name="直線コネクタ 254"/>
        <xdr:cNvCxnSpPr/>
      </xdr:nvCxnSpPr>
      <xdr:spPr>
        <a:xfrm>
          <a:off x="13893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158750</xdr:rowOff>
    </xdr:to>
    <xdr:cxnSp macro="">
      <xdr:nvCxnSpPr>
        <xdr:cNvPr id="258" name="直線コネクタ 257"/>
        <xdr:cNvCxnSpPr/>
      </xdr:nvCxnSpPr>
      <xdr:spPr>
        <a:xfrm>
          <a:off x="13004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68" name="円/楕円 267"/>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69"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70" name="円/楕円 269"/>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71" name="テキスト ボックス 270"/>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72" name="円/楕円 271"/>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73" name="テキスト ボックス 272"/>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107950</xdr:rowOff>
    </xdr:from>
    <xdr:to>
      <xdr:col>20</xdr:col>
      <xdr:colOff>209550</xdr:colOff>
      <xdr:row>56</xdr:row>
      <xdr:rowOff>38100</xdr:rowOff>
    </xdr:to>
    <xdr:sp macro="" textlink="">
      <xdr:nvSpPr>
        <xdr:cNvPr id="274" name="円/楕円 273"/>
        <xdr:cNvSpPr/>
      </xdr:nvSpPr>
      <xdr:spPr>
        <a:xfrm>
          <a:off x="13843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48277</xdr:rowOff>
    </xdr:from>
    <xdr:ext cx="762000" cy="259045"/>
    <xdr:sp macro="" textlink="">
      <xdr:nvSpPr>
        <xdr:cNvPr id="275" name="テキスト ボックス 274"/>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6" name="円/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補助費等は、年度間での増減はあるものの横ばい傾向にある。平成</a:t>
          </a:r>
          <a:r>
            <a:rPr kumimoji="1" lang="en-US" altLang="ja-JP" sz="1300">
              <a:latin typeface="ＭＳ Ｐゴシック"/>
            </a:rPr>
            <a:t>28</a:t>
          </a:r>
          <a:r>
            <a:rPr kumimoji="1" lang="ja-JP" altLang="en-US" sz="1300">
              <a:latin typeface="ＭＳ Ｐゴシック"/>
            </a:rPr>
            <a:t>年度は、民間認可保育所運営支援事業の増などにより、補助費等全体で</a:t>
          </a:r>
          <a:r>
            <a:rPr kumimoji="1" lang="en-US" altLang="ja-JP" sz="1300">
              <a:latin typeface="ＭＳ Ｐゴシック"/>
            </a:rPr>
            <a:t>0.9</a:t>
          </a:r>
          <a:r>
            <a:rPr kumimoji="1" lang="ja-JP" altLang="en-US" sz="1300">
              <a:latin typeface="ＭＳ Ｐゴシック"/>
            </a:rPr>
            <a:t>億円増となったことから経常収支比率に占める割合は増加した。</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10414</xdr:rowOff>
    </xdr:to>
    <xdr:cxnSp macro="">
      <xdr:nvCxnSpPr>
        <xdr:cNvPr id="308" name="直線コネクタ 307"/>
        <xdr:cNvCxnSpPr/>
      </xdr:nvCxnSpPr>
      <xdr:spPr>
        <a:xfrm>
          <a:off x="15671800" y="5992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19558</xdr:rowOff>
    </xdr:to>
    <xdr:cxnSp macro="">
      <xdr:nvCxnSpPr>
        <xdr:cNvPr id="311" name="直線コネクタ 310"/>
        <xdr:cNvCxnSpPr/>
      </xdr:nvCxnSpPr>
      <xdr:spPr>
        <a:xfrm flipV="1">
          <a:off x="14782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35</xdr:row>
      <xdr:rowOff>19558</xdr:rowOff>
    </xdr:to>
    <xdr:cxnSp macro="">
      <xdr:nvCxnSpPr>
        <xdr:cNvPr id="314" name="直線コネクタ 313"/>
        <xdr:cNvCxnSpPr/>
      </xdr:nvCxnSpPr>
      <xdr:spPr>
        <a:xfrm>
          <a:off x="13893800" y="5974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145288</xdr:rowOff>
    </xdr:to>
    <xdr:cxnSp macro="">
      <xdr:nvCxnSpPr>
        <xdr:cNvPr id="317" name="直線コネクタ 316"/>
        <xdr:cNvCxnSpPr/>
      </xdr:nvCxnSpPr>
      <xdr:spPr>
        <a:xfrm>
          <a:off x="13004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7" name="円/楕円 326"/>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28"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29" name="円/楕円 328"/>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30" name="テキスト ボックス 329"/>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31" name="円/楕円 330"/>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32" name="テキスト ボックス 331"/>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3" name="円/楕円 332"/>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4" name="テキスト ボックス 333"/>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5" name="円/楕円 334"/>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6" name="テキスト ボックス 335"/>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公債費は、減少傾向にあったが平成</a:t>
          </a:r>
          <a:r>
            <a:rPr kumimoji="1" lang="en-US" altLang="ja-JP" sz="1300">
              <a:latin typeface="ＭＳ Ｐゴシック"/>
            </a:rPr>
            <a:t>28</a:t>
          </a:r>
          <a:r>
            <a:rPr kumimoji="1" lang="ja-JP" altLang="en-US" sz="1300">
              <a:latin typeface="ＭＳ Ｐゴシック"/>
            </a:rPr>
            <a:t>年度は元金償還が微増となった。しかし経常収支比率に占める比率は横ばいとなった。</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31750</xdr:rowOff>
    </xdr:to>
    <xdr:cxnSp macro="">
      <xdr:nvCxnSpPr>
        <xdr:cNvPr id="369" name="直線コネクタ 368"/>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92710</xdr:rowOff>
    </xdr:to>
    <xdr:cxnSp macro="">
      <xdr:nvCxnSpPr>
        <xdr:cNvPr id="372" name="直線コネクタ 371"/>
        <xdr:cNvCxnSpPr/>
      </xdr:nvCxnSpPr>
      <xdr:spPr>
        <a:xfrm flipV="1">
          <a:off x="3098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138430</xdr:rowOff>
    </xdr:to>
    <xdr:cxnSp macro="">
      <xdr:nvCxnSpPr>
        <xdr:cNvPr id="375" name="直線コネクタ 374"/>
        <xdr:cNvCxnSpPr/>
      </xdr:nvCxnSpPr>
      <xdr:spPr>
        <a:xfrm flipV="1">
          <a:off x="2209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161289</xdr:rowOff>
    </xdr:to>
    <xdr:cxnSp macro="">
      <xdr:nvCxnSpPr>
        <xdr:cNvPr id="378" name="直線コネクタ 377"/>
        <xdr:cNvCxnSpPr/>
      </xdr:nvCxnSpPr>
      <xdr:spPr>
        <a:xfrm flipV="1">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8" name="円/楕円 387"/>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89"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0" name="円/楕円 389"/>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1" name="テキスト ボックス 390"/>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2" name="円/楕円 391"/>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93" name="テキスト ボックス 392"/>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94" name="円/楕円 393"/>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95" name="テキスト ボックス 394"/>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6" name="円/楕円 395"/>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7" name="テキスト ボックス 396"/>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公債費以外の経常経費充当一般財源は増加傾向にある。人件費が</a:t>
          </a:r>
          <a:r>
            <a:rPr kumimoji="1" lang="en-US" altLang="ja-JP" sz="1300">
              <a:latin typeface="ＭＳ Ｐゴシック"/>
            </a:rPr>
            <a:t>2.5</a:t>
          </a:r>
          <a:r>
            <a:rPr kumimoji="1" lang="ja-JP" altLang="en-US" sz="1300">
              <a:latin typeface="ＭＳ Ｐゴシック"/>
            </a:rPr>
            <a:t>億円減、扶助費が</a:t>
          </a:r>
          <a:r>
            <a:rPr kumimoji="1" lang="en-US" altLang="ja-JP" sz="1300">
              <a:latin typeface="ＭＳ Ｐゴシック"/>
            </a:rPr>
            <a:t>1</a:t>
          </a:r>
          <a:r>
            <a:rPr kumimoji="1" lang="ja-JP" altLang="en-US" sz="1300">
              <a:latin typeface="ＭＳ Ｐゴシック"/>
            </a:rPr>
            <a:t>億円減となったものの、物件費が</a:t>
          </a:r>
          <a:r>
            <a:rPr kumimoji="1" lang="en-US" altLang="ja-JP" sz="1300">
              <a:latin typeface="ＭＳ Ｐゴシック"/>
            </a:rPr>
            <a:t>10.2</a:t>
          </a:r>
          <a:r>
            <a:rPr kumimoji="1" lang="ja-JP" altLang="en-US" sz="1300">
              <a:latin typeface="ＭＳ Ｐゴシック"/>
            </a:rPr>
            <a:t>億円増加するなど、平成</a:t>
          </a:r>
          <a:r>
            <a:rPr kumimoji="1" lang="en-US" altLang="ja-JP" sz="1300">
              <a:latin typeface="ＭＳ Ｐゴシック"/>
            </a:rPr>
            <a:t>28</a:t>
          </a:r>
          <a:r>
            <a:rPr kumimoji="1" lang="ja-JP" altLang="en-US" sz="1300">
              <a:latin typeface="ＭＳ Ｐゴシック"/>
            </a:rPr>
            <a:t>年度は対前年度で</a:t>
          </a:r>
          <a:r>
            <a:rPr kumimoji="1" lang="en-US" altLang="ja-JP" sz="1300">
              <a:latin typeface="ＭＳ Ｐゴシック"/>
            </a:rPr>
            <a:t>7.8</a:t>
          </a:r>
          <a:r>
            <a:rPr kumimoji="1" lang="ja-JP" altLang="en-US" sz="1300">
              <a:latin typeface="ＭＳ Ｐゴシック"/>
            </a:rPr>
            <a:t>億円の増加となった。</a:t>
          </a:r>
          <a:endParaRPr kumimoji="1" lang="en-US" altLang="ja-JP" sz="1300">
            <a:latin typeface="ＭＳ Ｐゴシック"/>
          </a:endParaRPr>
        </a:p>
        <a:p>
          <a:r>
            <a:rPr kumimoji="1" lang="ja-JP" altLang="en-US" sz="1300">
              <a:latin typeface="ＭＳ Ｐゴシック"/>
            </a:rPr>
            <a:t>類似団体平均の経費割合が大きく増加したことから、類似団体内順位は改善したものの、依然として大きな差がある。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78994</xdr:rowOff>
    </xdr:from>
    <xdr:to>
      <xdr:col>24</xdr:col>
      <xdr:colOff>31750</xdr:colOff>
      <xdr:row>79</xdr:row>
      <xdr:rowOff>161289</xdr:rowOff>
    </xdr:to>
    <xdr:cxnSp macro="">
      <xdr:nvCxnSpPr>
        <xdr:cNvPr id="428" name="直線コネクタ 427"/>
        <xdr:cNvCxnSpPr/>
      </xdr:nvCxnSpPr>
      <xdr:spPr>
        <a:xfrm>
          <a:off x="15671800" y="136235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79</xdr:row>
      <xdr:rowOff>120142</xdr:rowOff>
    </xdr:to>
    <xdr:cxnSp macro="">
      <xdr:nvCxnSpPr>
        <xdr:cNvPr id="431" name="直線コネクタ 430"/>
        <xdr:cNvCxnSpPr/>
      </xdr:nvCxnSpPr>
      <xdr:spPr>
        <a:xfrm flipV="1">
          <a:off x="14782800" y="13623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131572</xdr:rowOff>
    </xdr:from>
    <xdr:to>
      <xdr:col>21</xdr:col>
      <xdr:colOff>361950</xdr:colOff>
      <xdr:row>79</xdr:row>
      <xdr:rowOff>120142</xdr:rowOff>
    </xdr:to>
    <xdr:cxnSp macro="">
      <xdr:nvCxnSpPr>
        <xdr:cNvPr id="434" name="直線コネクタ 433"/>
        <xdr:cNvCxnSpPr/>
      </xdr:nvCxnSpPr>
      <xdr:spPr>
        <a:xfrm>
          <a:off x="13893800" y="135046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131572</xdr:rowOff>
    </xdr:from>
    <xdr:to>
      <xdr:col>20</xdr:col>
      <xdr:colOff>158750</xdr:colOff>
      <xdr:row>79</xdr:row>
      <xdr:rowOff>78994</xdr:rowOff>
    </xdr:to>
    <xdr:cxnSp macro="">
      <xdr:nvCxnSpPr>
        <xdr:cNvPr id="437" name="直線コネクタ 436"/>
        <xdr:cNvCxnSpPr/>
      </xdr:nvCxnSpPr>
      <xdr:spPr>
        <a:xfrm flipV="1">
          <a:off x="13004800" y="135046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7" name="円/楕円 446"/>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82566</xdr:rowOff>
    </xdr:from>
    <xdr:ext cx="762000" cy="259045"/>
    <xdr:sp macro="" textlink="">
      <xdr:nvSpPr>
        <xdr:cNvPr id="448"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49" name="円/楕円 448"/>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50" name="テキスト ボックス 449"/>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69342</xdr:rowOff>
    </xdr:from>
    <xdr:to>
      <xdr:col>21</xdr:col>
      <xdr:colOff>412750</xdr:colOff>
      <xdr:row>79</xdr:row>
      <xdr:rowOff>170942</xdr:rowOff>
    </xdr:to>
    <xdr:sp macro="" textlink="">
      <xdr:nvSpPr>
        <xdr:cNvPr id="451" name="円/楕円 450"/>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155719</xdr:rowOff>
    </xdr:from>
    <xdr:ext cx="762000" cy="259045"/>
    <xdr:sp macro="" textlink="">
      <xdr:nvSpPr>
        <xdr:cNvPr id="452" name="テキスト ボックス 451"/>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80772</xdr:rowOff>
    </xdr:from>
    <xdr:to>
      <xdr:col>20</xdr:col>
      <xdr:colOff>209550</xdr:colOff>
      <xdr:row>79</xdr:row>
      <xdr:rowOff>10922</xdr:rowOff>
    </xdr:to>
    <xdr:sp macro="" textlink="">
      <xdr:nvSpPr>
        <xdr:cNvPr id="453" name="円/楕円 452"/>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167149</xdr:rowOff>
    </xdr:from>
    <xdr:ext cx="762000" cy="259045"/>
    <xdr:sp macro="" textlink="">
      <xdr:nvSpPr>
        <xdr:cNvPr id="454" name="テキスト ボックス 453"/>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28194</xdr:rowOff>
    </xdr:from>
    <xdr:to>
      <xdr:col>19</xdr:col>
      <xdr:colOff>6350</xdr:colOff>
      <xdr:row>79</xdr:row>
      <xdr:rowOff>129794</xdr:rowOff>
    </xdr:to>
    <xdr:sp macro="" textlink="">
      <xdr:nvSpPr>
        <xdr:cNvPr id="455" name="円/楕円 454"/>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114571</xdr:rowOff>
    </xdr:from>
    <xdr:ext cx="762000" cy="259045"/>
    <xdr:sp macro="" textlink="">
      <xdr:nvSpPr>
        <xdr:cNvPr id="456" name="テキスト ボックス 455"/>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神奈川県大和市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166330</xdr:rowOff>
    </xdr:from>
    <xdr:to>
      <xdr:col>4</xdr:col>
      <xdr:colOff>1117600</xdr:colOff>
      <xdr:row>18</xdr:row>
      <xdr:rowOff>6669</xdr:rowOff>
    </xdr:to>
    <xdr:cxnSp macro="">
      <xdr:nvCxnSpPr>
        <xdr:cNvPr id="52" name="直線コネクタ 51"/>
        <xdr:cNvCxnSpPr/>
      </xdr:nvCxnSpPr>
      <xdr:spPr bwMode="auto">
        <a:xfrm>
          <a:off x="5003800" y="3128605"/>
          <a:ext cx="6477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166330</xdr:rowOff>
    </xdr:from>
    <xdr:to>
      <xdr:col>4</xdr:col>
      <xdr:colOff>469900</xdr:colOff>
      <xdr:row>17</xdr:row>
      <xdr:rowOff>168191</xdr:rowOff>
    </xdr:to>
    <xdr:cxnSp macro="">
      <xdr:nvCxnSpPr>
        <xdr:cNvPr id="55" name="直線コネクタ 54"/>
        <xdr:cNvCxnSpPr/>
      </xdr:nvCxnSpPr>
      <xdr:spPr bwMode="auto">
        <a:xfrm flipV="1">
          <a:off x="4305300" y="3128605"/>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168191</xdr:rowOff>
    </xdr:from>
    <xdr:to>
      <xdr:col>3</xdr:col>
      <xdr:colOff>904875</xdr:colOff>
      <xdr:row>18</xdr:row>
      <xdr:rowOff>26460</xdr:rowOff>
    </xdr:to>
    <xdr:cxnSp macro="">
      <xdr:nvCxnSpPr>
        <xdr:cNvPr id="58" name="直線コネクタ 57"/>
        <xdr:cNvCxnSpPr/>
      </xdr:nvCxnSpPr>
      <xdr:spPr bwMode="auto">
        <a:xfrm flipV="1">
          <a:off x="3606800" y="3130466"/>
          <a:ext cx="698500" cy="2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148173</xdr:rowOff>
    </xdr:from>
    <xdr:to>
      <xdr:col>3</xdr:col>
      <xdr:colOff>206375</xdr:colOff>
      <xdr:row>18</xdr:row>
      <xdr:rowOff>26460</xdr:rowOff>
    </xdr:to>
    <xdr:cxnSp macro="">
      <xdr:nvCxnSpPr>
        <xdr:cNvPr id="61" name="直線コネクタ 60"/>
        <xdr:cNvCxnSpPr/>
      </xdr:nvCxnSpPr>
      <xdr:spPr bwMode="auto">
        <a:xfrm>
          <a:off x="2908300" y="3110448"/>
          <a:ext cx="698500" cy="4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127319</xdr:rowOff>
    </xdr:from>
    <xdr:to>
      <xdr:col>5</xdr:col>
      <xdr:colOff>34925</xdr:colOff>
      <xdr:row>18</xdr:row>
      <xdr:rowOff>57469</xdr:rowOff>
    </xdr:to>
    <xdr:sp macro="" textlink="">
      <xdr:nvSpPr>
        <xdr:cNvPr id="71" name="円/楕円 70"/>
        <xdr:cNvSpPr/>
      </xdr:nvSpPr>
      <xdr:spPr bwMode="auto">
        <a:xfrm>
          <a:off x="5600700" y="308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99396</xdr:rowOff>
    </xdr:from>
    <xdr:ext cx="762000" cy="259045"/>
    <xdr:sp macro="" textlink="">
      <xdr:nvSpPr>
        <xdr:cNvPr id="72" name="人口1人当たり決算額の推移該当値テキスト130"/>
        <xdr:cNvSpPr txBox="1"/>
      </xdr:nvSpPr>
      <xdr:spPr>
        <a:xfrm>
          <a:off x="5740400" y="306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115530</xdr:rowOff>
    </xdr:from>
    <xdr:to>
      <xdr:col>4</xdr:col>
      <xdr:colOff>520700</xdr:colOff>
      <xdr:row>18</xdr:row>
      <xdr:rowOff>45680</xdr:rowOff>
    </xdr:to>
    <xdr:sp macro="" textlink="">
      <xdr:nvSpPr>
        <xdr:cNvPr id="73" name="円/楕円 72"/>
        <xdr:cNvSpPr/>
      </xdr:nvSpPr>
      <xdr:spPr bwMode="auto">
        <a:xfrm>
          <a:off x="4953000" y="307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30457</xdr:rowOff>
    </xdr:from>
    <xdr:ext cx="736600" cy="259045"/>
    <xdr:sp macro="" textlink="">
      <xdr:nvSpPr>
        <xdr:cNvPr id="74" name="テキスト ボックス 73"/>
        <xdr:cNvSpPr txBox="1"/>
      </xdr:nvSpPr>
      <xdr:spPr>
        <a:xfrm>
          <a:off x="4622800" y="316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117391</xdr:rowOff>
    </xdr:from>
    <xdr:to>
      <xdr:col>3</xdr:col>
      <xdr:colOff>955675</xdr:colOff>
      <xdr:row>18</xdr:row>
      <xdr:rowOff>47541</xdr:rowOff>
    </xdr:to>
    <xdr:sp macro="" textlink="">
      <xdr:nvSpPr>
        <xdr:cNvPr id="75" name="円/楕円 74"/>
        <xdr:cNvSpPr/>
      </xdr:nvSpPr>
      <xdr:spPr bwMode="auto">
        <a:xfrm>
          <a:off x="4254500" y="307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32318</xdr:rowOff>
    </xdr:from>
    <xdr:ext cx="762000" cy="259045"/>
    <xdr:sp macro="" textlink="">
      <xdr:nvSpPr>
        <xdr:cNvPr id="76" name="テキスト ボックス 75"/>
        <xdr:cNvSpPr txBox="1"/>
      </xdr:nvSpPr>
      <xdr:spPr>
        <a:xfrm>
          <a:off x="3924300" y="316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147110</xdr:rowOff>
    </xdr:from>
    <xdr:to>
      <xdr:col>3</xdr:col>
      <xdr:colOff>257175</xdr:colOff>
      <xdr:row>18</xdr:row>
      <xdr:rowOff>77260</xdr:rowOff>
    </xdr:to>
    <xdr:sp macro="" textlink="">
      <xdr:nvSpPr>
        <xdr:cNvPr id="77" name="円/楕円 76"/>
        <xdr:cNvSpPr/>
      </xdr:nvSpPr>
      <xdr:spPr bwMode="auto">
        <a:xfrm>
          <a:off x="3556000" y="310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62037</xdr:rowOff>
    </xdr:from>
    <xdr:ext cx="762000" cy="259045"/>
    <xdr:sp macro="" textlink="">
      <xdr:nvSpPr>
        <xdr:cNvPr id="78" name="テキスト ボックス 77"/>
        <xdr:cNvSpPr txBox="1"/>
      </xdr:nvSpPr>
      <xdr:spPr>
        <a:xfrm>
          <a:off x="3225800" y="319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97373</xdr:rowOff>
    </xdr:from>
    <xdr:to>
      <xdr:col>2</xdr:col>
      <xdr:colOff>692150</xdr:colOff>
      <xdr:row>18</xdr:row>
      <xdr:rowOff>27523</xdr:rowOff>
    </xdr:to>
    <xdr:sp macro="" textlink="">
      <xdr:nvSpPr>
        <xdr:cNvPr id="79" name="円/楕円 78"/>
        <xdr:cNvSpPr/>
      </xdr:nvSpPr>
      <xdr:spPr bwMode="auto">
        <a:xfrm>
          <a:off x="2857500" y="305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12300</xdr:rowOff>
    </xdr:from>
    <xdr:ext cx="762000" cy="259045"/>
    <xdr:sp macro="" textlink="">
      <xdr:nvSpPr>
        <xdr:cNvPr id="80" name="テキスト ボックス 79"/>
        <xdr:cNvSpPr txBox="1"/>
      </xdr:nvSpPr>
      <xdr:spPr>
        <a:xfrm>
          <a:off x="2527300" y="314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161785</xdr:rowOff>
    </xdr:from>
    <xdr:to>
      <xdr:col>4</xdr:col>
      <xdr:colOff>1117600</xdr:colOff>
      <xdr:row>37</xdr:row>
      <xdr:rowOff>21196</xdr:rowOff>
    </xdr:to>
    <xdr:cxnSp macro="">
      <xdr:nvCxnSpPr>
        <xdr:cNvPr id="113" name="直線コネクタ 112"/>
        <xdr:cNvCxnSpPr/>
      </xdr:nvCxnSpPr>
      <xdr:spPr bwMode="auto">
        <a:xfrm>
          <a:off x="5003800" y="7115035"/>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161785</xdr:rowOff>
    </xdr:from>
    <xdr:to>
      <xdr:col>4</xdr:col>
      <xdr:colOff>469900</xdr:colOff>
      <xdr:row>37</xdr:row>
      <xdr:rowOff>13653</xdr:rowOff>
    </xdr:to>
    <xdr:cxnSp macro="">
      <xdr:nvCxnSpPr>
        <xdr:cNvPr id="116" name="直線コネクタ 115"/>
        <xdr:cNvCxnSpPr/>
      </xdr:nvCxnSpPr>
      <xdr:spPr bwMode="auto">
        <a:xfrm flipV="1">
          <a:off x="4305300" y="7115035"/>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82690</xdr:rowOff>
    </xdr:from>
    <xdr:to>
      <xdr:col>3</xdr:col>
      <xdr:colOff>904875</xdr:colOff>
      <xdr:row>37</xdr:row>
      <xdr:rowOff>13653</xdr:rowOff>
    </xdr:to>
    <xdr:cxnSp macro="">
      <xdr:nvCxnSpPr>
        <xdr:cNvPr id="119" name="直線コネクタ 118"/>
        <xdr:cNvCxnSpPr/>
      </xdr:nvCxnSpPr>
      <xdr:spPr bwMode="auto">
        <a:xfrm>
          <a:off x="3606800" y="7035940"/>
          <a:ext cx="6985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44285</xdr:rowOff>
    </xdr:from>
    <xdr:to>
      <xdr:col>3</xdr:col>
      <xdr:colOff>206375</xdr:colOff>
      <xdr:row>36</xdr:row>
      <xdr:rowOff>82690</xdr:rowOff>
    </xdr:to>
    <xdr:cxnSp macro="">
      <xdr:nvCxnSpPr>
        <xdr:cNvPr id="122" name="直線コネクタ 121"/>
        <xdr:cNvCxnSpPr/>
      </xdr:nvCxnSpPr>
      <xdr:spPr bwMode="auto">
        <a:xfrm>
          <a:off x="2908300" y="6997535"/>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141846</xdr:rowOff>
    </xdr:from>
    <xdr:to>
      <xdr:col>5</xdr:col>
      <xdr:colOff>34925</xdr:colOff>
      <xdr:row>37</xdr:row>
      <xdr:rowOff>71996</xdr:rowOff>
    </xdr:to>
    <xdr:sp macro="" textlink="">
      <xdr:nvSpPr>
        <xdr:cNvPr id="132" name="円/楕円 131"/>
        <xdr:cNvSpPr/>
      </xdr:nvSpPr>
      <xdr:spPr bwMode="auto">
        <a:xfrm>
          <a:off x="5600700" y="709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113923</xdr:rowOff>
    </xdr:from>
    <xdr:ext cx="762000" cy="259045"/>
    <xdr:sp macro="" textlink="">
      <xdr:nvSpPr>
        <xdr:cNvPr id="133" name="人口1人当たり決算額の推移該当値テキスト445"/>
        <xdr:cNvSpPr txBox="1"/>
      </xdr:nvSpPr>
      <xdr:spPr>
        <a:xfrm>
          <a:off x="5740400" y="706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110985</xdr:rowOff>
    </xdr:from>
    <xdr:to>
      <xdr:col>4</xdr:col>
      <xdr:colOff>520700</xdr:colOff>
      <xdr:row>37</xdr:row>
      <xdr:rowOff>41135</xdr:rowOff>
    </xdr:to>
    <xdr:sp macro="" textlink="">
      <xdr:nvSpPr>
        <xdr:cNvPr id="134" name="円/楕円 133"/>
        <xdr:cNvSpPr/>
      </xdr:nvSpPr>
      <xdr:spPr bwMode="auto">
        <a:xfrm>
          <a:off x="4953000" y="706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25912</xdr:rowOff>
    </xdr:from>
    <xdr:ext cx="736600" cy="259045"/>
    <xdr:sp macro="" textlink="">
      <xdr:nvSpPr>
        <xdr:cNvPr id="135" name="テキスト ボックス 134"/>
        <xdr:cNvSpPr txBox="1"/>
      </xdr:nvSpPr>
      <xdr:spPr>
        <a:xfrm>
          <a:off x="4622800" y="7150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134303</xdr:rowOff>
    </xdr:from>
    <xdr:to>
      <xdr:col>3</xdr:col>
      <xdr:colOff>955675</xdr:colOff>
      <xdr:row>37</xdr:row>
      <xdr:rowOff>64453</xdr:rowOff>
    </xdr:to>
    <xdr:sp macro="" textlink="">
      <xdr:nvSpPr>
        <xdr:cNvPr id="136" name="円/楕円 135"/>
        <xdr:cNvSpPr/>
      </xdr:nvSpPr>
      <xdr:spPr bwMode="auto">
        <a:xfrm>
          <a:off x="4254500" y="708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49230</xdr:rowOff>
    </xdr:from>
    <xdr:ext cx="762000" cy="259045"/>
    <xdr:sp macro="" textlink="">
      <xdr:nvSpPr>
        <xdr:cNvPr id="137" name="テキスト ボックス 136"/>
        <xdr:cNvSpPr txBox="1"/>
      </xdr:nvSpPr>
      <xdr:spPr>
        <a:xfrm>
          <a:off x="3924300" y="717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31890</xdr:rowOff>
    </xdr:from>
    <xdr:to>
      <xdr:col>3</xdr:col>
      <xdr:colOff>257175</xdr:colOff>
      <xdr:row>36</xdr:row>
      <xdr:rowOff>133490</xdr:rowOff>
    </xdr:to>
    <xdr:sp macro="" textlink="">
      <xdr:nvSpPr>
        <xdr:cNvPr id="138" name="円/楕円 137"/>
        <xdr:cNvSpPr/>
      </xdr:nvSpPr>
      <xdr:spPr bwMode="auto">
        <a:xfrm>
          <a:off x="3556000" y="698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118267</xdr:rowOff>
    </xdr:from>
    <xdr:ext cx="762000" cy="259045"/>
    <xdr:sp macro="" textlink="">
      <xdr:nvSpPr>
        <xdr:cNvPr id="139" name="テキスト ボックス 138"/>
        <xdr:cNvSpPr txBox="1"/>
      </xdr:nvSpPr>
      <xdr:spPr>
        <a:xfrm>
          <a:off x="3225800" y="70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336385</xdr:rowOff>
    </xdr:from>
    <xdr:to>
      <xdr:col>2</xdr:col>
      <xdr:colOff>692150</xdr:colOff>
      <xdr:row>36</xdr:row>
      <xdr:rowOff>95085</xdr:rowOff>
    </xdr:to>
    <xdr:sp macro="" textlink="">
      <xdr:nvSpPr>
        <xdr:cNvPr id="140" name="円/楕円 139"/>
        <xdr:cNvSpPr/>
      </xdr:nvSpPr>
      <xdr:spPr bwMode="auto">
        <a:xfrm>
          <a:off x="2857500" y="69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79862</xdr:rowOff>
    </xdr:from>
    <xdr:ext cx="762000" cy="259045"/>
    <xdr:sp macro="" textlink="">
      <xdr:nvSpPr>
        <xdr:cNvPr id="141" name="テキスト ボックス 140"/>
        <xdr:cNvSpPr txBox="1"/>
      </xdr:nvSpPr>
      <xdr:spPr>
        <a:xfrm>
          <a:off x="2527300" y="703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235,434
229,426
27.09
74,763,903
71,734,094
2,867,775
40,984,423
52,645,146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109548</xdr:rowOff>
    </xdr:from>
    <xdr:to>
      <xdr:col>6</xdr:col>
      <xdr:colOff>511175</xdr:colOff>
      <xdr:row>34</xdr:row>
      <xdr:rowOff>147084</xdr:rowOff>
    </xdr:to>
    <xdr:cxnSp macro="">
      <xdr:nvCxnSpPr>
        <xdr:cNvPr id="59" name="直線コネクタ 58"/>
        <xdr:cNvCxnSpPr/>
      </xdr:nvCxnSpPr>
      <xdr:spPr>
        <a:xfrm>
          <a:off x="3797300" y="5938848"/>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54729</xdr:rowOff>
    </xdr:from>
    <xdr:to>
      <xdr:col>5</xdr:col>
      <xdr:colOff>358775</xdr:colOff>
      <xdr:row>34</xdr:row>
      <xdr:rowOff>109548</xdr:rowOff>
    </xdr:to>
    <xdr:cxnSp macro="">
      <xdr:nvCxnSpPr>
        <xdr:cNvPr id="62" name="直線コネクタ 61"/>
        <xdr:cNvCxnSpPr/>
      </xdr:nvCxnSpPr>
      <xdr:spPr>
        <a:xfrm>
          <a:off x="2908300" y="5884029"/>
          <a:ext cx="889000" cy="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54729</xdr:rowOff>
    </xdr:from>
    <xdr:to>
      <xdr:col>4</xdr:col>
      <xdr:colOff>155575</xdr:colOff>
      <xdr:row>34</xdr:row>
      <xdr:rowOff>103536</xdr:rowOff>
    </xdr:to>
    <xdr:cxnSp macro="">
      <xdr:nvCxnSpPr>
        <xdr:cNvPr id="65" name="直線コネクタ 64"/>
        <xdr:cNvCxnSpPr/>
      </xdr:nvCxnSpPr>
      <xdr:spPr>
        <a:xfrm flipV="1">
          <a:off x="2019300" y="5884029"/>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57976</xdr:rowOff>
    </xdr:from>
    <xdr:to>
      <xdr:col>2</xdr:col>
      <xdr:colOff>638175</xdr:colOff>
      <xdr:row>34</xdr:row>
      <xdr:rowOff>103536</xdr:rowOff>
    </xdr:to>
    <xdr:cxnSp macro="">
      <xdr:nvCxnSpPr>
        <xdr:cNvPr id="68" name="直線コネクタ 67"/>
        <xdr:cNvCxnSpPr/>
      </xdr:nvCxnSpPr>
      <xdr:spPr>
        <a:xfrm>
          <a:off x="1130300" y="5887276"/>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96284</xdr:rowOff>
    </xdr:from>
    <xdr:to>
      <xdr:col>6</xdr:col>
      <xdr:colOff>561975</xdr:colOff>
      <xdr:row>35</xdr:row>
      <xdr:rowOff>26434</xdr:rowOff>
    </xdr:to>
    <xdr:sp macro="" textlink="">
      <xdr:nvSpPr>
        <xdr:cNvPr id="78" name="円/楕円 77"/>
        <xdr:cNvSpPr/>
      </xdr:nvSpPr>
      <xdr:spPr>
        <a:xfrm>
          <a:off x="4584700" y="59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74711</xdr:rowOff>
    </xdr:from>
    <xdr:ext cx="534377" cy="259045"/>
    <xdr:sp macro="" textlink="">
      <xdr:nvSpPr>
        <xdr:cNvPr id="79" name="人件費該当値テキスト"/>
        <xdr:cNvSpPr txBox="1"/>
      </xdr:nvSpPr>
      <xdr:spPr>
        <a:xfrm>
          <a:off x="4686300" y="59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58748</xdr:rowOff>
    </xdr:from>
    <xdr:to>
      <xdr:col>5</xdr:col>
      <xdr:colOff>409575</xdr:colOff>
      <xdr:row>34</xdr:row>
      <xdr:rowOff>160348</xdr:rowOff>
    </xdr:to>
    <xdr:sp macro="" textlink="">
      <xdr:nvSpPr>
        <xdr:cNvPr id="80" name="円/楕円 79"/>
        <xdr:cNvSpPr/>
      </xdr:nvSpPr>
      <xdr:spPr>
        <a:xfrm>
          <a:off x="3746500" y="58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151475</xdr:rowOff>
    </xdr:from>
    <xdr:ext cx="534377" cy="259045"/>
    <xdr:sp macro="" textlink="">
      <xdr:nvSpPr>
        <xdr:cNvPr id="81" name="テキスト ボックス 80"/>
        <xdr:cNvSpPr txBox="1"/>
      </xdr:nvSpPr>
      <xdr:spPr>
        <a:xfrm>
          <a:off x="3530111" y="59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3929</xdr:rowOff>
    </xdr:from>
    <xdr:to>
      <xdr:col>4</xdr:col>
      <xdr:colOff>206375</xdr:colOff>
      <xdr:row>34</xdr:row>
      <xdr:rowOff>105529</xdr:rowOff>
    </xdr:to>
    <xdr:sp macro="" textlink="">
      <xdr:nvSpPr>
        <xdr:cNvPr id="82" name="円/楕円 81"/>
        <xdr:cNvSpPr/>
      </xdr:nvSpPr>
      <xdr:spPr>
        <a:xfrm>
          <a:off x="2857500" y="58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96656</xdr:rowOff>
    </xdr:from>
    <xdr:ext cx="534377" cy="259045"/>
    <xdr:sp macro="" textlink="">
      <xdr:nvSpPr>
        <xdr:cNvPr id="83" name="テキスト ボックス 82"/>
        <xdr:cNvSpPr txBox="1"/>
      </xdr:nvSpPr>
      <xdr:spPr>
        <a:xfrm>
          <a:off x="2641111" y="59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52736</xdr:rowOff>
    </xdr:from>
    <xdr:to>
      <xdr:col>3</xdr:col>
      <xdr:colOff>3175</xdr:colOff>
      <xdr:row>34</xdr:row>
      <xdr:rowOff>154336</xdr:rowOff>
    </xdr:to>
    <xdr:sp macro="" textlink="">
      <xdr:nvSpPr>
        <xdr:cNvPr id="84" name="円/楕円 83"/>
        <xdr:cNvSpPr/>
      </xdr:nvSpPr>
      <xdr:spPr>
        <a:xfrm>
          <a:off x="1968500" y="58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145463</xdr:rowOff>
    </xdr:from>
    <xdr:ext cx="534377" cy="259045"/>
    <xdr:sp macro="" textlink="">
      <xdr:nvSpPr>
        <xdr:cNvPr id="85" name="テキスト ボックス 84"/>
        <xdr:cNvSpPr txBox="1"/>
      </xdr:nvSpPr>
      <xdr:spPr>
        <a:xfrm>
          <a:off x="1752111" y="59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7176</xdr:rowOff>
    </xdr:from>
    <xdr:to>
      <xdr:col>1</xdr:col>
      <xdr:colOff>485775</xdr:colOff>
      <xdr:row>34</xdr:row>
      <xdr:rowOff>108776</xdr:rowOff>
    </xdr:to>
    <xdr:sp macro="" textlink="">
      <xdr:nvSpPr>
        <xdr:cNvPr id="86" name="円/楕円 85"/>
        <xdr:cNvSpPr/>
      </xdr:nvSpPr>
      <xdr:spPr>
        <a:xfrm>
          <a:off x="1079500" y="58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99903</xdr:rowOff>
    </xdr:from>
    <xdr:ext cx="534377" cy="259045"/>
    <xdr:sp macro="" textlink="">
      <xdr:nvSpPr>
        <xdr:cNvPr id="87" name="テキスト ボックス 86"/>
        <xdr:cNvSpPr txBox="1"/>
      </xdr:nvSpPr>
      <xdr:spPr>
        <a:xfrm>
          <a:off x="863111" y="59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92342</xdr:rowOff>
    </xdr:from>
    <xdr:to>
      <xdr:col>6</xdr:col>
      <xdr:colOff>511175</xdr:colOff>
      <xdr:row>56</xdr:row>
      <xdr:rowOff>8903</xdr:rowOff>
    </xdr:to>
    <xdr:cxnSp macro="">
      <xdr:nvCxnSpPr>
        <xdr:cNvPr id="117" name="直線コネクタ 116"/>
        <xdr:cNvCxnSpPr/>
      </xdr:nvCxnSpPr>
      <xdr:spPr>
        <a:xfrm flipV="1">
          <a:off x="3797300" y="9350642"/>
          <a:ext cx="8382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8903</xdr:rowOff>
    </xdr:from>
    <xdr:to>
      <xdr:col>5</xdr:col>
      <xdr:colOff>358775</xdr:colOff>
      <xdr:row>56</xdr:row>
      <xdr:rowOff>82741</xdr:rowOff>
    </xdr:to>
    <xdr:cxnSp macro="">
      <xdr:nvCxnSpPr>
        <xdr:cNvPr id="120" name="直線コネクタ 119"/>
        <xdr:cNvCxnSpPr/>
      </xdr:nvCxnSpPr>
      <xdr:spPr>
        <a:xfrm flipV="1">
          <a:off x="2908300" y="9610103"/>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82741</xdr:rowOff>
    </xdr:from>
    <xdr:to>
      <xdr:col>4</xdr:col>
      <xdr:colOff>155575</xdr:colOff>
      <xdr:row>57</xdr:row>
      <xdr:rowOff>43497</xdr:rowOff>
    </xdr:to>
    <xdr:cxnSp macro="">
      <xdr:nvCxnSpPr>
        <xdr:cNvPr id="123" name="直線コネクタ 122"/>
        <xdr:cNvCxnSpPr/>
      </xdr:nvCxnSpPr>
      <xdr:spPr>
        <a:xfrm flipV="1">
          <a:off x="2019300" y="9683941"/>
          <a:ext cx="889000" cy="1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43497</xdr:rowOff>
    </xdr:from>
    <xdr:to>
      <xdr:col>2</xdr:col>
      <xdr:colOff>638175</xdr:colOff>
      <xdr:row>57</xdr:row>
      <xdr:rowOff>88303</xdr:rowOff>
    </xdr:to>
    <xdr:cxnSp macro="">
      <xdr:nvCxnSpPr>
        <xdr:cNvPr id="126" name="直線コネクタ 125"/>
        <xdr:cNvCxnSpPr/>
      </xdr:nvCxnSpPr>
      <xdr:spPr>
        <a:xfrm flipV="1">
          <a:off x="1130300" y="9816147"/>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41542</xdr:rowOff>
    </xdr:from>
    <xdr:to>
      <xdr:col>6</xdr:col>
      <xdr:colOff>561975</xdr:colOff>
      <xdr:row>54</xdr:row>
      <xdr:rowOff>143142</xdr:rowOff>
    </xdr:to>
    <xdr:sp macro="" textlink="">
      <xdr:nvSpPr>
        <xdr:cNvPr id="136" name="円/楕円 135"/>
        <xdr:cNvSpPr/>
      </xdr:nvSpPr>
      <xdr:spPr>
        <a:xfrm>
          <a:off x="4584700" y="92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64419</xdr:rowOff>
    </xdr:from>
    <xdr:ext cx="534377" cy="259045"/>
    <xdr:sp macro="" textlink="">
      <xdr:nvSpPr>
        <xdr:cNvPr id="137" name="物件費該当値テキスト"/>
        <xdr:cNvSpPr txBox="1"/>
      </xdr:nvSpPr>
      <xdr:spPr>
        <a:xfrm>
          <a:off x="4686300" y="91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129553</xdr:rowOff>
    </xdr:from>
    <xdr:to>
      <xdr:col>5</xdr:col>
      <xdr:colOff>409575</xdr:colOff>
      <xdr:row>56</xdr:row>
      <xdr:rowOff>59703</xdr:rowOff>
    </xdr:to>
    <xdr:sp macro="" textlink="">
      <xdr:nvSpPr>
        <xdr:cNvPr id="138" name="円/楕円 137"/>
        <xdr:cNvSpPr/>
      </xdr:nvSpPr>
      <xdr:spPr>
        <a:xfrm>
          <a:off x="3746500" y="95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50830</xdr:rowOff>
    </xdr:from>
    <xdr:ext cx="534377" cy="259045"/>
    <xdr:sp macro="" textlink="">
      <xdr:nvSpPr>
        <xdr:cNvPr id="139" name="テキスト ボックス 138"/>
        <xdr:cNvSpPr txBox="1"/>
      </xdr:nvSpPr>
      <xdr:spPr>
        <a:xfrm>
          <a:off x="3530111" y="96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31941</xdr:rowOff>
    </xdr:from>
    <xdr:to>
      <xdr:col>4</xdr:col>
      <xdr:colOff>206375</xdr:colOff>
      <xdr:row>56</xdr:row>
      <xdr:rowOff>133541</xdr:rowOff>
    </xdr:to>
    <xdr:sp macro="" textlink="">
      <xdr:nvSpPr>
        <xdr:cNvPr id="140" name="円/楕円 139"/>
        <xdr:cNvSpPr/>
      </xdr:nvSpPr>
      <xdr:spPr>
        <a:xfrm>
          <a:off x="2857500" y="96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124668</xdr:rowOff>
    </xdr:from>
    <xdr:ext cx="534377" cy="259045"/>
    <xdr:sp macro="" textlink="">
      <xdr:nvSpPr>
        <xdr:cNvPr id="141" name="テキスト ボックス 140"/>
        <xdr:cNvSpPr txBox="1"/>
      </xdr:nvSpPr>
      <xdr:spPr>
        <a:xfrm>
          <a:off x="2641111" y="9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164147</xdr:rowOff>
    </xdr:from>
    <xdr:to>
      <xdr:col>3</xdr:col>
      <xdr:colOff>3175</xdr:colOff>
      <xdr:row>57</xdr:row>
      <xdr:rowOff>94297</xdr:rowOff>
    </xdr:to>
    <xdr:sp macro="" textlink="">
      <xdr:nvSpPr>
        <xdr:cNvPr id="142" name="円/楕円 141"/>
        <xdr:cNvSpPr/>
      </xdr:nvSpPr>
      <xdr:spPr>
        <a:xfrm>
          <a:off x="1968500" y="97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85424</xdr:rowOff>
    </xdr:from>
    <xdr:ext cx="534377" cy="259045"/>
    <xdr:sp macro="" textlink="">
      <xdr:nvSpPr>
        <xdr:cNvPr id="143" name="テキスト ボックス 142"/>
        <xdr:cNvSpPr txBox="1"/>
      </xdr:nvSpPr>
      <xdr:spPr>
        <a:xfrm>
          <a:off x="1752111" y="98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37503</xdr:rowOff>
    </xdr:from>
    <xdr:to>
      <xdr:col>1</xdr:col>
      <xdr:colOff>485775</xdr:colOff>
      <xdr:row>57</xdr:row>
      <xdr:rowOff>139103</xdr:rowOff>
    </xdr:to>
    <xdr:sp macro="" textlink="">
      <xdr:nvSpPr>
        <xdr:cNvPr id="144" name="円/楕円 143"/>
        <xdr:cNvSpPr/>
      </xdr:nvSpPr>
      <xdr:spPr>
        <a:xfrm>
          <a:off x="1079500" y="98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130230</xdr:rowOff>
    </xdr:from>
    <xdr:ext cx="534377" cy="259045"/>
    <xdr:sp macro="" textlink="">
      <xdr:nvSpPr>
        <xdr:cNvPr id="145" name="テキスト ボックス 144"/>
        <xdr:cNvSpPr txBox="1"/>
      </xdr:nvSpPr>
      <xdr:spPr>
        <a:xfrm>
          <a:off x="863111" y="99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80950</xdr:rowOff>
    </xdr:from>
    <xdr:to>
      <xdr:col>6</xdr:col>
      <xdr:colOff>511175</xdr:colOff>
      <xdr:row>77</xdr:row>
      <xdr:rowOff>152273</xdr:rowOff>
    </xdr:to>
    <xdr:cxnSp macro="">
      <xdr:nvCxnSpPr>
        <xdr:cNvPr id="174" name="直線コネクタ 173"/>
        <xdr:cNvCxnSpPr/>
      </xdr:nvCxnSpPr>
      <xdr:spPr>
        <a:xfrm>
          <a:off x="3797300" y="13282600"/>
          <a:ext cx="8382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164007</xdr:rowOff>
    </xdr:from>
    <xdr:to>
      <xdr:col>5</xdr:col>
      <xdr:colOff>358775</xdr:colOff>
      <xdr:row>77</xdr:row>
      <xdr:rowOff>80950</xdr:rowOff>
    </xdr:to>
    <xdr:cxnSp macro="">
      <xdr:nvCxnSpPr>
        <xdr:cNvPr id="177" name="直線コネクタ 176"/>
        <xdr:cNvCxnSpPr/>
      </xdr:nvCxnSpPr>
      <xdr:spPr>
        <a:xfrm>
          <a:off x="2908300" y="13194207"/>
          <a:ext cx="8890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164007</xdr:rowOff>
    </xdr:from>
    <xdr:to>
      <xdr:col>4</xdr:col>
      <xdr:colOff>155575</xdr:colOff>
      <xdr:row>77</xdr:row>
      <xdr:rowOff>32334</xdr:rowOff>
    </xdr:to>
    <xdr:cxnSp macro="">
      <xdr:nvCxnSpPr>
        <xdr:cNvPr id="180" name="直線コネクタ 179"/>
        <xdr:cNvCxnSpPr/>
      </xdr:nvCxnSpPr>
      <xdr:spPr>
        <a:xfrm flipV="1">
          <a:off x="2019300" y="13194207"/>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14427</xdr:rowOff>
    </xdr:from>
    <xdr:to>
      <xdr:col>2</xdr:col>
      <xdr:colOff>638175</xdr:colOff>
      <xdr:row>77</xdr:row>
      <xdr:rowOff>32334</xdr:rowOff>
    </xdr:to>
    <xdr:cxnSp macro="">
      <xdr:nvCxnSpPr>
        <xdr:cNvPr id="183" name="直線コネクタ 182"/>
        <xdr:cNvCxnSpPr/>
      </xdr:nvCxnSpPr>
      <xdr:spPr>
        <a:xfrm>
          <a:off x="1130300" y="1321607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101473</xdr:rowOff>
    </xdr:from>
    <xdr:to>
      <xdr:col>6</xdr:col>
      <xdr:colOff>561975</xdr:colOff>
      <xdr:row>78</xdr:row>
      <xdr:rowOff>31623</xdr:rowOff>
    </xdr:to>
    <xdr:sp macro="" textlink="">
      <xdr:nvSpPr>
        <xdr:cNvPr id="193" name="円/楕円 192"/>
        <xdr:cNvSpPr/>
      </xdr:nvSpPr>
      <xdr:spPr>
        <a:xfrm>
          <a:off x="45847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79900</xdr:rowOff>
    </xdr:from>
    <xdr:ext cx="469744" cy="259045"/>
    <xdr:sp macro="" textlink="">
      <xdr:nvSpPr>
        <xdr:cNvPr id="194" name="維持補修費該当値テキスト"/>
        <xdr:cNvSpPr txBox="1"/>
      </xdr:nvSpPr>
      <xdr:spPr>
        <a:xfrm>
          <a:off x="4686300" y="132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30150</xdr:rowOff>
    </xdr:from>
    <xdr:to>
      <xdr:col>5</xdr:col>
      <xdr:colOff>409575</xdr:colOff>
      <xdr:row>77</xdr:row>
      <xdr:rowOff>131750</xdr:rowOff>
    </xdr:to>
    <xdr:sp macro="" textlink="">
      <xdr:nvSpPr>
        <xdr:cNvPr id="195" name="円/楕円 194"/>
        <xdr:cNvSpPr/>
      </xdr:nvSpPr>
      <xdr:spPr>
        <a:xfrm>
          <a:off x="37465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122877</xdr:rowOff>
    </xdr:from>
    <xdr:ext cx="469744" cy="259045"/>
    <xdr:sp macro="" textlink="">
      <xdr:nvSpPr>
        <xdr:cNvPr id="196" name="テキスト ボックス 195"/>
        <xdr:cNvSpPr txBox="1"/>
      </xdr:nvSpPr>
      <xdr:spPr>
        <a:xfrm>
          <a:off x="3562427" y="133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113207</xdr:rowOff>
    </xdr:from>
    <xdr:to>
      <xdr:col>4</xdr:col>
      <xdr:colOff>206375</xdr:colOff>
      <xdr:row>77</xdr:row>
      <xdr:rowOff>43357</xdr:rowOff>
    </xdr:to>
    <xdr:sp macro="" textlink="">
      <xdr:nvSpPr>
        <xdr:cNvPr id="197" name="円/楕円 196"/>
        <xdr:cNvSpPr/>
      </xdr:nvSpPr>
      <xdr:spPr>
        <a:xfrm>
          <a:off x="2857500" y="131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59885</xdr:rowOff>
    </xdr:from>
    <xdr:ext cx="469744" cy="259045"/>
    <xdr:sp macro="" textlink="">
      <xdr:nvSpPr>
        <xdr:cNvPr id="198" name="テキスト ボックス 197"/>
        <xdr:cNvSpPr txBox="1"/>
      </xdr:nvSpPr>
      <xdr:spPr>
        <a:xfrm>
          <a:off x="2673427" y="129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152984</xdr:rowOff>
    </xdr:from>
    <xdr:to>
      <xdr:col>3</xdr:col>
      <xdr:colOff>3175</xdr:colOff>
      <xdr:row>77</xdr:row>
      <xdr:rowOff>83134</xdr:rowOff>
    </xdr:to>
    <xdr:sp macro="" textlink="">
      <xdr:nvSpPr>
        <xdr:cNvPr id="199" name="円/楕円 198"/>
        <xdr:cNvSpPr/>
      </xdr:nvSpPr>
      <xdr:spPr>
        <a:xfrm>
          <a:off x="1968500" y="1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99661</xdr:rowOff>
    </xdr:from>
    <xdr:ext cx="469744" cy="259045"/>
    <xdr:sp macro="" textlink="">
      <xdr:nvSpPr>
        <xdr:cNvPr id="200" name="テキスト ボックス 199"/>
        <xdr:cNvSpPr txBox="1"/>
      </xdr:nvSpPr>
      <xdr:spPr>
        <a:xfrm>
          <a:off x="1784427" y="129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135077</xdr:rowOff>
    </xdr:from>
    <xdr:to>
      <xdr:col>1</xdr:col>
      <xdr:colOff>485775</xdr:colOff>
      <xdr:row>77</xdr:row>
      <xdr:rowOff>65227</xdr:rowOff>
    </xdr:to>
    <xdr:sp macro="" textlink="">
      <xdr:nvSpPr>
        <xdr:cNvPr id="201" name="円/楕円 200"/>
        <xdr:cNvSpPr/>
      </xdr:nvSpPr>
      <xdr:spPr>
        <a:xfrm>
          <a:off x="1079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81754</xdr:rowOff>
    </xdr:from>
    <xdr:ext cx="469744" cy="259045"/>
    <xdr:sp macro="" textlink="">
      <xdr:nvSpPr>
        <xdr:cNvPr id="202" name="テキスト ボックス 201"/>
        <xdr:cNvSpPr txBox="1"/>
      </xdr:nvSpPr>
      <xdr:spPr>
        <a:xfrm>
          <a:off x="895427" y="1294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105411</xdr:rowOff>
    </xdr:from>
    <xdr:to>
      <xdr:col>6</xdr:col>
      <xdr:colOff>511175</xdr:colOff>
      <xdr:row>96</xdr:row>
      <xdr:rowOff>10598</xdr:rowOff>
    </xdr:to>
    <xdr:cxnSp macro="">
      <xdr:nvCxnSpPr>
        <xdr:cNvPr id="232" name="直線コネクタ 231"/>
        <xdr:cNvCxnSpPr/>
      </xdr:nvCxnSpPr>
      <xdr:spPr>
        <a:xfrm flipV="1">
          <a:off x="3797300" y="16393161"/>
          <a:ext cx="8382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10598</xdr:rowOff>
    </xdr:from>
    <xdr:to>
      <xdr:col>5</xdr:col>
      <xdr:colOff>358775</xdr:colOff>
      <xdr:row>96</xdr:row>
      <xdr:rowOff>120441</xdr:rowOff>
    </xdr:to>
    <xdr:cxnSp macro="">
      <xdr:nvCxnSpPr>
        <xdr:cNvPr id="235" name="直線コネクタ 234"/>
        <xdr:cNvCxnSpPr/>
      </xdr:nvCxnSpPr>
      <xdr:spPr>
        <a:xfrm flipV="1">
          <a:off x="2908300" y="16469798"/>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120441</xdr:rowOff>
    </xdr:from>
    <xdr:to>
      <xdr:col>4</xdr:col>
      <xdr:colOff>155575</xdr:colOff>
      <xdr:row>97</xdr:row>
      <xdr:rowOff>57919</xdr:rowOff>
    </xdr:to>
    <xdr:cxnSp macro="">
      <xdr:nvCxnSpPr>
        <xdr:cNvPr id="238" name="直線コネクタ 237"/>
        <xdr:cNvCxnSpPr/>
      </xdr:nvCxnSpPr>
      <xdr:spPr>
        <a:xfrm flipV="1">
          <a:off x="2019300" y="16579641"/>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57919</xdr:rowOff>
    </xdr:from>
    <xdr:to>
      <xdr:col>2</xdr:col>
      <xdr:colOff>638175</xdr:colOff>
      <xdr:row>97</xdr:row>
      <xdr:rowOff>83693</xdr:rowOff>
    </xdr:to>
    <xdr:cxnSp macro="">
      <xdr:nvCxnSpPr>
        <xdr:cNvPr id="241" name="直線コネクタ 240"/>
        <xdr:cNvCxnSpPr/>
      </xdr:nvCxnSpPr>
      <xdr:spPr>
        <a:xfrm flipV="1">
          <a:off x="1130300" y="16688569"/>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54611</xdr:rowOff>
    </xdr:from>
    <xdr:to>
      <xdr:col>6</xdr:col>
      <xdr:colOff>561975</xdr:colOff>
      <xdr:row>95</xdr:row>
      <xdr:rowOff>156211</xdr:rowOff>
    </xdr:to>
    <xdr:sp macro="" textlink="">
      <xdr:nvSpPr>
        <xdr:cNvPr id="251" name="円/楕円 250"/>
        <xdr:cNvSpPr/>
      </xdr:nvSpPr>
      <xdr:spPr>
        <a:xfrm>
          <a:off x="4584700" y="163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77488</xdr:rowOff>
    </xdr:from>
    <xdr:ext cx="534377" cy="259045"/>
    <xdr:sp macro="" textlink="">
      <xdr:nvSpPr>
        <xdr:cNvPr id="252" name="扶助費該当値テキスト"/>
        <xdr:cNvSpPr txBox="1"/>
      </xdr:nvSpPr>
      <xdr:spPr>
        <a:xfrm>
          <a:off x="4686300" y="1619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131248</xdr:rowOff>
    </xdr:from>
    <xdr:to>
      <xdr:col>5</xdr:col>
      <xdr:colOff>409575</xdr:colOff>
      <xdr:row>96</xdr:row>
      <xdr:rowOff>61398</xdr:rowOff>
    </xdr:to>
    <xdr:sp macro="" textlink="">
      <xdr:nvSpPr>
        <xdr:cNvPr id="253" name="円/楕円 252"/>
        <xdr:cNvSpPr/>
      </xdr:nvSpPr>
      <xdr:spPr>
        <a:xfrm>
          <a:off x="3746500" y="164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77925</xdr:rowOff>
    </xdr:from>
    <xdr:ext cx="534377" cy="259045"/>
    <xdr:sp macro="" textlink="">
      <xdr:nvSpPr>
        <xdr:cNvPr id="254" name="テキスト ボックス 253"/>
        <xdr:cNvSpPr txBox="1"/>
      </xdr:nvSpPr>
      <xdr:spPr>
        <a:xfrm>
          <a:off x="3530111" y="161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69641</xdr:rowOff>
    </xdr:from>
    <xdr:to>
      <xdr:col>4</xdr:col>
      <xdr:colOff>206375</xdr:colOff>
      <xdr:row>96</xdr:row>
      <xdr:rowOff>171241</xdr:rowOff>
    </xdr:to>
    <xdr:sp macro="" textlink="">
      <xdr:nvSpPr>
        <xdr:cNvPr id="255" name="円/楕円 254"/>
        <xdr:cNvSpPr/>
      </xdr:nvSpPr>
      <xdr:spPr>
        <a:xfrm>
          <a:off x="2857500" y="16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162368</xdr:rowOff>
    </xdr:from>
    <xdr:ext cx="534377" cy="259045"/>
    <xdr:sp macro="" textlink="">
      <xdr:nvSpPr>
        <xdr:cNvPr id="256" name="テキスト ボックス 255"/>
        <xdr:cNvSpPr txBox="1"/>
      </xdr:nvSpPr>
      <xdr:spPr>
        <a:xfrm>
          <a:off x="2641111" y="166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7119</xdr:rowOff>
    </xdr:from>
    <xdr:to>
      <xdr:col>3</xdr:col>
      <xdr:colOff>3175</xdr:colOff>
      <xdr:row>97</xdr:row>
      <xdr:rowOff>108719</xdr:rowOff>
    </xdr:to>
    <xdr:sp macro="" textlink="">
      <xdr:nvSpPr>
        <xdr:cNvPr id="257" name="円/楕円 256"/>
        <xdr:cNvSpPr/>
      </xdr:nvSpPr>
      <xdr:spPr>
        <a:xfrm>
          <a:off x="1968500" y="166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99846</xdr:rowOff>
    </xdr:from>
    <xdr:ext cx="534377" cy="259045"/>
    <xdr:sp macro="" textlink="">
      <xdr:nvSpPr>
        <xdr:cNvPr id="258" name="テキスト ボックス 257"/>
        <xdr:cNvSpPr txBox="1"/>
      </xdr:nvSpPr>
      <xdr:spPr>
        <a:xfrm>
          <a:off x="1752111" y="167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32893</xdr:rowOff>
    </xdr:from>
    <xdr:to>
      <xdr:col>1</xdr:col>
      <xdr:colOff>485775</xdr:colOff>
      <xdr:row>97</xdr:row>
      <xdr:rowOff>134493</xdr:rowOff>
    </xdr:to>
    <xdr:sp macro="" textlink="">
      <xdr:nvSpPr>
        <xdr:cNvPr id="259" name="円/楕円 258"/>
        <xdr:cNvSpPr/>
      </xdr:nvSpPr>
      <xdr:spPr>
        <a:xfrm>
          <a:off x="1079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125620</xdr:rowOff>
    </xdr:from>
    <xdr:ext cx="534377" cy="259045"/>
    <xdr:sp macro="" textlink="">
      <xdr:nvSpPr>
        <xdr:cNvPr id="260" name="テキスト ボックス 259"/>
        <xdr:cNvSpPr txBox="1"/>
      </xdr:nvSpPr>
      <xdr:spPr>
        <a:xfrm>
          <a:off x="863111" y="1675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35268</xdr:rowOff>
    </xdr:from>
    <xdr:to>
      <xdr:col>15</xdr:col>
      <xdr:colOff>180975</xdr:colOff>
      <xdr:row>37</xdr:row>
      <xdr:rowOff>40716</xdr:rowOff>
    </xdr:to>
    <xdr:cxnSp macro="">
      <xdr:nvCxnSpPr>
        <xdr:cNvPr id="289" name="直線コネクタ 288"/>
        <xdr:cNvCxnSpPr/>
      </xdr:nvCxnSpPr>
      <xdr:spPr>
        <a:xfrm>
          <a:off x="9639300" y="6378918"/>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15265</xdr:rowOff>
    </xdr:from>
    <xdr:to>
      <xdr:col>14</xdr:col>
      <xdr:colOff>28575</xdr:colOff>
      <xdr:row>37</xdr:row>
      <xdr:rowOff>35268</xdr:rowOff>
    </xdr:to>
    <xdr:cxnSp macro="">
      <xdr:nvCxnSpPr>
        <xdr:cNvPr id="292" name="直線コネクタ 291"/>
        <xdr:cNvCxnSpPr/>
      </xdr:nvCxnSpPr>
      <xdr:spPr>
        <a:xfrm>
          <a:off x="8750300" y="635891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15265</xdr:rowOff>
    </xdr:from>
    <xdr:to>
      <xdr:col>12</xdr:col>
      <xdr:colOff>511175</xdr:colOff>
      <xdr:row>37</xdr:row>
      <xdr:rowOff>60299</xdr:rowOff>
    </xdr:to>
    <xdr:cxnSp macro="">
      <xdr:nvCxnSpPr>
        <xdr:cNvPr id="295" name="直線コネクタ 294"/>
        <xdr:cNvCxnSpPr/>
      </xdr:nvCxnSpPr>
      <xdr:spPr>
        <a:xfrm flipV="1">
          <a:off x="7861300" y="635891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56547</xdr:rowOff>
    </xdr:from>
    <xdr:to>
      <xdr:col>11</xdr:col>
      <xdr:colOff>307975</xdr:colOff>
      <xdr:row>37</xdr:row>
      <xdr:rowOff>60299</xdr:rowOff>
    </xdr:to>
    <xdr:cxnSp macro="">
      <xdr:nvCxnSpPr>
        <xdr:cNvPr id="298" name="直線コネクタ 297"/>
        <xdr:cNvCxnSpPr/>
      </xdr:nvCxnSpPr>
      <xdr:spPr>
        <a:xfrm>
          <a:off x="6972300" y="6400197"/>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161366</xdr:rowOff>
    </xdr:from>
    <xdr:to>
      <xdr:col>15</xdr:col>
      <xdr:colOff>231775</xdr:colOff>
      <xdr:row>37</xdr:row>
      <xdr:rowOff>91516</xdr:rowOff>
    </xdr:to>
    <xdr:sp macro="" textlink="">
      <xdr:nvSpPr>
        <xdr:cNvPr id="308" name="円/楕円 307"/>
        <xdr:cNvSpPr/>
      </xdr:nvSpPr>
      <xdr:spPr>
        <a:xfrm>
          <a:off x="104267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139793</xdr:rowOff>
    </xdr:from>
    <xdr:ext cx="534377" cy="259045"/>
    <xdr:sp macro="" textlink="">
      <xdr:nvSpPr>
        <xdr:cNvPr id="309" name="補助費等該当値テキスト"/>
        <xdr:cNvSpPr txBox="1"/>
      </xdr:nvSpPr>
      <xdr:spPr>
        <a:xfrm>
          <a:off x="10528300" y="63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155918</xdr:rowOff>
    </xdr:from>
    <xdr:to>
      <xdr:col>14</xdr:col>
      <xdr:colOff>79375</xdr:colOff>
      <xdr:row>37</xdr:row>
      <xdr:rowOff>86068</xdr:rowOff>
    </xdr:to>
    <xdr:sp macro="" textlink="">
      <xdr:nvSpPr>
        <xdr:cNvPr id="310" name="円/楕円 309"/>
        <xdr:cNvSpPr/>
      </xdr:nvSpPr>
      <xdr:spPr>
        <a:xfrm>
          <a:off x="9588500" y="63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77195</xdr:rowOff>
    </xdr:from>
    <xdr:ext cx="534377" cy="259045"/>
    <xdr:sp macro="" textlink="">
      <xdr:nvSpPr>
        <xdr:cNvPr id="311" name="テキスト ボックス 310"/>
        <xdr:cNvSpPr txBox="1"/>
      </xdr:nvSpPr>
      <xdr:spPr>
        <a:xfrm>
          <a:off x="9372111" y="64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135915</xdr:rowOff>
    </xdr:from>
    <xdr:to>
      <xdr:col>12</xdr:col>
      <xdr:colOff>561975</xdr:colOff>
      <xdr:row>37</xdr:row>
      <xdr:rowOff>66065</xdr:rowOff>
    </xdr:to>
    <xdr:sp macro="" textlink="">
      <xdr:nvSpPr>
        <xdr:cNvPr id="312" name="円/楕円 311"/>
        <xdr:cNvSpPr/>
      </xdr:nvSpPr>
      <xdr:spPr>
        <a:xfrm>
          <a:off x="8699500" y="63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57192</xdr:rowOff>
    </xdr:from>
    <xdr:ext cx="534377" cy="259045"/>
    <xdr:sp macro="" textlink="">
      <xdr:nvSpPr>
        <xdr:cNvPr id="313" name="テキスト ボックス 312"/>
        <xdr:cNvSpPr txBox="1"/>
      </xdr:nvSpPr>
      <xdr:spPr>
        <a:xfrm>
          <a:off x="8483111" y="64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9499</xdr:rowOff>
    </xdr:from>
    <xdr:to>
      <xdr:col>11</xdr:col>
      <xdr:colOff>358775</xdr:colOff>
      <xdr:row>37</xdr:row>
      <xdr:rowOff>111099</xdr:rowOff>
    </xdr:to>
    <xdr:sp macro="" textlink="">
      <xdr:nvSpPr>
        <xdr:cNvPr id="314" name="円/楕円 313"/>
        <xdr:cNvSpPr/>
      </xdr:nvSpPr>
      <xdr:spPr>
        <a:xfrm>
          <a:off x="7810500" y="63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102226</xdr:rowOff>
    </xdr:from>
    <xdr:ext cx="534377" cy="259045"/>
    <xdr:sp macro="" textlink="">
      <xdr:nvSpPr>
        <xdr:cNvPr id="315" name="テキスト ボックス 314"/>
        <xdr:cNvSpPr txBox="1"/>
      </xdr:nvSpPr>
      <xdr:spPr>
        <a:xfrm>
          <a:off x="7594111" y="64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5747</xdr:rowOff>
    </xdr:from>
    <xdr:to>
      <xdr:col>10</xdr:col>
      <xdr:colOff>155575</xdr:colOff>
      <xdr:row>37</xdr:row>
      <xdr:rowOff>107347</xdr:rowOff>
    </xdr:to>
    <xdr:sp macro="" textlink="">
      <xdr:nvSpPr>
        <xdr:cNvPr id="316" name="円/楕円 315"/>
        <xdr:cNvSpPr/>
      </xdr:nvSpPr>
      <xdr:spPr>
        <a:xfrm>
          <a:off x="6921500" y="63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98474</xdr:rowOff>
    </xdr:from>
    <xdr:ext cx="534377" cy="259045"/>
    <xdr:sp macro="" textlink="">
      <xdr:nvSpPr>
        <xdr:cNvPr id="317" name="テキスト ボックス 316"/>
        <xdr:cNvSpPr txBox="1"/>
      </xdr:nvSpPr>
      <xdr:spPr>
        <a:xfrm>
          <a:off x="6705111" y="64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122800</xdr:rowOff>
    </xdr:from>
    <xdr:to>
      <xdr:col>15</xdr:col>
      <xdr:colOff>180975</xdr:colOff>
      <xdr:row>58</xdr:row>
      <xdr:rowOff>82925</xdr:rowOff>
    </xdr:to>
    <xdr:cxnSp macro="">
      <xdr:nvCxnSpPr>
        <xdr:cNvPr id="349" name="直線コネクタ 348"/>
        <xdr:cNvCxnSpPr/>
      </xdr:nvCxnSpPr>
      <xdr:spPr>
        <a:xfrm>
          <a:off x="9639300" y="9552550"/>
          <a:ext cx="838200" cy="4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111256</xdr:rowOff>
    </xdr:from>
    <xdr:to>
      <xdr:col>14</xdr:col>
      <xdr:colOff>28575</xdr:colOff>
      <xdr:row>55</xdr:row>
      <xdr:rowOff>122800</xdr:rowOff>
    </xdr:to>
    <xdr:cxnSp macro="">
      <xdr:nvCxnSpPr>
        <xdr:cNvPr id="352" name="直線コネクタ 351"/>
        <xdr:cNvCxnSpPr/>
      </xdr:nvCxnSpPr>
      <xdr:spPr>
        <a:xfrm>
          <a:off x="8750300" y="9541006"/>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111256</xdr:rowOff>
    </xdr:from>
    <xdr:to>
      <xdr:col>12</xdr:col>
      <xdr:colOff>511175</xdr:colOff>
      <xdr:row>58</xdr:row>
      <xdr:rowOff>109803</xdr:rowOff>
    </xdr:to>
    <xdr:cxnSp macro="">
      <xdr:nvCxnSpPr>
        <xdr:cNvPr id="355" name="直線コネクタ 354"/>
        <xdr:cNvCxnSpPr/>
      </xdr:nvCxnSpPr>
      <xdr:spPr>
        <a:xfrm flipV="1">
          <a:off x="7861300" y="9541006"/>
          <a:ext cx="889000" cy="5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109803</xdr:rowOff>
    </xdr:from>
    <xdr:to>
      <xdr:col>11</xdr:col>
      <xdr:colOff>307975</xdr:colOff>
      <xdr:row>59</xdr:row>
      <xdr:rowOff>90225</xdr:rowOff>
    </xdr:to>
    <xdr:cxnSp macro="">
      <xdr:nvCxnSpPr>
        <xdr:cNvPr id="358" name="直線コネクタ 357"/>
        <xdr:cNvCxnSpPr/>
      </xdr:nvCxnSpPr>
      <xdr:spPr>
        <a:xfrm flipV="1">
          <a:off x="6972300" y="10053903"/>
          <a:ext cx="889000" cy="15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32125</xdr:rowOff>
    </xdr:from>
    <xdr:to>
      <xdr:col>15</xdr:col>
      <xdr:colOff>231775</xdr:colOff>
      <xdr:row>58</xdr:row>
      <xdr:rowOff>133725</xdr:rowOff>
    </xdr:to>
    <xdr:sp macro="" textlink="">
      <xdr:nvSpPr>
        <xdr:cNvPr id="368" name="円/楕円 367"/>
        <xdr:cNvSpPr/>
      </xdr:nvSpPr>
      <xdr:spPr>
        <a:xfrm>
          <a:off x="10426700" y="9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10552</xdr:rowOff>
    </xdr:from>
    <xdr:ext cx="534377" cy="259045"/>
    <xdr:sp macro="" textlink="">
      <xdr:nvSpPr>
        <xdr:cNvPr id="369" name="普通建設事業費該当値テキスト"/>
        <xdr:cNvSpPr txBox="1"/>
      </xdr:nvSpPr>
      <xdr:spPr>
        <a:xfrm>
          <a:off x="10528300" y="995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72000</xdr:rowOff>
    </xdr:from>
    <xdr:to>
      <xdr:col>14</xdr:col>
      <xdr:colOff>79375</xdr:colOff>
      <xdr:row>56</xdr:row>
      <xdr:rowOff>2150</xdr:rowOff>
    </xdr:to>
    <xdr:sp macro="" textlink="">
      <xdr:nvSpPr>
        <xdr:cNvPr id="370" name="円/楕円 369"/>
        <xdr:cNvSpPr/>
      </xdr:nvSpPr>
      <xdr:spPr>
        <a:xfrm>
          <a:off x="9588500" y="95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18677</xdr:rowOff>
    </xdr:from>
    <xdr:ext cx="534377" cy="259045"/>
    <xdr:sp macro="" textlink="">
      <xdr:nvSpPr>
        <xdr:cNvPr id="371" name="テキスト ボックス 370"/>
        <xdr:cNvSpPr txBox="1"/>
      </xdr:nvSpPr>
      <xdr:spPr>
        <a:xfrm>
          <a:off x="9372111" y="92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60456</xdr:rowOff>
    </xdr:from>
    <xdr:to>
      <xdr:col>12</xdr:col>
      <xdr:colOff>561975</xdr:colOff>
      <xdr:row>55</xdr:row>
      <xdr:rowOff>162056</xdr:rowOff>
    </xdr:to>
    <xdr:sp macro="" textlink="">
      <xdr:nvSpPr>
        <xdr:cNvPr id="372" name="円/楕円 371"/>
        <xdr:cNvSpPr/>
      </xdr:nvSpPr>
      <xdr:spPr>
        <a:xfrm>
          <a:off x="8699500" y="9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7133</xdr:rowOff>
    </xdr:from>
    <xdr:ext cx="534377" cy="259045"/>
    <xdr:sp macro="" textlink="">
      <xdr:nvSpPr>
        <xdr:cNvPr id="373" name="テキスト ボックス 372"/>
        <xdr:cNvSpPr txBox="1"/>
      </xdr:nvSpPr>
      <xdr:spPr>
        <a:xfrm>
          <a:off x="8483111" y="9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59003</xdr:rowOff>
    </xdr:from>
    <xdr:to>
      <xdr:col>11</xdr:col>
      <xdr:colOff>358775</xdr:colOff>
      <xdr:row>58</xdr:row>
      <xdr:rowOff>160603</xdr:rowOff>
    </xdr:to>
    <xdr:sp macro="" textlink="">
      <xdr:nvSpPr>
        <xdr:cNvPr id="374" name="円/楕円 373"/>
        <xdr:cNvSpPr/>
      </xdr:nvSpPr>
      <xdr:spPr>
        <a:xfrm>
          <a:off x="7810500" y="100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151730</xdr:rowOff>
    </xdr:from>
    <xdr:ext cx="534377" cy="259045"/>
    <xdr:sp macro="" textlink="">
      <xdr:nvSpPr>
        <xdr:cNvPr id="375" name="テキスト ボックス 374"/>
        <xdr:cNvSpPr txBox="1"/>
      </xdr:nvSpPr>
      <xdr:spPr>
        <a:xfrm>
          <a:off x="7594111" y="1009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39425</xdr:rowOff>
    </xdr:from>
    <xdr:to>
      <xdr:col>10</xdr:col>
      <xdr:colOff>155575</xdr:colOff>
      <xdr:row>59</xdr:row>
      <xdr:rowOff>141025</xdr:rowOff>
    </xdr:to>
    <xdr:sp macro="" textlink="">
      <xdr:nvSpPr>
        <xdr:cNvPr id="376" name="円/楕円 375"/>
        <xdr:cNvSpPr/>
      </xdr:nvSpPr>
      <xdr:spPr>
        <a:xfrm>
          <a:off x="6921500" y="10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132152</xdr:rowOff>
    </xdr:from>
    <xdr:ext cx="534377" cy="259045"/>
    <xdr:sp macro="" textlink="">
      <xdr:nvSpPr>
        <xdr:cNvPr id="377" name="テキスト ボックス 376"/>
        <xdr:cNvSpPr txBox="1"/>
      </xdr:nvSpPr>
      <xdr:spPr>
        <a:xfrm>
          <a:off x="6705111" y="102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74320</xdr:rowOff>
    </xdr:from>
    <xdr:to>
      <xdr:col>15</xdr:col>
      <xdr:colOff>180975</xdr:colOff>
      <xdr:row>76</xdr:row>
      <xdr:rowOff>72720</xdr:rowOff>
    </xdr:to>
    <xdr:cxnSp macro="">
      <xdr:nvCxnSpPr>
        <xdr:cNvPr id="406" name="直線コネクタ 405"/>
        <xdr:cNvCxnSpPr/>
      </xdr:nvCxnSpPr>
      <xdr:spPr>
        <a:xfrm>
          <a:off x="9639300" y="12247270"/>
          <a:ext cx="838200" cy="8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74320</xdr:rowOff>
    </xdr:from>
    <xdr:to>
      <xdr:col>14</xdr:col>
      <xdr:colOff>28575</xdr:colOff>
      <xdr:row>76</xdr:row>
      <xdr:rowOff>152121</xdr:rowOff>
    </xdr:to>
    <xdr:cxnSp macro="">
      <xdr:nvCxnSpPr>
        <xdr:cNvPr id="409" name="直線コネクタ 408"/>
        <xdr:cNvCxnSpPr/>
      </xdr:nvCxnSpPr>
      <xdr:spPr>
        <a:xfrm flipV="1">
          <a:off x="8750300" y="12247270"/>
          <a:ext cx="889000" cy="9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21920</xdr:rowOff>
    </xdr:from>
    <xdr:to>
      <xdr:col>15</xdr:col>
      <xdr:colOff>231775</xdr:colOff>
      <xdr:row>76</xdr:row>
      <xdr:rowOff>123520</xdr:rowOff>
    </xdr:to>
    <xdr:sp macro="" textlink="">
      <xdr:nvSpPr>
        <xdr:cNvPr id="419" name="円/楕円 418"/>
        <xdr:cNvSpPr/>
      </xdr:nvSpPr>
      <xdr:spPr>
        <a:xfrm>
          <a:off x="10426700" y="130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347</xdr:rowOff>
    </xdr:from>
    <xdr:ext cx="534377" cy="259045"/>
    <xdr:sp macro="" textlink="">
      <xdr:nvSpPr>
        <xdr:cNvPr id="420" name="普通建設事業費 （ うち新規整備　）該当値テキスト"/>
        <xdr:cNvSpPr txBox="1"/>
      </xdr:nvSpPr>
      <xdr:spPr>
        <a:xfrm>
          <a:off x="10528300" y="130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23520</xdr:rowOff>
    </xdr:from>
    <xdr:to>
      <xdr:col>14</xdr:col>
      <xdr:colOff>79375</xdr:colOff>
      <xdr:row>71</xdr:row>
      <xdr:rowOff>125120</xdr:rowOff>
    </xdr:to>
    <xdr:sp macro="" textlink="">
      <xdr:nvSpPr>
        <xdr:cNvPr id="421" name="円/楕円 420"/>
        <xdr:cNvSpPr/>
      </xdr:nvSpPr>
      <xdr:spPr>
        <a:xfrm>
          <a:off x="9588500" y="1219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141647</xdr:rowOff>
    </xdr:from>
    <xdr:ext cx="534377" cy="259045"/>
    <xdr:sp macro="" textlink="">
      <xdr:nvSpPr>
        <xdr:cNvPr id="422" name="テキスト ボックス 421"/>
        <xdr:cNvSpPr txBox="1"/>
      </xdr:nvSpPr>
      <xdr:spPr>
        <a:xfrm>
          <a:off x="9372111" y="1197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101321</xdr:rowOff>
    </xdr:from>
    <xdr:to>
      <xdr:col>12</xdr:col>
      <xdr:colOff>561975</xdr:colOff>
      <xdr:row>77</xdr:row>
      <xdr:rowOff>31471</xdr:rowOff>
    </xdr:to>
    <xdr:sp macro="" textlink="">
      <xdr:nvSpPr>
        <xdr:cNvPr id="423" name="円/楕円 422"/>
        <xdr:cNvSpPr/>
      </xdr:nvSpPr>
      <xdr:spPr>
        <a:xfrm>
          <a:off x="8699500" y="131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22598</xdr:rowOff>
    </xdr:from>
    <xdr:ext cx="534377" cy="259045"/>
    <xdr:sp macro="" textlink="">
      <xdr:nvSpPr>
        <xdr:cNvPr id="424" name="テキスト ボックス 423"/>
        <xdr:cNvSpPr txBox="1"/>
      </xdr:nvSpPr>
      <xdr:spPr>
        <a:xfrm>
          <a:off x="8483111" y="132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117774</xdr:rowOff>
    </xdr:from>
    <xdr:to>
      <xdr:col>15</xdr:col>
      <xdr:colOff>180975</xdr:colOff>
      <xdr:row>97</xdr:row>
      <xdr:rowOff>133452</xdr:rowOff>
    </xdr:to>
    <xdr:cxnSp macro="">
      <xdr:nvCxnSpPr>
        <xdr:cNvPr id="453" name="直線コネクタ 452"/>
        <xdr:cNvCxnSpPr/>
      </xdr:nvCxnSpPr>
      <xdr:spPr>
        <a:xfrm>
          <a:off x="9639300" y="16748424"/>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98210</xdr:rowOff>
    </xdr:from>
    <xdr:to>
      <xdr:col>14</xdr:col>
      <xdr:colOff>28575</xdr:colOff>
      <xdr:row>97</xdr:row>
      <xdr:rowOff>117774</xdr:rowOff>
    </xdr:to>
    <xdr:cxnSp macro="">
      <xdr:nvCxnSpPr>
        <xdr:cNvPr id="456" name="直線コネクタ 455"/>
        <xdr:cNvCxnSpPr/>
      </xdr:nvCxnSpPr>
      <xdr:spPr>
        <a:xfrm>
          <a:off x="8750300" y="16728860"/>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82652</xdr:rowOff>
    </xdr:from>
    <xdr:to>
      <xdr:col>15</xdr:col>
      <xdr:colOff>231775</xdr:colOff>
      <xdr:row>98</xdr:row>
      <xdr:rowOff>12802</xdr:rowOff>
    </xdr:to>
    <xdr:sp macro="" textlink="">
      <xdr:nvSpPr>
        <xdr:cNvPr id="466" name="円/楕円 465"/>
        <xdr:cNvSpPr/>
      </xdr:nvSpPr>
      <xdr:spPr>
        <a:xfrm>
          <a:off x="10426700" y="167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61079</xdr:rowOff>
    </xdr:from>
    <xdr:ext cx="534377" cy="259045"/>
    <xdr:sp macro="" textlink="">
      <xdr:nvSpPr>
        <xdr:cNvPr id="467" name="普通建設事業費 （ うち更新整備　）該当値テキスト"/>
        <xdr:cNvSpPr txBox="1"/>
      </xdr:nvSpPr>
      <xdr:spPr>
        <a:xfrm>
          <a:off x="10528300" y="166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66974</xdr:rowOff>
    </xdr:from>
    <xdr:to>
      <xdr:col>14</xdr:col>
      <xdr:colOff>79375</xdr:colOff>
      <xdr:row>97</xdr:row>
      <xdr:rowOff>168574</xdr:rowOff>
    </xdr:to>
    <xdr:sp macro="" textlink="">
      <xdr:nvSpPr>
        <xdr:cNvPr id="468" name="円/楕円 467"/>
        <xdr:cNvSpPr/>
      </xdr:nvSpPr>
      <xdr:spPr>
        <a:xfrm>
          <a:off x="9588500" y="166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159701</xdr:rowOff>
    </xdr:from>
    <xdr:ext cx="534377" cy="259045"/>
    <xdr:sp macro="" textlink="">
      <xdr:nvSpPr>
        <xdr:cNvPr id="469" name="テキスト ボックス 468"/>
        <xdr:cNvSpPr txBox="1"/>
      </xdr:nvSpPr>
      <xdr:spPr>
        <a:xfrm>
          <a:off x="9372111" y="167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47410</xdr:rowOff>
    </xdr:from>
    <xdr:to>
      <xdr:col>12</xdr:col>
      <xdr:colOff>561975</xdr:colOff>
      <xdr:row>97</xdr:row>
      <xdr:rowOff>149010</xdr:rowOff>
    </xdr:to>
    <xdr:sp macro="" textlink="">
      <xdr:nvSpPr>
        <xdr:cNvPr id="470" name="円/楕円 469"/>
        <xdr:cNvSpPr/>
      </xdr:nvSpPr>
      <xdr:spPr>
        <a:xfrm>
          <a:off x="8699500" y="166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140137</xdr:rowOff>
    </xdr:from>
    <xdr:ext cx="534377" cy="259045"/>
    <xdr:sp macro="" textlink="">
      <xdr:nvSpPr>
        <xdr:cNvPr id="471" name="テキスト ボックス 470"/>
        <xdr:cNvSpPr txBox="1"/>
      </xdr:nvSpPr>
      <xdr:spPr>
        <a:xfrm>
          <a:off x="8483111" y="167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35197</xdr:rowOff>
    </xdr:from>
    <xdr:to>
      <xdr:col>22</xdr:col>
      <xdr:colOff>365125</xdr:colOff>
      <xdr:row>39</xdr:row>
      <xdr:rowOff>98878</xdr:rowOff>
    </xdr:to>
    <xdr:cxnSp macro="">
      <xdr:nvCxnSpPr>
        <xdr:cNvPr id="505" name="直線コネクタ 504"/>
        <xdr:cNvCxnSpPr/>
      </xdr:nvCxnSpPr>
      <xdr:spPr>
        <a:xfrm>
          <a:off x="14592300" y="672174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35197</xdr:rowOff>
    </xdr:from>
    <xdr:to>
      <xdr:col>21</xdr:col>
      <xdr:colOff>161925</xdr:colOff>
      <xdr:row>39</xdr:row>
      <xdr:rowOff>59690</xdr:rowOff>
    </xdr:to>
    <xdr:cxnSp macro="">
      <xdr:nvCxnSpPr>
        <xdr:cNvPr id="508" name="直線コネクタ 507"/>
        <xdr:cNvCxnSpPr/>
      </xdr:nvCxnSpPr>
      <xdr:spPr>
        <a:xfrm flipV="1">
          <a:off x="13703300" y="67217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59690</xdr:rowOff>
    </xdr:from>
    <xdr:to>
      <xdr:col>19</xdr:col>
      <xdr:colOff>644525</xdr:colOff>
      <xdr:row>39</xdr:row>
      <xdr:rowOff>64588</xdr:rowOff>
    </xdr:to>
    <xdr:cxnSp macro="">
      <xdr:nvCxnSpPr>
        <xdr:cNvPr id="511" name="直線コネクタ 510"/>
        <xdr:cNvCxnSpPr/>
      </xdr:nvCxnSpPr>
      <xdr:spPr>
        <a:xfrm flipV="1">
          <a:off x="12814300" y="67462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155847</xdr:rowOff>
    </xdr:from>
    <xdr:to>
      <xdr:col>21</xdr:col>
      <xdr:colOff>212725</xdr:colOff>
      <xdr:row>39</xdr:row>
      <xdr:rowOff>85997</xdr:rowOff>
    </xdr:to>
    <xdr:sp macro="" textlink="">
      <xdr:nvSpPr>
        <xdr:cNvPr id="525" name="円/楕円 524"/>
        <xdr:cNvSpPr/>
      </xdr:nvSpPr>
      <xdr:spPr>
        <a:xfrm>
          <a:off x="14541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77124</xdr:rowOff>
    </xdr:from>
    <xdr:ext cx="313932" cy="259045"/>
    <xdr:sp macro="" textlink="">
      <xdr:nvSpPr>
        <xdr:cNvPr id="526" name="テキスト ボックス 525"/>
        <xdr:cNvSpPr txBox="1"/>
      </xdr:nvSpPr>
      <xdr:spPr>
        <a:xfrm>
          <a:off x="14435333" y="6763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8890</xdr:rowOff>
    </xdr:from>
    <xdr:to>
      <xdr:col>20</xdr:col>
      <xdr:colOff>9525</xdr:colOff>
      <xdr:row>39</xdr:row>
      <xdr:rowOff>110490</xdr:rowOff>
    </xdr:to>
    <xdr:sp macro="" textlink="">
      <xdr:nvSpPr>
        <xdr:cNvPr id="527" name="円/楕円 526"/>
        <xdr:cNvSpPr/>
      </xdr:nvSpPr>
      <xdr:spPr>
        <a:xfrm>
          <a:off x="13652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101617</xdr:rowOff>
    </xdr:from>
    <xdr:ext cx="313932" cy="259045"/>
    <xdr:sp macro="" textlink="">
      <xdr:nvSpPr>
        <xdr:cNvPr id="528" name="テキスト ボックス 527"/>
        <xdr:cNvSpPr txBox="1"/>
      </xdr:nvSpPr>
      <xdr:spPr>
        <a:xfrm>
          <a:off x="13546333" y="6788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13788</xdr:rowOff>
    </xdr:from>
    <xdr:to>
      <xdr:col>18</xdr:col>
      <xdr:colOff>492125</xdr:colOff>
      <xdr:row>39</xdr:row>
      <xdr:rowOff>115388</xdr:rowOff>
    </xdr:to>
    <xdr:sp macro="" textlink="">
      <xdr:nvSpPr>
        <xdr:cNvPr id="529" name="円/楕円 528"/>
        <xdr:cNvSpPr/>
      </xdr:nvSpPr>
      <xdr:spPr>
        <a:xfrm>
          <a:off x="12763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106515</xdr:rowOff>
    </xdr:from>
    <xdr:ext cx="313932" cy="259045"/>
    <xdr:sp macro="" textlink="">
      <xdr:nvSpPr>
        <xdr:cNvPr id="530" name="テキスト ボックス 529"/>
        <xdr:cNvSpPr txBox="1"/>
      </xdr:nvSpPr>
      <xdr:spPr>
        <a:xfrm>
          <a:off x="12657333" y="679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40811</xdr:rowOff>
    </xdr:from>
    <xdr:to>
      <xdr:col>23</xdr:col>
      <xdr:colOff>517525</xdr:colOff>
      <xdr:row>77</xdr:row>
      <xdr:rowOff>40869</xdr:rowOff>
    </xdr:to>
    <xdr:cxnSp macro="">
      <xdr:nvCxnSpPr>
        <xdr:cNvPr id="608" name="直線コネクタ 607"/>
        <xdr:cNvCxnSpPr/>
      </xdr:nvCxnSpPr>
      <xdr:spPr>
        <a:xfrm>
          <a:off x="15481300" y="13242461"/>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14027</xdr:rowOff>
    </xdr:from>
    <xdr:to>
      <xdr:col>22</xdr:col>
      <xdr:colOff>365125</xdr:colOff>
      <xdr:row>77</xdr:row>
      <xdr:rowOff>40811</xdr:rowOff>
    </xdr:to>
    <xdr:cxnSp macro="">
      <xdr:nvCxnSpPr>
        <xdr:cNvPr id="611" name="直線コネクタ 610"/>
        <xdr:cNvCxnSpPr/>
      </xdr:nvCxnSpPr>
      <xdr:spPr>
        <a:xfrm>
          <a:off x="14592300" y="1321567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502</xdr:rowOff>
    </xdr:from>
    <xdr:to>
      <xdr:col>21</xdr:col>
      <xdr:colOff>161925</xdr:colOff>
      <xdr:row>77</xdr:row>
      <xdr:rowOff>14027</xdr:rowOff>
    </xdr:to>
    <xdr:cxnSp macro="">
      <xdr:nvCxnSpPr>
        <xdr:cNvPr id="614" name="直線コネクタ 613"/>
        <xdr:cNvCxnSpPr/>
      </xdr:nvCxnSpPr>
      <xdr:spPr>
        <a:xfrm>
          <a:off x="13703300" y="1320215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502</xdr:rowOff>
    </xdr:from>
    <xdr:to>
      <xdr:col>19</xdr:col>
      <xdr:colOff>644525</xdr:colOff>
      <xdr:row>77</xdr:row>
      <xdr:rowOff>882</xdr:rowOff>
    </xdr:to>
    <xdr:cxnSp macro="">
      <xdr:nvCxnSpPr>
        <xdr:cNvPr id="617" name="直線コネクタ 616"/>
        <xdr:cNvCxnSpPr/>
      </xdr:nvCxnSpPr>
      <xdr:spPr>
        <a:xfrm flipV="1">
          <a:off x="12814300" y="1320215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161519</xdr:rowOff>
    </xdr:from>
    <xdr:to>
      <xdr:col>23</xdr:col>
      <xdr:colOff>568325</xdr:colOff>
      <xdr:row>77</xdr:row>
      <xdr:rowOff>91669</xdr:rowOff>
    </xdr:to>
    <xdr:sp macro="" textlink="">
      <xdr:nvSpPr>
        <xdr:cNvPr id="627" name="円/楕円 626"/>
        <xdr:cNvSpPr/>
      </xdr:nvSpPr>
      <xdr:spPr>
        <a:xfrm>
          <a:off x="16268700" y="131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76446</xdr:rowOff>
    </xdr:from>
    <xdr:ext cx="534377" cy="259045"/>
    <xdr:sp macro="" textlink="">
      <xdr:nvSpPr>
        <xdr:cNvPr id="628" name="公債費該当値テキスト"/>
        <xdr:cNvSpPr txBox="1"/>
      </xdr:nvSpPr>
      <xdr:spPr>
        <a:xfrm>
          <a:off x="16370300" y="131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161461</xdr:rowOff>
    </xdr:from>
    <xdr:to>
      <xdr:col>22</xdr:col>
      <xdr:colOff>415925</xdr:colOff>
      <xdr:row>77</xdr:row>
      <xdr:rowOff>91611</xdr:rowOff>
    </xdr:to>
    <xdr:sp macro="" textlink="">
      <xdr:nvSpPr>
        <xdr:cNvPr id="629" name="円/楕円 628"/>
        <xdr:cNvSpPr/>
      </xdr:nvSpPr>
      <xdr:spPr>
        <a:xfrm>
          <a:off x="15430500" y="131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82738</xdr:rowOff>
    </xdr:from>
    <xdr:ext cx="534377" cy="259045"/>
    <xdr:sp macro="" textlink="">
      <xdr:nvSpPr>
        <xdr:cNvPr id="630" name="テキスト ボックス 629"/>
        <xdr:cNvSpPr txBox="1"/>
      </xdr:nvSpPr>
      <xdr:spPr>
        <a:xfrm>
          <a:off x="15214111" y="132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134677</xdr:rowOff>
    </xdr:from>
    <xdr:to>
      <xdr:col>21</xdr:col>
      <xdr:colOff>212725</xdr:colOff>
      <xdr:row>77</xdr:row>
      <xdr:rowOff>64827</xdr:rowOff>
    </xdr:to>
    <xdr:sp macro="" textlink="">
      <xdr:nvSpPr>
        <xdr:cNvPr id="631" name="円/楕円 630"/>
        <xdr:cNvSpPr/>
      </xdr:nvSpPr>
      <xdr:spPr>
        <a:xfrm>
          <a:off x="14541500" y="131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55954</xdr:rowOff>
    </xdr:from>
    <xdr:ext cx="534377" cy="259045"/>
    <xdr:sp macro="" textlink="">
      <xdr:nvSpPr>
        <xdr:cNvPr id="632" name="テキスト ボックス 631"/>
        <xdr:cNvSpPr txBox="1"/>
      </xdr:nvSpPr>
      <xdr:spPr>
        <a:xfrm>
          <a:off x="14325111" y="132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121152</xdr:rowOff>
    </xdr:from>
    <xdr:to>
      <xdr:col>20</xdr:col>
      <xdr:colOff>9525</xdr:colOff>
      <xdr:row>77</xdr:row>
      <xdr:rowOff>51302</xdr:rowOff>
    </xdr:to>
    <xdr:sp macro="" textlink="">
      <xdr:nvSpPr>
        <xdr:cNvPr id="633" name="円/楕円 632"/>
        <xdr:cNvSpPr/>
      </xdr:nvSpPr>
      <xdr:spPr>
        <a:xfrm>
          <a:off x="13652500" y="131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42429</xdr:rowOff>
    </xdr:from>
    <xdr:ext cx="534377" cy="259045"/>
    <xdr:sp macro="" textlink="">
      <xdr:nvSpPr>
        <xdr:cNvPr id="634" name="テキスト ボックス 633"/>
        <xdr:cNvSpPr txBox="1"/>
      </xdr:nvSpPr>
      <xdr:spPr>
        <a:xfrm>
          <a:off x="13436111" y="132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121532</xdr:rowOff>
    </xdr:from>
    <xdr:to>
      <xdr:col>18</xdr:col>
      <xdr:colOff>492125</xdr:colOff>
      <xdr:row>77</xdr:row>
      <xdr:rowOff>51682</xdr:rowOff>
    </xdr:to>
    <xdr:sp macro="" textlink="">
      <xdr:nvSpPr>
        <xdr:cNvPr id="635" name="円/楕円 634"/>
        <xdr:cNvSpPr/>
      </xdr:nvSpPr>
      <xdr:spPr>
        <a:xfrm>
          <a:off x="12763500" y="131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42809</xdr:rowOff>
    </xdr:from>
    <xdr:ext cx="534377" cy="259045"/>
    <xdr:sp macro="" textlink="">
      <xdr:nvSpPr>
        <xdr:cNvPr id="636" name="テキスト ボックス 635"/>
        <xdr:cNvSpPr txBox="1"/>
      </xdr:nvSpPr>
      <xdr:spPr>
        <a:xfrm>
          <a:off x="12547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92456</xdr:rowOff>
    </xdr:from>
    <xdr:to>
      <xdr:col>23</xdr:col>
      <xdr:colOff>517525</xdr:colOff>
      <xdr:row>99</xdr:row>
      <xdr:rowOff>97028</xdr:rowOff>
    </xdr:to>
    <xdr:cxnSp macro="">
      <xdr:nvCxnSpPr>
        <xdr:cNvPr id="667" name="直線コネクタ 666"/>
        <xdr:cNvCxnSpPr/>
      </xdr:nvCxnSpPr>
      <xdr:spPr>
        <a:xfrm>
          <a:off x="15481300" y="170660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92456</xdr:rowOff>
    </xdr:from>
    <xdr:to>
      <xdr:col>22</xdr:col>
      <xdr:colOff>365125</xdr:colOff>
      <xdr:row>99</xdr:row>
      <xdr:rowOff>93109</xdr:rowOff>
    </xdr:to>
    <xdr:cxnSp macro="">
      <xdr:nvCxnSpPr>
        <xdr:cNvPr id="670" name="直線コネクタ 669"/>
        <xdr:cNvCxnSpPr/>
      </xdr:nvCxnSpPr>
      <xdr:spPr>
        <a:xfrm flipV="1">
          <a:off x="14592300" y="1706600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114119</xdr:rowOff>
    </xdr:from>
    <xdr:to>
      <xdr:col>21</xdr:col>
      <xdr:colOff>161925</xdr:colOff>
      <xdr:row>99</xdr:row>
      <xdr:rowOff>93109</xdr:rowOff>
    </xdr:to>
    <xdr:cxnSp macro="">
      <xdr:nvCxnSpPr>
        <xdr:cNvPr id="673" name="直線コネクタ 672"/>
        <xdr:cNvCxnSpPr/>
      </xdr:nvCxnSpPr>
      <xdr:spPr>
        <a:xfrm>
          <a:off x="13703300" y="16916219"/>
          <a:ext cx="889000" cy="15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66439</xdr:rowOff>
    </xdr:from>
    <xdr:to>
      <xdr:col>19</xdr:col>
      <xdr:colOff>644525</xdr:colOff>
      <xdr:row>98</xdr:row>
      <xdr:rowOff>114119</xdr:rowOff>
    </xdr:to>
    <xdr:cxnSp macro="">
      <xdr:nvCxnSpPr>
        <xdr:cNvPr id="676" name="直線コネクタ 675"/>
        <xdr:cNvCxnSpPr/>
      </xdr:nvCxnSpPr>
      <xdr:spPr>
        <a:xfrm>
          <a:off x="12814300" y="16868539"/>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46228</xdr:rowOff>
    </xdr:from>
    <xdr:to>
      <xdr:col>23</xdr:col>
      <xdr:colOff>568325</xdr:colOff>
      <xdr:row>99</xdr:row>
      <xdr:rowOff>147828</xdr:rowOff>
    </xdr:to>
    <xdr:sp macro="" textlink="">
      <xdr:nvSpPr>
        <xdr:cNvPr id="686" name="円/楕円 685"/>
        <xdr:cNvSpPr/>
      </xdr:nvSpPr>
      <xdr:spPr>
        <a:xfrm>
          <a:off x="16268700" y="170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132605</xdr:rowOff>
    </xdr:from>
    <xdr:ext cx="313932" cy="259045"/>
    <xdr:sp macro="" textlink="">
      <xdr:nvSpPr>
        <xdr:cNvPr id="687" name="積立金該当値テキスト"/>
        <xdr:cNvSpPr txBox="1"/>
      </xdr:nvSpPr>
      <xdr:spPr>
        <a:xfrm>
          <a:off x="16370300" y="16934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41656</xdr:rowOff>
    </xdr:from>
    <xdr:to>
      <xdr:col>22</xdr:col>
      <xdr:colOff>415925</xdr:colOff>
      <xdr:row>99</xdr:row>
      <xdr:rowOff>143256</xdr:rowOff>
    </xdr:to>
    <xdr:sp macro="" textlink="">
      <xdr:nvSpPr>
        <xdr:cNvPr id="688" name="円/楕円 687"/>
        <xdr:cNvSpPr/>
      </xdr:nvSpPr>
      <xdr:spPr>
        <a:xfrm>
          <a:off x="15430500" y="170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134383</xdr:rowOff>
    </xdr:from>
    <xdr:ext cx="313932" cy="259045"/>
    <xdr:sp macro="" textlink="">
      <xdr:nvSpPr>
        <xdr:cNvPr id="689" name="テキスト ボックス 688"/>
        <xdr:cNvSpPr txBox="1"/>
      </xdr:nvSpPr>
      <xdr:spPr>
        <a:xfrm>
          <a:off x="15324333" y="17107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42309</xdr:rowOff>
    </xdr:from>
    <xdr:to>
      <xdr:col>21</xdr:col>
      <xdr:colOff>212725</xdr:colOff>
      <xdr:row>99</xdr:row>
      <xdr:rowOff>143909</xdr:rowOff>
    </xdr:to>
    <xdr:sp macro="" textlink="">
      <xdr:nvSpPr>
        <xdr:cNvPr id="690" name="円/楕円 689"/>
        <xdr:cNvSpPr/>
      </xdr:nvSpPr>
      <xdr:spPr>
        <a:xfrm>
          <a:off x="14541500" y="170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135036</xdr:rowOff>
    </xdr:from>
    <xdr:ext cx="313932" cy="259045"/>
    <xdr:sp macro="" textlink="">
      <xdr:nvSpPr>
        <xdr:cNvPr id="691" name="テキスト ボックス 690"/>
        <xdr:cNvSpPr txBox="1"/>
      </xdr:nvSpPr>
      <xdr:spPr>
        <a:xfrm>
          <a:off x="14435333" y="17108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63319</xdr:rowOff>
    </xdr:from>
    <xdr:to>
      <xdr:col>20</xdr:col>
      <xdr:colOff>9525</xdr:colOff>
      <xdr:row>98</xdr:row>
      <xdr:rowOff>164919</xdr:rowOff>
    </xdr:to>
    <xdr:sp macro="" textlink="">
      <xdr:nvSpPr>
        <xdr:cNvPr id="692" name="円/楕円 691"/>
        <xdr:cNvSpPr/>
      </xdr:nvSpPr>
      <xdr:spPr>
        <a:xfrm>
          <a:off x="13652500" y="168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156046</xdr:rowOff>
    </xdr:from>
    <xdr:ext cx="469744" cy="259045"/>
    <xdr:sp macro="" textlink="">
      <xdr:nvSpPr>
        <xdr:cNvPr id="693" name="テキスト ボックス 692"/>
        <xdr:cNvSpPr txBox="1"/>
      </xdr:nvSpPr>
      <xdr:spPr>
        <a:xfrm>
          <a:off x="13468427" y="169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15639</xdr:rowOff>
    </xdr:from>
    <xdr:to>
      <xdr:col>18</xdr:col>
      <xdr:colOff>492125</xdr:colOff>
      <xdr:row>98</xdr:row>
      <xdr:rowOff>117239</xdr:rowOff>
    </xdr:to>
    <xdr:sp macro="" textlink="">
      <xdr:nvSpPr>
        <xdr:cNvPr id="694" name="円/楕円 693"/>
        <xdr:cNvSpPr/>
      </xdr:nvSpPr>
      <xdr:spPr>
        <a:xfrm>
          <a:off x="12763500" y="16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108366</xdr:rowOff>
    </xdr:from>
    <xdr:ext cx="469744" cy="259045"/>
    <xdr:sp macro="" textlink="">
      <xdr:nvSpPr>
        <xdr:cNvPr id="695" name="テキスト ボックス 694"/>
        <xdr:cNvSpPr txBox="1"/>
      </xdr:nvSpPr>
      <xdr:spPr>
        <a:xfrm>
          <a:off x="12579427" y="1691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20828</xdr:rowOff>
    </xdr:from>
    <xdr:to>
      <xdr:col>32</xdr:col>
      <xdr:colOff>187325</xdr:colOff>
      <xdr:row>58</xdr:row>
      <xdr:rowOff>21240</xdr:rowOff>
    </xdr:to>
    <xdr:cxnSp macro="">
      <xdr:nvCxnSpPr>
        <xdr:cNvPr id="781" name="直線コネクタ 780"/>
        <xdr:cNvCxnSpPr/>
      </xdr:nvCxnSpPr>
      <xdr:spPr>
        <a:xfrm>
          <a:off x="21323300" y="996492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20302</xdr:rowOff>
    </xdr:from>
    <xdr:to>
      <xdr:col>31</xdr:col>
      <xdr:colOff>34925</xdr:colOff>
      <xdr:row>58</xdr:row>
      <xdr:rowOff>20828</xdr:rowOff>
    </xdr:to>
    <xdr:cxnSp macro="">
      <xdr:nvCxnSpPr>
        <xdr:cNvPr id="784" name="直線コネクタ 783"/>
        <xdr:cNvCxnSpPr/>
      </xdr:nvCxnSpPr>
      <xdr:spPr>
        <a:xfrm>
          <a:off x="20434300" y="9964402"/>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20005</xdr:rowOff>
    </xdr:from>
    <xdr:to>
      <xdr:col>29</xdr:col>
      <xdr:colOff>517525</xdr:colOff>
      <xdr:row>58</xdr:row>
      <xdr:rowOff>20302</xdr:rowOff>
    </xdr:to>
    <xdr:cxnSp macro="">
      <xdr:nvCxnSpPr>
        <xdr:cNvPr id="787" name="直線コネクタ 786"/>
        <xdr:cNvCxnSpPr/>
      </xdr:nvCxnSpPr>
      <xdr:spPr>
        <a:xfrm>
          <a:off x="19545300" y="9964105"/>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19388</xdr:rowOff>
    </xdr:from>
    <xdr:to>
      <xdr:col>28</xdr:col>
      <xdr:colOff>314325</xdr:colOff>
      <xdr:row>58</xdr:row>
      <xdr:rowOff>20005</xdr:rowOff>
    </xdr:to>
    <xdr:cxnSp macro="">
      <xdr:nvCxnSpPr>
        <xdr:cNvPr id="790" name="直線コネクタ 789"/>
        <xdr:cNvCxnSpPr/>
      </xdr:nvCxnSpPr>
      <xdr:spPr>
        <a:xfrm>
          <a:off x="18656300" y="996348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141890</xdr:rowOff>
    </xdr:from>
    <xdr:to>
      <xdr:col>32</xdr:col>
      <xdr:colOff>238125</xdr:colOff>
      <xdr:row>58</xdr:row>
      <xdr:rowOff>72040</xdr:rowOff>
    </xdr:to>
    <xdr:sp macro="" textlink="">
      <xdr:nvSpPr>
        <xdr:cNvPr id="800" name="円/楕円 799"/>
        <xdr:cNvSpPr/>
      </xdr:nvSpPr>
      <xdr:spPr>
        <a:xfrm>
          <a:off x="22110700" y="9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74826</xdr:rowOff>
    </xdr:from>
    <xdr:ext cx="469744" cy="259045"/>
    <xdr:sp macro="" textlink="">
      <xdr:nvSpPr>
        <xdr:cNvPr id="801" name="貸付金該当値テキスト"/>
        <xdr:cNvSpPr txBox="1"/>
      </xdr:nvSpPr>
      <xdr:spPr>
        <a:xfrm>
          <a:off x="22212300" y="98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141478</xdr:rowOff>
    </xdr:from>
    <xdr:to>
      <xdr:col>31</xdr:col>
      <xdr:colOff>85725</xdr:colOff>
      <xdr:row>58</xdr:row>
      <xdr:rowOff>71628</xdr:rowOff>
    </xdr:to>
    <xdr:sp macro="" textlink="">
      <xdr:nvSpPr>
        <xdr:cNvPr id="802" name="円/楕円 801"/>
        <xdr:cNvSpPr/>
      </xdr:nvSpPr>
      <xdr:spPr>
        <a:xfrm>
          <a:off x="21272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62755</xdr:rowOff>
    </xdr:from>
    <xdr:ext cx="469744" cy="259045"/>
    <xdr:sp macro="" textlink="">
      <xdr:nvSpPr>
        <xdr:cNvPr id="803" name="テキスト ボックス 802"/>
        <xdr:cNvSpPr txBox="1"/>
      </xdr:nvSpPr>
      <xdr:spPr>
        <a:xfrm>
          <a:off x="210884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140952</xdr:rowOff>
    </xdr:from>
    <xdr:to>
      <xdr:col>29</xdr:col>
      <xdr:colOff>568325</xdr:colOff>
      <xdr:row>58</xdr:row>
      <xdr:rowOff>71102</xdr:rowOff>
    </xdr:to>
    <xdr:sp macro="" textlink="">
      <xdr:nvSpPr>
        <xdr:cNvPr id="804" name="円/楕円 803"/>
        <xdr:cNvSpPr/>
      </xdr:nvSpPr>
      <xdr:spPr>
        <a:xfrm>
          <a:off x="20383500" y="99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62229</xdr:rowOff>
    </xdr:from>
    <xdr:ext cx="469744" cy="259045"/>
    <xdr:sp macro="" textlink="">
      <xdr:nvSpPr>
        <xdr:cNvPr id="805" name="テキスト ボックス 804"/>
        <xdr:cNvSpPr txBox="1"/>
      </xdr:nvSpPr>
      <xdr:spPr>
        <a:xfrm>
          <a:off x="20199427" y="1000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140655</xdr:rowOff>
    </xdr:from>
    <xdr:to>
      <xdr:col>28</xdr:col>
      <xdr:colOff>365125</xdr:colOff>
      <xdr:row>58</xdr:row>
      <xdr:rowOff>70805</xdr:rowOff>
    </xdr:to>
    <xdr:sp macro="" textlink="">
      <xdr:nvSpPr>
        <xdr:cNvPr id="806" name="円/楕円 805"/>
        <xdr:cNvSpPr/>
      </xdr:nvSpPr>
      <xdr:spPr>
        <a:xfrm>
          <a:off x="19494500" y="9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61932</xdr:rowOff>
    </xdr:from>
    <xdr:ext cx="469744" cy="259045"/>
    <xdr:sp macro="" textlink="">
      <xdr:nvSpPr>
        <xdr:cNvPr id="807" name="テキスト ボックス 806"/>
        <xdr:cNvSpPr txBox="1"/>
      </xdr:nvSpPr>
      <xdr:spPr>
        <a:xfrm>
          <a:off x="19310427" y="1000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140038</xdr:rowOff>
    </xdr:from>
    <xdr:to>
      <xdr:col>27</xdr:col>
      <xdr:colOff>161925</xdr:colOff>
      <xdr:row>58</xdr:row>
      <xdr:rowOff>70188</xdr:rowOff>
    </xdr:to>
    <xdr:sp macro="" textlink="">
      <xdr:nvSpPr>
        <xdr:cNvPr id="808" name="円/楕円 807"/>
        <xdr:cNvSpPr/>
      </xdr:nvSpPr>
      <xdr:spPr>
        <a:xfrm>
          <a:off x="18605500" y="99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61315</xdr:rowOff>
    </xdr:from>
    <xdr:ext cx="469744" cy="259045"/>
    <xdr:sp macro="" textlink="">
      <xdr:nvSpPr>
        <xdr:cNvPr id="809" name="テキスト ボックス 808"/>
        <xdr:cNvSpPr txBox="1"/>
      </xdr:nvSpPr>
      <xdr:spPr>
        <a:xfrm>
          <a:off x="18421427" y="100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165455</xdr:rowOff>
    </xdr:from>
    <xdr:to>
      <xdr:col>32</xdr:col>
      <xdr:colOff>187325</xdr:colOff>
      <xdr:row>75</xdr:row>
      <xdr:rowOff>168542</xdr:rowOff>
    </xdr:to>
    <xdr:cxnSp macro="">
      <xdr:nvCxnSpPr>
        <xdr:cNvPr id="839" name="直線コネクタ 838"/>
        <xdr:cNvCxnSpPr/>
      </xdr:nvCxnSpPr>
      <xdr:spPr>
        <a:xfrm flipV="1">
          <a:off x="21323300" y="13024205"/>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168542</xdr:rowOff>
    </xdr:from>
    <xdr:to>
      <xdr:col>31</xdr:col>
      <xdr:colOff>34925</xdr:colOff>
      <xdr:row>76</xdr:row>
      <xdr:rowOff>69138</xdr:rowOff>
    </xdr:to>
    <xdr:cxnSp macro="">
      <xdr:nvCxnSpPr>
        <xdr:cNvPr id="842" name="直線コネクタ 841"/>
        <xdr:cNvCxnSpPr/>
      </xdr:nvCxnSpPr>
      <xdr:spPr>
        <a:xfrm flipV="1">
          <a:off x="20434300" y="13027292"/>
          <a:ext cx="889000" cy="7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69138</xdr:rowOff>
    </xdr:from>
    <xdr:to>
      <xdr:col>29</xdr:col>
      <xdr:colOff>517525</xdr:colOff>
      <xdr:row>76</xdr:row>
      <xdr:rowOff>70396</xdr:rowOff>
    </xdr:to>
    <xdr:cxnSp macro="">
      <xdr:nvCxnSpPr>
        <xdr:cNvPr id="845" name="直線コネクタ 844"/>
        <xdr:cNvCxnSpPr/>
      </xdr:nvCxnSpPr>
      <xdr:spPr>
        <a:xfrm flipV="1">
          <a:off x="19545300" y="1309933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55156</xdr:rowOff>
    </xdr:from>
    <xdr:to>
      <xdr:col>28</xdr:col>
      <xdr:colOff>314325</xdr:colOff>
      <xdr:row>76</xdr:row>
      <xdr:rowOff>70396</xdr:rowOff>
    </xdr:to>
    <xdr:cxnSp macro="">
      <xdr:nvCxnSpPr>
        <xdr:cNvPr id="848" name="直線コネクタ 847"/>
        <xdr:cNvCxnSpPr/>
      </xdr:nvCxnSpPr>
      <xdr:spPr>
        <a:xfrm>
          <a:off x="18656300" y="1308535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114656</xdr:rowOff>
    </xdr:from>
    <xdr:to>
      <xdr:col>32</xdr:col>
      <xdr:colOff>238125</xdr:colOff>
      <xdr:row>76</xdr:row>
      <xdr:rowOff>44807</xdr:rowOff>
    </xdr:to>
    <xdr:sp macro="" textlink="">
      <xdr:nvSpPr>
        <xdr:cNvPr id="858" name="円/楕円 857"/>
        <xdr:cNvSpPr/>
      </xdr:nvSpPr>
      <xdr:spPr>
        <a:xfrm>
          <a:off x="221107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137533</xdr:rowOff>
    </xdr:from>
    <xdr:ext cx="534377" cy="259045"/>
    <xdr:sp macro="" textlink="">
      <xdr:nvSpPr>
        <xdr:cNvPr id="859" name="繰出金該当値テキスト"/>
        <xdr:cNvSpPr txBox="1"/>
      </xdr:nvSpPr>
      <xdr:spPr>
        <a:xfrm>
          <a:off x="22212300" y="1282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117742</xdr:rowOff>
    </xdr:from>
    <xdr:to>
      <xdr:col>31</xdr:col>
      <xdr:colOff>85725</xdr:colOff>
      <xdr:row>76</xdr:row>
      <xdr:rowOff>47892</xdr:rowOff>
    </xdr:to>
    <xdr:sp macro="" textlink="">
      <xdr:nvSpPr>
        <xdr:cNvPr id="860" name="円/楕円 859"/>
        <xdr:cNvSpPr/>
      </xdr:nvSpPr>
      <xdr:spPr>
        <a:xfrm>
          <a:off x="21272500" y="129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39019</xdr:rowOff>
    </xdr:from>
    <xdr:ext cx="534377" cy="259045"/>
    <xdr:sp macro="" textlink="">
      <xdr:nvSpPr>
        <xdr:cNvPr id="861" name="テキスト ボックス 860"/>
        <xdr:cNvSpPr txBox="1"/>
      </xdr:nvSpPr>
      <xdr:spPr>
        <a:xfrm>
          <a:off x="21056111" y="130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18338</xdr:rowOff>
    </xdr:from>
    <xdr:to>
      <xdr:col>29</xdr:col>
      <xdr:colOff>568325</xdr:colOff>
      <xdr:row>76</xdr:row>
      <xdr:rowOff>119938</xdr:rowOff>
    </xdr:to>
    <xdr:sp macro="" textlink="">
      <xdr:nvSpPr>
        <xdr:cNvPr id="862" name="円/楕円 861"/>
        <xdr:cNvSpPr/>
      </xdr:nvSpPr>
      <xdr:spPr>
        <a:xfrm>
          <a:off x="20383500" y="130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111065</xdr:rowOff>
    </xdr:from>
    <xdr:ext cx="534377" cy="259045"/>
    <xdr:sp macro="" textlink="">
      <xdr:nvSpPr>
        <xdr:cNvPr id="863" name="テキスト ボックス 862"/>
        <xdr:cNvSpPr txBox="1"/>
      </xdr:nvSpPr>
      <xdr:spPr>
        <a:xfrm>
          <a:off x="20167111" y="1314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19596</xdr:rowOff>
    </xdr:from>
    <xdr:to>
      <xdr:col>28</xdr:col>
      <xdr:colOff>365125</xdr:colOff>
      <xdr:row>76</xdr:row>
      <xdr:rowOff>121196</xdr:rowOff>
    </xdr:to>
    <xdr:sp macro="" textlink="">
      <xdr:nvSpPr>
        <xdr:cNvPr id="864" name="円/楕円 863"/>
        <xdr:cNvSpPr/>
      </xdr:nvSpPr>
      <xdr:spPr>
        <a:xfrm>
          <a:off x="19494500" y="130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112323</xdr:rowOff>
    </xdr:from>
    <xdr:ext cx="534377" cy="259045"/>
    <xdr:sp macro="" textlink="">
      <xdr:nvSpPr>
        <xdr:cNvPr id="865" name="テキスト ボックス 864"/>
        <xdr:cNvSpPr txBox="1"/>
      </xdr:nvSpPr>
      <xdr:spPr>
        <a:xfrm>
          <a:off x="19278111" y="131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4356</xdr:rowOff>
    </xdr:from>
    <xdr:to>
      <xdr:col>27</xdr:col>
      <xdr:colOff>161925</xdr:colOff>
      <xdr:row>76</xdr:row>
      <xdr:rowOff>105956</xdr:rowOff>
    </xdr:to>
    <xdr:sp macro="" textlink="">
      <xdr:nvSpPr>
        <xdr:cNvPr id="866" name="円/楕円 865"/>
        <xdr:cNvSpPr/>
      </xdr:nvSpPr>
      <xdr:spPr>
        <a:xfrm>
          <a:off x="18605500" y="130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97083</xdr:rowOff>
    </xdr:from>
    <xdr:ext cx="534377" cy="259045"/>
    <xdr:sp macro="" textlink="">
      <xdr:nvSpPr>
        <xdr:cNvPr id="867" name="テキスト ボックス 866"/>
        <xdr:cNvSpPr txBox="1"/>
      </xdr:nvSpPr>
      <xdr:spPr>
        <a:xfrm>
          <a:off x="18389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扶助費は、保育所施設型給付事業や臨時福祉給付金給付事業の増等により、前年比</a:t>
          </a:r>
          <a:r>
            <a:rPr kumimoji="1" lang="en-US" altLang="ja-JP" sz="1300">
              <a:latin typeface="ＭＳ Ｐゴシック"/>
            </a:rPr>
            <a:t>4,023</a:t>
          </a:r>
          <a:r>
            <a:rPr kumimoji="1" lang="ja-JP" altLang="en-US" sz="1300">
              <a:latin typeface="ＭＳ Ｐゴシック"/>
            </a:rPr>
            <a:t>円増加した。</a:t>
          </a:r>
        </a:p>
        <a:p>
          <a:r>
            <a:rPr kumimoji="1" lang="ja-JP" altLang="en-US" sz="1300">
              <a:latin typeface="ＭＳ Ｐゴシック"/>
            </a:rPr>
            <a:t>投資的経費は、大和駅東側第４地区市街地再開発関連事業が終了したことなどにより、前年比</a:t>
          </a:r>
          <a:r>
            <a:rPr kumimoji="1" lang="en-US" altLang="ja-JP" sz="1300">
              <a:latin typeface="ＭＳ Ｐゴシック"/>
            </a:rPr>
            <a:t>29,058</a:t>
          </a:r>
          <a:r>
            <a:rPr kumimoji="1" lang="ja-JP" altLang="en-US" sz="1300">
              <a:latin typeface="ＭＳ Ｐゴシック"/>
            </a:rPr>
            <a:t>円減少した。</a:t>
          </a:r>
        </a:p>
        <a:p>
          <a:r>
            <a:rPr kumimoji="1" lang="ja-JP" altLang="en-US" sz="1300">
              <a:latin typeface="ＭＳ Ｐゴシック"/>
            </a:rPr>
            <a:t>物件費は、芸術文化ホール管理運営事業にかかる委託料の増等により、前年比</a:t>
          </a:r>
          <a:r>
            <a:rPr kumimoji="1" lang="en-US" altLang="ja-JP" sz="1300">
              <a:latin typeface="ＭＳ Ｐゴシック"/>
            </a:rPr>
            <a:t>6,810</a:t>
          </a:r>
          <a:r>
            <a:rPr kumimoji="1" lang="ja-JP" altLang="en-US" sz="1300">
              <a:latin typeface="ＭＳ Ｐゴシック"/>
            </a:rPr>
            <a:t>円増加した。</a:t>
          </a:r>
        </a:p>
        <a:p>
          <a:r>
            <a:rPr kumimoji="1" lang="ja-JP" altLang="en-US" sz="1300">
              <a:latin typeface="ＭＳ Ｐゴシック"/>
            </a:rPr>
            <a:t>維持補修費は、環境管理センターごみ処理施設維持補修事業の減等により前年比</a:t>
          </a:r>
          <a:r>
            <a:rPr kumimoji="1" lang="en-US" altLang="ja-JP" sz="1300">
              <a:latin typeface="ＭＳ Ｐゴシック"/>
            </a:rPr>
            <a:t>936</a:t>
          </a:r>
          <a:r>
            <a:rPr kumimoji="1" lang="ja-JP" altLang="en-US" sz="1300">
              <a:latin typeface="ＭＳ Ｐゴシック"/>
            </a:rPr>
            <a:t>円減少した。</a:t>
          </a:r>
        </a:p>
        <a:p>
          <a:r>
            <a:rPr kumimoji="1" lang="ja-JP" altLang="en-US" sz="1300">
              <a:latin typeface="ＭＳ Ｐゴシック"/>
            </a:rPr>
            <a:t>補助費等は、民間認可保育所運営支援事業等が増加したものの、プレミアム付商品券発行支援事業等が減少したことにより前年比</a:t>
          </a:r>
          <a:r>
            <a:rPr kumimoji="1" lang="en-US" altLang="ja-JP" sz="1300">
              <a:latin typeface="ＭＳ Ｐゴシック"/>
            </a:rPr>
            <a:t>286</a:t>
          </a:r>
          <a:r>
            <a:rPr kumimoji="1" lang="ja-JP" altLang="en-US" sz="1300">
              <a:latin typeface="ＭＳ Ｐゴシック"/>
            </a:rPr>
            <a:t>円減少した。</a:t>
          </a:r>
          <a:endParaRPr kumimoji="1" lang="en-US" altLang="ja-JP" sz="1300">
            <a:latin typeface="ＭＳ Ｐゴシック"/>
          </a:endParaRPr>
        </a:p>
        <a:p>
          <a:r>
            <a:rPr kumimoji="1" lang="ja-JP" altLang="en-US" sz="1300">
              <a:latin typeface="ＭＳ Ｐゴシック"/>
            </a:rPr>
            <a:t>繰出金は、下水道事業特別会計操出金が減少したものの、介護保険事業特別会計繰出金や後期高齢者医療広域連合会負担金が増加したことにより前年比</a:t>
          </a:r>
          <a:r>
            <a:rPr kumimoji="1" lang="en-US" altLang="ja-JP" sz="1300">
              <a:latin typeface="ＭＳ Ｐゴシック"/>
            </a:rPr>
            <a:t>81</a:t>
          </a:r>
          <a:r>
            <a:rPr kumimoji="1" lang="ja-JP" altLang="en-US" sz="1300">
              <a:latin typeface="ＭＳ Ｐゴシック"/>
            </a:rPr>
            <a:t>円増加した。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235,434
229,426
27.09
74,763,903
71,734,094
2,867,775
40,984,423
52,645,146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18869</xdr:rowOff>
    </xdr:from>
    <xdr:to>
      <xdr:col>6</xdr:col>
      <xdr:colOff>511175</xdr:colOff>
      <xdr:row>38</xdr:row>
      <xdr:rowOff>99423</xdr:rowOff>
    </xdr:to>
    <xdr:cxnSp macro="">
      <xdr:nvCxnSpPr>
        <xdr:cNvPr id="63" name="直線コネクタ 62"/>
        <xdr:cNvCxnSpPr/>
      </xdr:nvCxnSpPr>
      <xdr:spPr>
        <a:xfrm>
          <a:off x="3797300" y="6533969"/>
          <a:ext cx="8382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18869</xdr:rowOff>
    </xdr:from>
    <xdr:to>
      <xdr:col>5</xdr:col>
      <xdr:colOff>358775</xdr:colOff>
      <xdr:row>38</xdr:row>
      <xdr:rowOff>51526</xdr:rowOff>
    </xdr:to>
    <xdr:cxnSp macro="">
      <xdr:nvCxnSpPr>
        <xdr:cNvPr id="66" name="直線コネクタ 65"/>
        <xdr:cNvCxnSpPr/>
      </xdr:nvCxnSpPr>
      <xdr:spPr>
        <a:xfrm flipV="1">
          <a:off x="2908300" y="6533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42817</xdr:rowOff>
    </xdr:from>
    <xdr:to>
      <xdr:col>4</xdr:col>
      <xdr:colOff>155575</xdr:colOff>
      <xdr:row>38</xdr:row>
      <xdr:rowOff>51526</xdr:rowOff>
    </xdr:to>
    <xdr:cxnSp macro="">
      <xdr:nvCxnSpPr>
        <xdr:cNvPr id="69" name="直線コネクタ 68"/>
        <xdr:cNvCxnSpPr/>
      </xdr:nvCxnSpPr>
      <xdr:spPr>
        <a:xfrm>
          <a:off x="2019300" y="655791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150042</xdr:rowOff>
    </xdr:from>
    <xdr:to>
      <xdr:col>2</xdr:col>
      <xdr:colOff>638175</xdr:colOff>
      <xdr:row>38</xdr:row>
      <xdr:rowOff>42817</xdr:rowOff>
    </xdr:to>
    <xdr:cxnSp macro="">
      <xdr:nvCxnSpPr>
        <xdr:cNvPr id="72" name="直線コネクタ 71"/>
        <xdr:cNvCxnSpPr/>
      </xdr:nvCxnSpPr>
      <xdr:spPr>
        <a:xfrm>
          <a:off x="1130300" y="6493692"/>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48623</xdr:rowOff>
    </xdr:from>
    <xdr:to>
      <xdr:col>6</xdr:col>
      <xdr:colOff>561975</xdr:colOff>
      <xdr:row>38</xdr:row>
      <xdr:rowOff>150223</xdr:rowOff>
    </xdr:to>
    <xdr:sp macro="" textlink="">
      <xdr:nvSpPr>
        <xdr:cNvPr id="82" name="円/楕円 81"/>
        <xdr:cNvSpPr/>
      </xdr:nvSpPr>
      <xdr:spPr>
        <a:xfrm>
          <a:off x="4584700" y="65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27050</xdr:rowOff>
    </xdr:from>
    <xdr:ext cx="469744" cy="259045"/>
    <xdr:sp macro="" textlink="">
      <xdr:nvSpPr>
        <xdr:cNvPr id="83" name="議会費該当値テキスト"/>
        <xdr:cNvSpPr txBox="1"/>
      </xdr:nvSpPr>
      <xdr:spPr>
        <a:xfrm>
          <a:off x="4686300" y="65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139519</xdr:rowOff>
    </xdr:from>
    <xdr:to>
      <xdr:col>5</xdr:col>
      <xdr:colOff>409575</xdr:colOff>
      <xdr:row>38</xdr:row>
      <xdr:rowOff>69669</xdr:rowOff>
    </xdr:to>
    <xdr:sp macro="" textlink="">
      <xdr:nvSpPr>
        <xdr:cNvPr id="84" name="円/楕円 83"/>
        <xdr:cNvSpPr/>
      </xdr:nvSpPr>
      <xdr:spPr>
        <a:xfrm>
          <a:off x="3746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60796</xdr:rowOff>
    </xdr:from>
    <xdr:ext cx="469744" cy="259045"/>
    <xdr:sp macro="" textlink="">
      <xdr:nvSpPr>
        <xdr:cNvPr id="85" name="テキスト ボックス 84"/>
        <xdr:cNvSpPr txBox="1"/>
      </xdr:nvSpPr>
      <xdr:spPr>
        <a:xfrm>
          <a:off x="3562427" y="65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726</xdr:rowOff>
    </xdr:from>
    <xdr:to>
      <xdr:col>4</xdr:col>
      <xdr:colOff>206375</xdr:colOff>
      <xdr:row>38</xdr:row>
      <xdr:rowOff>102326</xdr:rowOff>
    </xdr:to>
    <xdr:sp macro="" textlink="">
      <xdr:nvSpPr>
        <xdr:cNvPr id="86" name="円/楕円 85"/>
        <xdr:cNvSpPr/>
      </xdr:nvSpPr>
      <xdr:spPr>
        <a:xfrm>
          <a:off x="2857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93453</xdr:rowOff>
    </xdr:from>
    <xdr:ext cx="469744" cy="259045"/>
    <xdr:sp macro="" textlink="">
      <xdr:nvSpPr>
        <xdr:cNvPr id="87" name="テキスト ボックス 86"/>
        <xdr:cNvSpPr txBox="1"/>
      </xdr:nvSpPr>
      <xdr:spPr>
        <a:xfrm>
          <a:off x="2673427" y="66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163467</xdr:rowOff>
    </xdr:from>
    <xdr:to>
      <xdr:col>3</xdr:col>
      <xdr:colOff>3175</xdr:colOff>
      <xdr:row>38</xdr:row>
      <xdr:rowOff>93617</xdr:rowOff>
    </xdr:to>
    <xdr:sp macro="" textlink="">
      <xdr:nvSpPr>
        <xdr:cNvPr id="88" name="円/楕円 87"/>
        <xdr:cNvSpPr/>
      </xdr:nvSpPr>
      <xdr:spPr>
        <a:xfrm>
          <a:off x="1968500" y="65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84744</xdr:rowOff>
    </xdr:from>
    <xdr:ext cx="469744" cy="259045"/>
    <xdr:sp macro="" textlink="">
      <xdr:nvSpPr>
        <xdr:cNvPr id="89" name="テキスト ボックス 88"/>
        <xdr:cNvSpPr txBox="1"/>
      </xdr:nvSpPr>
      <xdr:spPr>
        <a:xfrm>
          <a:off x="1784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99242</xdr:rowOff>
    </xdr:from>
    <xdr:to>
      <xdr:col>1</xdr:col>
      <xdr:colOff>485775</xdr:colOff>
      <xdr:row>38</xdr:row>
      <xdr:rowOff>29392</xdr:rowOff>
    </xdr:to>
    <xdr:sp macro="" textlink="">
      <xdr:nvSpPr>
        <xdr:cNvPr id="90" name="円/楕円 89"/>
        <xdr:cNvSpPr/>
      </xdr:nvSpPr>
      <xdr:spPr>
        <a:xfrm>
          <a:off x="1079500" y="644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20518</xdr:rowOff>
    </xdr:from>
    <xdr:ext cx="469744" cy="259045"/>
    <xdr:sp macro="" textlink="">
      <xdr:nvSpPr>
        <xdr:cNvPr id="91" name="テキスト ボックス 90"/>
        <xdr:cNvSpPr txBox="1"/>
      </xdr:nvSpPr>
      <xdr:spPr>
        <a:xfrm>
          <a:off x="895427" y="653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96951</xdr:rowOff>
    </xdr:from>
    <xdr:to>
      <xdr:col>6</xdr:col>
      <xdr:colOff>511175</xdr:colOff>
      <xdr:row>57</xdr:row>
      <xdr:rowOff>161809</xdr:rowOff>
    </xdr:to>
    <xdr:cxnSp macro="">
      <xdr:nvCxnSpPr>
        <xdr:cNvPr id="123" name="直線コネクタ 122"/>
        <xdr:cNvCxnSpPr/>
      </xdr:nvCxnSpPr>
      <xdr:spPr>
        <a:xfrm>
          <a:off x="3797300" y="9869601"/>
          <a:ext cx="8382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155081</xdr:rowOff>
    </xdr:from>
    <xdr:to>
      <xdr:col>5</xdr:col>
      <xdr:colOff>358775</xdr:colOff>
      <xdr:row>57</xdr:row>
      <xdr:rowOff>96951</xdr:rowOff>
    </xdr:to>
    <xdr:cxnSp macro="">
      <xdr:nvCxnSpPr>
        <xdr:cNvPr id="126" name="直線コネクタ 125"/>
        <xdr:cNvCxnSpPr/>
      </xdr:nvCxnSpPr>
      <xdr:spPr>
        <a:xfrm>
          <a:off x="2908300" y="9756281"/>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155081</xdr:rowOff>
    </xdr:from>
    <xdr:to>
      <xdr:col>4</xdr:col>
      <xdr:colOff>155575</xdr:colOff>
      <xdr:row>58</xdr:row>
      <xdr:rowOff>8679</xdr:rowOff>
    </xdr:to>
    <xdr:cxnSp macro="">
      <xdr:nvCxnSpPr>
        <xdr:cNvPr id="129" name="直線コネクタ 128"/>
        <xdr:cNvCxnSpPr/>
      </xdr:nvCxnSpPr>
      <xdr:spPr>
        <a:xfrm flipV="1">
          <a:off x="2019300" y="9756281"/>
          <a:ext cx="889000" cy="19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122555</xdr:rowOff>
    </xdr:from>
    <xdr:to>
      <xdr:col>2</xdr:col>
      <xdr:colOff>638175</xdr:colOff>
      <xdr:row>58</xdr:row>
      <xdr:rowOff>8679</xdr:rowOff>
    </xdr:to>
    <xdr:cxnSp macro="">
      <xdr:nvCxnSpPr>
        <xdr:cNvPr id="132" name="直線コネクタ 131"/>
        <xdr:cNvCxnSpPr/>
      </xdr:nvCxnSpPr>
      <xdr:spPr>
        <a:xfrm>
          <a:off x="1130300" y="9895205"/>
          <a:ext cx="889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111009</xdr:rowOff>
    </xdr:from>
    <xdr:to>
      <xdr:col>6</xdr:col>
      <xdr:colOff>561975</xdr:colOff>
      <xdr:row>58</xdr:row>
      <xdr:rowOff>41159</xdr:rowOff>
    </xdr:to>
    <xdr:sp macro="" textlink="">
      <xdr:nvSpPr>
        <xdr:cNvPr id="142" name="円/楕円 141"/>
        <xdr:cNvSpPr/>
      </xdr:nvSpPr>
      <xdr:spPr>
        <a:xfrm>
          <a:off x="4584700" y="98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89436</xdr:rowOff>
    </xdr:from>
    <xdr:ext cx="534377" cy="259045"/>
    <xdr:sp macro="" textlink="">
      <xdr:nvSpPr>
        <xdr:cNvPr id="143" name="総務費該当値テキスト"/>
        <xdr:cNvSpPr txBox="1"/>
      </xdr:nvSpPr>
      <xdr:spPr>
        <a:xfrm>
          <a:off x="4686300" y="98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46151</xdr:rowOff>
    </xdr:from>
    <xdr:to>
      <xdr:col>5</xdr:col>
      <xdr:colOff>409575</xdr:colOff>
      <xdr:row>57</xdr:row>
      <xdr:rowOff>147751</xdr:rowOff>
    </xdr:to>
    <xdr:sp macro="" textlink="">
      <xdr:nvSpPr>
        <xdr:cNvPr id="144" name="円/楕円 143"/>
        <xdr:cNvSpPr/>
      </xdr:nvSpPr>
      <xdr:spPr>
        <a:xfrm>
          <a:off x="3746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138878</xdr:rowOff>
    </xdr:from>
    <xdr:ext cx="534377" cy="259045"/>
    <xdr:sp macro="" textlink="">
      <xdr:nvSpPr>
        <xdr:cNvPr id="145" name="テキスト ボックス 144"/>
        <xdr:cNvSpPr txBox="1"/>
      </xdr:nvSpPr>
      <xdr:spPr>
        <a:xfrm>
          <a:off x="3530111" y="99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104281</xdr:rowOff>
    </xdr:from>
    <xdr:to>
      <xdr:col>4</xdr:col>
      <xdr:colOff>206375</xdr:colOff>
      <xdr:row>57</xdr:row>
      <xdr:rowOff>34431</xdr:rowOff>
    </xdr:to>
    <xdr:sp macro="" textlink="">
      <xdr:nvSpPr>
        <xdr:cNvPr id="146" name="円/楕円 145"/>
        <xdr:cNvSpPr/>
      </xdr:nvSpPr>
      <xdr:spPr>
        <a:xfrm>
          <a:off x="2857500" y="97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25558</xdr:rowOff>
    </xdr:from>
    <xdr:ext cx="534377" cy="259045"/>
    <xdr:sp macro="" textlink="">
      <xdr:nvSpPr>
        <xdr:cNvPr id="147" name="テキスト ボックス 146"/>
        <xdr:cNvSpPr txBox="1"/>
      </xdr:nvSpPr>
      <xdr:spPr>
        <a:xfrm>
          <a:off x="2641111" y="97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129329</xdr:rowOff>
    </xdr:from>
    <xdr:to>
      <xdr:col>3</xdr:col>
      <xdr:colOff>3175</xdr:colOff>
      <xdr:row>58</xdr:row>
      <xdr:rowOff>59479</xdr:rowOff>
    </xdr:to>
    <xdr:sp macro="" textlink="">
      <xdr:nvSpPr>
        <xdr:cNvPr id="148" name="円/楕円 147"/>
        <xdr:cNvSpPr/>
      </xdr:nvSpPr>
      <xdr:spPr>
        <a:xfrm>
          <a:off x="1968500" y="99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50606</xdr:rowOff>
    </xdr:from>
    <xdr:ext cx="534377" cy="259045"/>
    <xdr:sp macro="" textlink="">
      <xdr:nvSpPr>
        <xdr:cNvPr id="149" name="テキスト ボックス 148"/>
        <xdr:cNvSpPr txBox="1"/>
      </xdr:nvSpPr>
      <xdr:spPr>
        <a:xfrm>
          <a:off x="1752111" y="999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71755</xdr:rowOff>
    </xdr:from>
    <xdr:to>
      <xdr:col>1</xdr:col>
      <xdr:colOff>485775</xdr:colOff>
      <xdr:row>58</xdr:row>
      <xdr:rowOff>1905</xdr:rowOff>
    </xdr:to>
    <xdr:sp macro="" textlink="">
      <xdr:nvSpPr>
        <xdr:cNvPr id="150" name="円/楕円 149"/>
        <xdr:cNvSpPr/>
      </xdr:nvSpPr>
      <xdr:spPr>
        <a:xfrm>
          <a:off x="1079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164482</xdr:rowOff>
    </xdr:from>
    <xdr:ext cx="534377" cy="259045"/>
    <xdr:sp macro="" textlink="">
      <xdr:nvSpPr>
        <xdr:cNvPr id="151" name="テキスト ボックス 150"/>
        <xdr:cNvSpPr txBox="1"/>
      </xdr:nvSpPr>
      <xdr:spPr>
        <a:xfrm>
          <a:off x="863111" y="99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27533</xdr:rowOff>
    </xdr:from>
    <xdr:to>
      <xdr:col>6</xdr:col>
      <xdr:colOff>511175</xdr:colOff>
      <xdr:row>77</xdr:row>
      <xdr:rowOff>139433</xdr:rowOff>
    </xdr:to>
    <xdr:cxnSp macro="">
      <xdr:nvCxnSpPr>
        <xdr:cNvPr id="181" name="直線コネクタ 180"/>
        <xdr:cNvCxnSpPr/>
      </xdr:nvCxnSpPr>
      <xdr:spPr>
        <a:xfrm flipV="1">
          <a:off x="3797300" y="13229183"/>
          <a:ext cx="8382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89717</xdr:rowOff>
    </xdr:from>
    <xdr:ext cx="599010" cy="259045"/>
    <xdr:sp macro="" textlink="">
      <xdr:nvSpPr>
        <xdr:cNvPr id="182" name="民生費平均値テキスト"/>
        <xdr:cNvSpPr txBox="1"/>
      </xdr:nvSpPr>
      <xdr:spPr>
        <a:xfrm>
          <a:off x="4686300" y="12948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139433</xdr:rowOff>
    </xdr:from>
    <xdr:to>
      <xdr:col>5</xdr:col>
      <xdr:colOff>358775</xdr:colOff>
      <xdr:row>78</xdr:row>
      <xdr:rowOff>49479</xdr:rowOff>
    </xdr:to>
    <xdr:cxnSp macro="">
      <xdr:nvCxnSpPr>
        <xdr:cNvPr id="184" name="直線コネクタ 183"/>
        <xdr:cNvCxnSpPr/>
      </xdr:nvCxnSpPr>
      <xdr:spPr>
        <a:xfrm flipV="1">
          <a:off x="2908300" y="13341083"/>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85279</xdr:rowOff>
    </xdr:from>
    <xdr:ext cx="599010" cy="259045"/>
    <xdr:sp macro="" textlink="">
      <xdr:nvSpPr>
        <xdr:cNvPr id="186" name="テキスト ボックス 185"/>
        <xdr:cNvSpPr txBox="1"/>
      </xdr:nvSpPr>
      <xdr:spPr>
        <a:xfrm>
          <a:off x="3497794"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49479</xdr:rowOff>
    </xdr:from>
    <xdr:to>
      <xdr:col>4</xdr:col>
      <xdr:colOff>155575</xdr:colOff>
      <xdr:row>79</xdr:row>
      <xdr:rowOff>85655</xdr:rowOff>
    </xdr:to>
    <xdr:cxnSp macro="">
      <xdr:nvCxnSpPr>
        <xdr:cNvPr id="187" name="直線コネクタ 186"/>
        <xdr:cNvCxnSpPr/>
      </xdr:nvCxnSpPr>
      <xdr:spPr>
        <a:xfrm flipV="1">
          <a:off x="2019300" y="13422579"/>
          <a:ext cx="889000" cy="2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4602</xdr:rowOff>
    </xdr:from>
    <xdr:ext cx="599010" cy="259045"/>
    <xdr:sp macro="" textlink="">
      <xdr:nvSpPr>
        <xdr:cNvPr id="189" name="テキスト ボックス 188"/>
        <xdr:cNvSpPr txBox="1"/>
      </xdr:nvSpPr>
      <xdr:spPr>
        <a:xfrm>
          <a:off x="2608794"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85655</xdr:rowOff>
    </xdr:from>
    <xdr:to>
      <xdr:col>2</xdr:col>
      <xdr:colOff>638175</xdr:colOff>
      <xdr:row>79</xdr:row>
      <xdr:rowOff>124764</xdr:rowOff>
    </xdr:to>
    <xdr:cxnSp macro="">
      <xdr:nvCxnSpPr>
        <xdr:cNvPr id="190" name="直線コネクタ 189"/>
        <xdr:cNvCxnSpPr/>
      </xdr:nvCxnSpPr>
      <xdr:spPr>
        <a:xfrm flipV="1">
          <a:off x="1130300" y="13630205"/>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4678</xdr:rowOff>
    </xdr:from>
    <xdr:ext cx="599010" cy="259045"/>
    <xdr:sp macro="" textlink="">
      <xdr:nvSpPr>
        <xdr:cNvPr id="192" name="テキスト ボックス 191"/>
        <xdr:cNvSpPr txBox="1"/>
      </xdr:nvSpPr>
      <xdr:spPr>
        <a:xfrm>
          <a:off x="1719794"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63543</xdr:rowOff>
    </xdr:from>
    <xdr:ext cx="599010" cy="259045"/>
    <xdr:sp macro="" textlink="">
      <xdr:nvSpPr>
        <xdr:cNvPr id="194" name="テキスト ボックス 193"/>
        <xdr:cNvSpPr txBox="1"/>
      </xdr:nvSpPr>
      <xdr:spPr>
        <a:xfrm>
          <a:off x="830794" y="1326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148183</xdr:rowOff>
    </xdr:from>
    <xdr:to>
      <xdr:col>6</xdr:col>
      <xdr:colOff>561975</xdr:colOff>
      <xdr:row>77</xdr:row>
      <xdr:rowOff>78333</xdr:rowOff>
    </xdr:to>
    <xdr:sp macro="" textlink="">
      <xdr:nvSpPr>
        <xdr:cNvPr id="200" name="円/楕円 199"/>
        <xdr:cNvSpPr/>
      </xdr:nvSpPr>
      <xdr:spPr>
        <a:xfrm>
          <a:off x="45847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126610</xdr:rowOff>
    </xdr:from>
    <xdr:ext cx="599010" cy="259045"/>
    <xdr:sp macro="" textlink="">
      <xdr:nvSpPr>
        <xdr:cNvPr id="201" name="民生費該当値テキスト"/>
        <xdr:cNvSpPr txBox="1"/>
      </xdr:nvSpPr>
      <xdr:spPr>
        <a:xfrm>
          <a:off x="4686300" y="1315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88633</xdr:rowOff>
    </xdr:from>
    <xdr:to>
      <xdr:col>5</xdr:col>
      <xdr:colOff>409575</xdr:colOff>
      <xdr:row>78</xdr:row>
      <xdr:rowOff>18783</xdr:rowOff>
    </xdr:to>
    <xdr:sp macro="" textlink="">
      <xdr:nvSpPr>
        <xdr:cNvPr id="202" name="円/楕円 201"/>
        <xdr:cNvSpPr/>
      </xdr:nvSpPr>
      <xdr:spPr>
        <a:xfrm>
          <a:off x="3746500" y="132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9910</xdr:rowOff>
    </xdr:from>
    <xdr:ext cx="599010" cy="259045"/>
    <xdr:sp macro="" textlink="">
      <xdr:nvSpPr>
        <xdr:cNvPr id="203" name="テキスト ボックス 202"/>
        <xdr:cNvSpPr txBox="1"/>
      </xdr:nvSpPr>
      <xdr:spPr>
        <a:xfrm>
          <a:off x="3497794" y="133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170129</xdr:rowOff>
    </xdr:from>
    <xdr:to>
      <xdr:col>4</xdr:col>
      <xdr:colOff>206375</xdr:colOff>
      <xdr:row>78</xdr:row>
      <xdr:rowOff>100279</xdr:rowOff>
    </xdr:to>
    <xdr:sp macro="" textlink="">
      <xdr:nvSpPr>
        <xdr:cNvPr id="204" name="円/楕円 203"/>
        <xdr:cNvSpPr/>
      </xdr:nvSpPr>
      <xdr:spPr>
        <a:xfrm>
          <a:off x="28575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91406</xdr:rowOff>
    </xdr:from>
    <xdr:ext cx="599010" cy="259045"/>
    <xdr:sp macro="" textlink="">
      <xdr:nvSpPr>
        <xdr:cNvPr id="205" name="テキスト ボックス 204"/>
        <xdr:cNvSpPr txBox="1"/>
      </xdr:nvSpPr>
      <xdr:spPr>
        <a:xfrm>
          <a:off x="2608794" y="1346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34855</xdr:rowOff>
    </xdr:from>
    <xdr:to>
      <xdr:col>3</xdr:col>
      <xdr:colOff>3175</xdr:colOff>
      <xdr:row>79</xdr:row>
      <xdr:rowOff>136455</xdr:rowOff>
    </xdr:to>
    <xdr:sp macro="" textlink="">
      <xdr:nvSpPr>
        <xdr:cNvPr id="206" name="円/楕円 205"/>
        <xdr:cNvSpPr/>
      </xdr:nvSpPr>
      <xdr:spPr>
        <a:xfrm>
          <a:off x="1968500" y="135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127582</xdr:rowOff>
    </xdr:from>
    <xdr:ext cx="599010" cy="259045"/>
    <xdr:sp macro="" textlink="">
      <xdr:nvSpPr>
        <xdr:cNvPr id="207" name="テキスト ボックス 206"/>
        <xdr:cNvSpPr txBox="1"/>
      </xdr:nvSpPr>
      <xdr:spPr>
        <a:xfrm>
          <a:off x="1719794" y="1367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117,837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73964</xdr:rowOff>
    </xdr:from>
    <xdr:to>
      <xdr:col>1</xdr:col>
      <xdr:colOff>485775</xdr:colOff>
      <xdr:row>80</xdr:row>
      <xdr:rowOff>4114</xdr:rowOff>
    </xdr:to>
    <xdr:sp macro="" textlink="">
      <xdr:nvSpPr>
        <xdr:cNvPr id="208" name="円/楕円 207"/>
        <xdr:cNvSpPr/>
      </xdr:nvSpPr>
      <xdr:spPr>
        <a:xfrm>
          <a:off x="1079500" y="136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166691</xdr:rowOff>
    </xdr:from>
    <xdr:ext cx="599010" cy="259045"/>
    <xdr:sp macro="" textlink="">
      <xdr:nvSpPr>
        <xdr:cNvPr id="209" name="テキスト ボックス 208"/>
        <xdr:cNvSpPr txBox="1"/>
      </xdr:nvSpPr>
      <xdr:spPr>
        <a:xfrm>
          <a:off x="830794" y="1371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110461</xdr:rowOff>
    </xdr:from>
    <xdr:to>
      <xdr:col>6</xdr:col>
      <xdr:colOff>511175</xdr:colOff>
      <xdr:row>97</xdr:row>
      <xdr:rowOff>115377</xdr:rowOff>
    </xdr:to>
    <xdr:cxnSp macro="">
      <xdr:nvCxnSpPr>
        <xdr:cNvPr id="237" name="直線コネクタ 236"/>
        <xdr:cNvCxnSpPr/>
      </xdr:nvCxnSpPr>
      <xdr:spPr>
        <a:xfrm flipV="1">
          <a:off x="3797300" y="16741111"/>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114212</xdr:rowOff>
    </xdr:from>
    <xdr:to>
      <xdr:col>5</xdr:col>
      <xdr:colOff>358775</xdr:colOff>
      <xdr:row>97</xdr:row>
      <xdr:rowOff>115377</xdr:rowOff>
    </xdr:to>
    <xdr:cxnSp macro="">
      <xdr:nvCxnSpPr>
        <xdr:cNvPr id="240" name="直線コネクタ 239"/>
        <xdr:cNvCxnSpPr/>
      </xdr:nvCxnSpPr>
      <xdr:spPr>
        <a:xfrm>
          <a:off x="2908300" y="16744862"/>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114212</xdr:rowOff>
    </xdr:from>
    <xdr:to>
      <xdr:col>4</xdr:col>
      <xdr:colOff>155575</xdr:colOff>
      <xdr:row>97</xdr:row>
      <xdr:rowOff>118188</xdr:rowOff>
    </xdr:to>
    <xdr:cxnSp macro="">
      <xdr:nvCxnSpPr>
        <xdr:cNvPr id="243" name="直線コネクタ 242"/>
        <xdr:cNvCxnSpPr/>
      </xdr:nvCxnSpPr>
      <xdr:spPr>
        <a:xfrm flipV="1">
          <a:off x="2019300" y="16744862"/>
          <a:ext cx="8890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102552</xdr:rowOff>
    </xdr:from>
    <xdr:to>
      <xdr:col>2</xdr:col>
      <xdr:colOff>638175</xdr:colOff>
      <xdr:row>97</xdr:row>
      <xdr:rowOff>118188</xdr:rowOff>
    </xdr:to>
    <xdr:cxnSp macro="">
      <xdr:nvCxnSpPr>
        <xdr:cNvPr id="246" name="直線コネクタ 245"/>
        <xdr:cNvCxnSpPr/>
      </xdr:nvCxnSpPr>
      <xdr:spPr>
        <a:xfrm>
          <a:off x="1130300" y="16733202"/>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59661</xdr:rowOff>
    </xdr:from>
    <xdr:to>
      <xdr:col>6</xdr:col>
      <xdr:colOff>561975</xdr:colOff>
      <xdr:row>97</xdr:row>
      <xdr:rowOff>161261</xdr:rowOff>
    </xdr:to>
    <xdr:sp macro="" textlink="">
      <xdr:nvSpPr>
        <xdr:cNvPr id="256" name="円/楕円 255"/>
        <xdr:cNvSpPr/>
      </xdr:nvSpPr>
      <xdr:spPr>
        <a:xfrm>
          <a:off x="4584700" y="16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38088</xdr:rowOff>
    </xdr:from>
    <xdr:ext cx="534377" cy="259045"/>
    <xdr:sp macro="" textlink="">
      <xdr:nvSpPr>
        <xdr:cNvPr id="257" name="衛生費該当値テキスト"/>
        <xdr:cNvSpPr txBox="1"/>
      </xdr:nvSpPr>
      <xdr:spPr>
        <a:xfrm>
          <a:off x="4686300" y="166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64577</xdr:rowOff>
    </xdr:from>
    <xdr:to>
      <xdr:col>5</xdr:col>
      <xdr:colOff>409575</xdr:colOff>
      <xdr:row>97</xdr:row>
      <xdr:rowOff>166177</xdr:rowOff>
    </xdr:to>
    <xdr:sp macro="" textlink="">
      <xdr:nvSpPr>
        <xdr:cNvPr id="258" name="円/楕円 257"/>
        <xdr:cNvSpPr/>
      </xdr:nvSpPr>
      <xdr:spPr>
        <a:xfrm>
          <a:off x="3746500" y="166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157304</xdr:rowOff>
    </xdr:from>
    <xdr:ext cx="534377" cy="259045"/>
    <xdr:sp macro="" textlink="">
      <xdr:nvSpPr>
        <xdr:cNvPr id="259" name="テキスト ボックス 258"/>
        <xdr:cNvSpPr txBox="1"/>
      </xdr:nvSpPr>
      <xdr:spPr>
        <a:xfrm>
          <a:off x="3530111" y="167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63412</xdr:rowOff>
    </xdr:from>
    <xdr:to>
      <xdr:col>4</xdr:col>
      <xdr:colOff>206375</xdr:colOff>
      <xdr:row>97</xdr:row>
      <xdr:rowOff>165012</xdr:rowOff>
    </xdr:to>
    <xdr:sp macro="" textlink="">
      <xdr:nvSpPr>
        <xdr:cNvPr id="260" name="円/楕円 259"/>
        <xdr:cNvSpPr/>
      </xdr:nvSpPr>
      <xdr:spPr>
        <a:xfrm>
          <a:off x="2857500" y="166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156139</xdr:rowOff>
    </xdr:from>
    <xdr:ext cx="534377" cy="259045"/>
    <xdr:sp macro="" textlink="">
      <xdr:nvSpPr>
        <xdr:cNvPr id="261" name="テキスト ボックス 260"/>
        <xdr:cNvSpPr txBox="1"/>
      </xdr:nvSpPr>
      <xdr:spPr>
        <a:xfrm>
          <a:off x="2641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67388</xdr:rowOff>
    </xdr:from>
    <xdr:to>
      <xdr:col>3</xdr:col>
      <xdr:colOff>3175</xdr:colOff>
      <xdr:row>97</xdr:row>
      <xdr:rowOff>168988</xdr:rowOff>
    </xdr:to>
    <xdr:sp macro="" textlink="">
      <xdr:nvSpPr>
        <xdr:cNvPr id="262" name="円/楕円 261"/>
        <xdr:cNvSpPr/>
      </xdr:nvSpPr>
      <xdr:spPr>
        <a:xfrm>
          <a:off x="1968500" y="16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14065</xdr:rowOff>
    </xdr:from>
    <xdr:ext cx="534377" cy="259045"/>
    <xdr:sp macro="" textlink="">
      <xdr:nvSpPr>
        <xdr:cNvPr id="263" name="テキスト ボックス 262"/>
        <xdr:cNvSpPr txBox="1"/>
      </xdr:nvSpPr>
      <xdr:spPr>
        <a:xfrm>
          <a:off x="1752111" y="164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51752</xdr:rowOff>
    </xdr:from>
    <xdr:to>
      <xdr:col>1</xdr:col>
      <xdr:colOff>485775</xdr:colOff>
      <xdr:row>97</xdr:row>
      <xdr:rowOff>153352</xdr:rowOff>
    </xdr:to>
    <xdr:sp macro="" textlink="">
      <xdr:nvSpPr>
        <xdr:cNvPr id="264" name="円/楕円 263"/>
        <xdr:cNvSpPr/>
      </xdr:nvSpPr>
      <xdr:spPr>
        <a:xfrm>
          <a:off x="1079500" y="166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144479</xdr:rowOff>
    </xdr:from>
    <xdr:ext cx="534377" cy="259045"/>
    <xdr:sp macro="" textlink="">
      <xdr:nvSpPr>
        <xdr:cNvPr id="265" name="テキスト ボックス 264"/>
        <xdr:cNvSpPr txBox="1"/>
      </xdr:nvSpPr>
      <xdr:spPr>
        <a:xfrm>
          <a:off x="863111" y="167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18923</xdr:rowOff>
    </xdr:from>
    <xdr:to>
      <xdr:col>15</xdr:col>
      <xdr:colOff>180975</xdr:colOff>
      <xdr:row>38</xdr:row>
      <xdr:rowOff>25019</xdr:rowOff>
    </xdr:to>
    <xdr:cxnSp macro="">
      <xdr:nvCxnSpPr>
        <xdr:cNvPr id="294" name="直線コネクタ 293"/>
        <xdr:cNvCxnSpPr/>
      </xdr:nvCxnSpPr>
      <xdr:spPr>
        <a:xfrm>
          <a:off x="9639300" y="6534023"/>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11874</xdr:rowOff>
    </xdr:from>
    <xdr:to>
      <xdr:col>14</xdr:col>
      <xdr:colOff>28575</xdr:colOff>
      <xdr:row>38</xdr:row>
      <xdr:rowOff>18923</xdr:rowOff>
    </xdr:to>
    <xdr:cxnSp macro="">
      <xdr:nvCxnSpPr>
        <xdr:cNvPr id="297" name="直線コネクタ 296"/>
        <xdr:cNvCxnSpPr/>
      </xdr:nvCxnSpPr>
      <xdr:spPr>
        <a:xfrm>
          <a:off x="8750300" y="6526974"/>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10351</xdr:rowOff>
    </xdr:from>
    <xdr:to>
      <xdr:col>12</xdr:col>
      <xdr:colOff>511175</xdr:colOff>
      <xdr:row>38</xdr:row>
      <xdr:rowOff>11874</xdr:rowOff>
    </xdr:to>
    <xdr:cxnSp macro="">
      <xdr:nvCxnSpPr>
        <xdr:cNvPr id="300" name="直線コネクタ 299"/>
        <xdr:cNvCxnSpPr/>
      </xdr:nvCxnSpPr>
      <xdr:spPr>
        <a:xfrm>
          <a:off x="7861300" y="6525451"/>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3111</xdr:rowOff>
    </xdr:from>
    <xdr:to>
      <xdr:col>11</xdr:col>
      <xdr:colOff>307975</xdr:colOff>
      <xdr:row>38</xdr:row>
      <xdr:rowOff>10351</xdr:rowOff>
    </xdr:to>
    <xdr:cxnSp macro="">
      <xdr:nvCxnSpPr>
        <xdr:cNvPr id="303" name="直線コネクタ 302"/>
        <xdr:cNvCxnSpPr/>
      </xdr:nvCxnSpPr>
      <xdr:spPr>
        <a:xfrm>
          <a:off x="6972300" y="6518211"/>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145669</xdr:rowOff>
    </xdr:from>
    <xdr:to>
      <xdr:col>15</xdr:col>
      <xdr:colOff>231775</xdr:colOff>
      <xdr:row>38</xdr:row>
      <xdr:rowOff>75819</xdr:rowOff>
    </xdr:to>
    <xdr:sp macro="" textlink="">
      <xdr:nvSpPr>
        <xdr:cNvPr id="313" name="円/楕円 312"/>
        <xdr:cNvSpPr/>
      </xdr:nvSpPr>
      <xdr:spPr>
        <a:xfrm>
          <a:off x="104267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124096</xdr:rowOff>
    </xdr:from>
    <xdr:ext cx="469744" cy="259045"/>
    <xdr:sp macro="" textlink="">
      <xdr:nvSpPr>
        <xdr:cNvPr id="314" name="労働費該当値テキスト"/>
        <xdr:cNvSpPr txBox="1"/>
      </xdr:nvSpPr>
      <xdr:spPr>
        <a:xfrm>
          <a:off x="10528300" y="6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139573</xdr:rowOff>
    </xdr:from>
    <xdr:to>
      <xdr:col>14</xdr:col>
      <xdr:colOff>79375</xdr:colOff>
      <xdr:row>38</xdr:row>
      <xdr:rowOff>69723</xdr:rowOff>
    </xdr:to>
    <xdr:sp macro="" textlink="">
      <xdr:nvSpPr>
        <xdr:cNvPr id="315" name="円/楕円 314"/>
        <xdr:cNvSpPr/>
      </xdr:nvSpPr>
      <xdr:spPr>
        <a:xfrm>
          <a:off x="9588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60850</xdr:rowOff>
    </xdr:from>
    <xdr:ext cx="469744" cy="259045"/>
    <xdr:sp macro="" textlink="">
      <xdr:nvSpPr>
        <xdr:cNvPr id="316" name="テキスト ボックス 315"/>
        <xdr:cNvSpPr txBox="1"/>
      </xdr:nvSpPr>
      <xdr:spPr>
        <a:xfrm>
          <a:off x="9404427" y="657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132524</xdr:rowOff>
    </xdr:from>
    <xdr:to>
      <xdr:col>12</xdr:col>
      <xdr:colOff>561975</xdr:colOff>
      <xdr:row>38</xdr:row>
      <xdr:rowOff>62674</xdr:rowOff>
    </xdr:to>
    <xdr:sp macro="" textlink="">
      <xdr:nvSpPr>
        <xdr:cNvPr id="317" name="円/楕円 316"/>
        <xdr:cNvSpPr/>
      </xdr:nvSpPr>
      <xdr:spPr>
        <a:xfrm>
          <a:off x="8699500" y="64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53801</xdr:rowOff>
    </xdr:from>
    <xdr:ext cx="469744" cy="259045"/>
    <xdr:sp macro="" textlink="">
      <xdr:nvSpPr>
        <xdr:cNvPr id="318" name="テキスト ボックス 317"/>
        <xdr:cNvSpPr txBox="1"/>
      </xdr:nvSpPr>
      <xdr:spPr>
        <a:xfrm>
          <a:off x="8515427" y="65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131001</xdr:rowOff>
    </xdr:from>
    <xdr:to>
      <xdr:col>11</xdr:col>
      <xdr:colOff>358775</xdr:colOff>
      <xdr:row>38</xdr:row>
      <xdr:rowOff>61151</xdr:rowOff>
    </xdr:to>
    <xdr:sp macro="" textlink="">
      <xdr:nvSpPr>
        <xdr:cNvPr id="319" name="円/楕円 318"/>
        <xdr:cNvSpPr/>
      </xdr:nvSpPr>
      <xdr:spPr>
        <a:xfrm>
          <a:off x="7810500" y="64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52278</xdr:rowOff>
    </xdr:from>
    <xdr:ext cx="469744" cy="259045"/>
    <xdr:sp macro="" textlink="">
      <xdr:nvSpPr>
        <xdr:cNvPr id="320" name="テキスト ボックス 319"/>
        <xdr:cNvSpPr txBox="1"/>
      </xdr:nvSpPr>
      <xdr:spPr>
        <a:xfrm>
          <a:off x="7626427" y="656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123761</xdr:rowOff>
    </xdr:from>
    <xdr:to>
      <xdr:col>10</xdr:col>
      <xdr:colOff>155575</xdr:colOff>
      <xdr:row>38</xdr:row>
      <xdr:rowOff>53911</xdr:rowOff>
    </xdr:to>
    <xdr:sp macro="" textlink="">
      <xdr:nvSpPr>
        <xdr:cNvPr id="321" name="円/楕円 320"/>
        <xdr:cNvSpPr/>
      </xdr:nvSpPr>
      <xdr:spPr>
        <a:xfrm>
          <a:off x="6921500" y="6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45038</xdr:rowOff>
    </xdr:from>
    <xdr:ext cx="469744" cy="259045"/>
    <xdr:sp macro="" textlink="">
      <xdr:nvSpPr>
        <xdr:cNvPr id="322" name="テキスト ボックス 321"/>
        <xdr:cNvSpPr txBox="1"/>
      </xdr:nvSpPr>
      <xdr:spPr>
        <a:xfrm>
          <a:off x="6737427" y="6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117937</xdr:rowOff>
    </xdr:from>
    <xdr:to>
      <xdr:col>15</xdr:col>
      <xdr:colOff>180975</xdr:colOff>
      <xdr:row>58</xdr:row>
      <xdr:rowOff>118120</xdr:rowOff>
    </xdr:to>
    <xdr:cxnSp macro="">
      <xdr:nvCxnSpPr>
        <xdr:cNvPr id="349" name="直線コネクタ 348"/>
        <xdr:cNvCxnSpPr/>
      </xdr:nvCxnSpPr>
      <xdr:spPr>
        <a:xfrm>
          <a:off x="9639300" y="1006203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110668</xdr:rowOff>
    </xdr:from>
    <xdr:to>
      <xdr:col>14</xdr:col>
      <xdr:colOff>28575</xdr:colOff>
      <xdr:row>58</xdr:row>
      <xdr:rowOff>117937</xdr:rowOff>
    </xdr:to>
    <xdr:cxnSp macro="">
      <xdr:nvCxnSpPr>
        <xdr:cNvPr id="352" name="直線コネクタ 351"/>
        <xdr:cNvCxnSpPr/>
      </xdr:nvCxnSpPr>
      <xdr:spPr>
        <a:xfrm>
          <a:off x="8750300" y="1005476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110668</xdr:rowOff>
    </xdr:from>
    <xdr:to>
      <xdr:col>12</xdr:col>
      <xdr:colOff>511175</xdr:colOff>
      <xdr:row>58</xdr:row>
      <xdr:rowOff>117891</xdr:rowOff>
    </xdr:to>
    <xdr:cxnSp macro="">
      <xdr:nvCxnSpPr>
        <xdr:cNvPr id="355" name="直線コネクタ 354"/>
        <xdr:cNvCxnSpPr/>
      </xdr:nvCxnSpPr>
      <xdr:spPr>
        <a:xfrm flipV="1">
          <a:off x="7861300" y="1005476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116932</xdr:rowOff>
    </xdr:from>
    <xdr:to>
      <xdr:col>11</xdr:col>
      <xdr:colOff>307975</xdr:colOff>
      <xdr:row>58</xdr:row>
      <xdr:rowOff>117891</xdr:rowOff>
    </xdr:to>
    <xdr:cxnSp macro="">
      <xdr:nvCxnSpPr>
        <xdr:cNvPr id="358" name="直線コネクタ 357"/>
        <xdr:cNvCxnSpPr/>
      </xdr:nvCxnSpPr>
      <xdr:spPr>
        <a:xfrm>
          <a:off x="6972300" y="10061032"/>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67320</xdr:rowOff>
    </xdr:from>
    <xdr:to>
      <xdr:col>15</xdr:col>
      <xdr:colOff>231775</xdr:colOff>
      <xdr:row>58</xdr:row>
      <xdr:rowOff>168920</xdr:rowOff>
    </xdr:to>
    <xdr:sp macro="" textlink="">
      <xdr:nvSpPr>
        <xdr:cNvPr id="368" name="円/楕円 367"/>
        <xdr:cNvSpPr/>
      </xdr:nvSpPr>
      <xdr:spPr>
        <a:xfrm>
          <a:off x="104267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153697</xdr:rowOff>
    </xdr:from>
    <xdr:ext cx="378565" cy="259045"/>
    <xdr:sp macro="" textlink="">
      <xdr:nvSpPr>
        <xdr:cNvPr id="369" name="農林水産業費該当値テキスト"/>
        <xdr:cNvSpPr txBox="1"/>
      </xdr:nvSpPr>
      <xdr:spPr>
        <a:xfrm>
          <a:off x="10528300" y="992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67137</xdr:rowOff>
    </xdr:from>
    <xdr:to>
      <xdr:col>14</xdr:col>
      <xdr:colOff>79375</xdr:colOff>
      <xdr:row>58</xdr:row>
      <xdr:rowOff>168737</xdr:rowOff>
    </xdr:to>
    <xdr:sp macro="" textlink="">
      <xdr:nvSpPr>
        <xdr:cNvPr id="370" name="円/楕円 369"/>
        <xdr:cNvSpPr/>
      </xdr:nvSpPr>
      <xdr:spPr>
        <a:xfrm>
          <a:off x="95885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159864</xdr:rowOff>
    </xdr:from>
    <xdr:ext cx="378565" cy="259045"/>
    <xdr:sp macro="" textlink="">
      <xdr:nvSpPr>
        <xdr:cNvPr id="371" name="テキスト ボックス 370"/>
        <xdr:cNvSpPr txBox="1"/>
      </xdr:nvSpPr>
      <xdr:spPr>
        <a:xfrm>
          <a:off x="9450017" y="1010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59868</xdr:rowOff>
    </xdr:from>
    <xdr:to>
      <xdr:col>12</xdr:col>
      <xdr:colOff>561975</xdr:colOff>
      <xdr:row>58</xdr:row>
      <xdr:rowOff>161468</xdr:rowOff>
    </xdr:to>
    <xdr:sp macro="" textlink="">
      <xdr:nvSpPr>
        <xdr:cNvPr id="372" name="円/楕円 371"/>
        <xdr:cNvSpPr/>
      </xdr:nvSpPr>
      <xdr:spPr>
        <a:xfrm>
          <a:off x="8699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152595</xdr:rowOff>
    </xdr:from>
    <xdr:ext cx="378565" cy="259045"/>
    <xdr:sp macro="" textlink="">
      <xdr:nvSpPr>
        <xdr:cNvPr id="373" name="テキスト ボックス 372"/>
        <xdr:cNvSpPr txBox="1"/>
      </xdr:nvSpPr>
      <xdr:spPr>
        <a:xfrm>
          <a:off x="8561017" y="10096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67091</xdr:rowOff>
    </xdr:from>
    <xdr:to>
      <xdr:col>11</xdr:col>
      <xdr:colOff>358775</xdr:colOff>
      <xdr:row>58</xdr:row>
      <xdr:rowOff>168691</xdr:rowOff>
    </xdr:to>
    <xdr:sp macro="" textlink="">
      <xdr:nvSpPr>
        <xdr:cNvPr id="374" name="円/楕円 373"/>
        <xdr:cNvSpPr/>
      </xdr:nvSpPr>
      <xdr:spPr>
        <a:xfrm>
          <a:off x="78105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159818</xdr:rowOff>
    </xdr:from>
    <xdr:ext cx="378565" cy="259045"/>
    <xdr:sp macro="" textlink="">
      <xdr:nvSpPr>
        <xdr:cNvPr id="375" name="テキスト ボックス 374"/>
        <xdr:cNvSpPr txBox="1"/>
      </xdr:nvSpPr>
      <xdr:spPr>
        <a:xfrm>
          <a:off x="7672017" y="10103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66132</xdr:rowOff>
    </xdr:from>
    <xdr:to>
      <xdr:col>10</xdr:col>
      <xdr:colOff>155575</xdr:colOff>
      <xdr:row>58</xdr:row>
      <xdr:rowOff>167732</xdr:rowOff>
    </xdr:to>
    <xdr:sp macro="" textlink="">
      <xdr:nvSpPr>
        <xdr:cNvPr id="376" name="円/楕円 375"/>
        <xdr:cNvSpPr/>
      </xdr:nvSpPr>
      <xdr:spPr>
        <a:xfrm>
          <a:off x="6921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158859</xdr:rowOff>
    </xdr:from>
    <xdr:ext cx="378565" cy="259045"/>
    <xdr:sp macro="" textlink="">
      <xdr:nvSpPr>
        <xdr:cNvPr id="377" name="テキスト ボックス 376"/>
        <xdr:cNvSpPr txBox="1"/>
      </xdr:nvSpPr>
      <xdr:spPr>
        <a:xfrm>
          <a:off x="6783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97010</xdr:rowOff>
    </xdr:from>
    <xdr:to>
      <xdr:col>15</xdr:col>
      <xdr:colOff>180975</xdr:colOff>
      <xdr:row>78</xdr:row>
      <xdr:rowOff>109258</xdr:rowOff>
    </xdr:to>
    <xdr:cxnSp macro="">
      <xdr:nvCxnSpPr>
        <xdr:cNvPr id="406" name="直線コネクタ 405"/>
        <xdr:cNvCxnSpPr/>
      </xdr:nvCxnSpPr>
      <xdr:spPr>
        <a:xfrm>
          <a:off x="9639300" y="13470110"/>
          <a:ext cx="8382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97010</xdr:rowOff>
    </xdr:from>
    <xdr:to>
      <xdr:col>14</xdr:col>
      <xdr:colOff>28575</xdr:colOff>
      <xdr:row>78</xdr:row>
      <xdr:rowOff>113640</xdr:rowOff>
    </xdr:to>
    <xdr:cxnSp macro="">
      <xdr:nvCxnSpPr>
        <xdr:cNvPr id="409" name="直線コネクタ 408"/>
        <xdr:cNvCxnSpPr/>
      </xdr:nvCxnSpPr>
      <xdr:spPr>
        <a:xfrm flipV="1">
          <a:off x="8750300" y="13470110"/>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113640</xdr:rowOff>
    </xdr:from>
    <xdr:to>
      <xdr:col>12</xdr:col>
      <xdr:colOff>511175</xdr:colOff>
      <xdr:row>78</xdr:row>
      <xdr:rowOff>114021</xdr:rowOff>
    </xdr:to>
    <xdr:cxnSp macro="">
      <xdr:nvCxnSpPr>
        <xdr:cNvPr id="412" name="直線コネクタ 411"/>
        <xdr:cNvCxnSpPr/>
      </xdr:nvCxnSpPr>
      <xdr:spPr>
        <a:xfrm flipV="1">
          <a:off x="7861300" y="134867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113334</xdr:rowOff>
    </xdr:from>
    <xdr:to>
      <xdr:col>11</xdr:col>
      <xdr:colOff>307975</xdr:colOff>
      <xdr:row>78</xdr:row>
      <xdr:rowOff>114021</xdr:rowOff>
    </xdr:to>
    <xdr:cxnSp macro="">
      <xdr:nvCxnSpPr>
        <xdr:cNvPr id="415" name="直線コネクタ 414"/>
        <xdr:cNvCxnSpPr/>
      </xdr:nvCxnSpPr>
      <xdr:spPr>
        <a:xfrm>
          <a:off x="6972300" y="13486434"/>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58458</xdr:rowOff>
    </xdr:from>
    <xdr:to>
      <xdr:col>15</xdr:col>
      <xdr:colOff>231775</xdr:colOff>
      <xdr:row>78</xdr:row>
      <xdr:rowOff>160058</xdr:rowOff>
    </xdr:to>
    <xdr:sp macro="" textlink="">
      <xdr:nvSpPr>
        <xdr:cNvPr id="425" name="円/楕円 424"/>
        <xdr:cNvSpPr/>
      </xdr:nvSpPr>
      <xdr:spPr>
        <a:xfrm>
          <a:off x="104267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144835</xdr:rowOff>
    </xdr:from>
    <xdr:ext cx="469744" cy="259045"/>
    <xdr:sp macro="" textlink="">
      <xdr:nvSpPr>
        <xdr:cNvPr id="426" name="商工費該当値テキスト"/>
        <xdr:cNvSpPr txBox="1"/>
      </xdr:nvSpPr>
      <xdr:spPr>
        <a:xfrm>
          <a:off x="10528300" y="133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46210</xdr:rowOff>
    </xdr:from>
    <xdr:to>
      <xdr:col>14</xdr:col>
      <xdr:colOff>79375</xdr:colOff>
      <xdr:row>78</xdr:row>
      <xdr:rowOff>147810</xdr:rowOff>
    </xdr:to>
    <xdr:sp macro="" textlink="">
      <xdr:nvSpPr>
        <xdr:cNvPr id="427" name="円/楕円 426"/>
        <xdr:cNvSpPr/>
      </xdr:nvSpPr>
      <xdr:spPr>
        <a:xfrm>
          <a:off x="9588500" y="134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138937</xdr:rowOff>
    </xdr:from>
    <xdr:ext cx="469744" cy="259045"/>
    <xdr:sp macro="" textlink="">
      <xdr:nvSpPr>
        <xdr:cNvPr id="428" name="テキスト ボックス 427"/>
        <xdr:cNvSpPr txBox="1"/>
      </xdr:nvSpPr>
      <xdr:spPr>
        <a:xfrm>
          <a:off x="9404427" y="1351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62840</xdr:rowOff>
    </xdr:from>
    <xdr:to>
      <xdr:col>12</xdr:col>
      <xdr:colOff>561975</xdr:colOff>
      <xdr:row>78</xdr:row>
      <xdr:rowOff>164440</xdr:rowOff>
    </xdr:to>
    <xdr:sp macro="" textlink="">
      <xdr:nvSpPr>
        <xdr:cNvPr id="429" name="円/楕円 428"/>
        <xdr:cNvSpPr/>
      </xdr:nvSpPr>
      <xdr:spPr>
        <a:xfrm>
          <a:off x="8699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155567</xdr:rowOff>
    </xdr:from>
    <xdr:ext cx="469744" cy="259045"/>
    <xdr:sp macro="" textlink="">
      <xdr:nvSpPr>
        <xdr:cNvPr id="430" name="テキスト ボックス 429"/>
        <xdr:cNvSpPr txBox="1"/>
      </xdr:nvSpPr>
      <xdr:spPr>
        <a:xfrm>
          <a:off x="8515427"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63221</xdr:rowOff>
    </xdr:from>
    <xdr:to>
      <xdr:col>11</xdr:col>
      <xdr:colOff>358775</xdr:colOff>
      <xdr:row>78</xdr:row>
      <xdr:rowOff>164821</xdr:rowOff>
    </xdr:to>
    <xdr:sp macro="" textlink="">
      <xdr:nvSpPr>
        <xdr:cNvPr id="431" name="円/楕円 430"/>
        <xdr:cNvSpPr/>
      </xdr:nvSpPr>
      <xdr:spPr>
        <a:xfrm>
          <a:off x="7810500" y="134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155948</xdr:rowOff>
    </xdr:from>
    <xdr:ext cx="469744" cy="259045"/>
    <xdr:sp macro="" textlink="">
      <xdr:nvSpPr>
        <xdr:cNvPr id="432" name="テキスト ボックス 431"/>
        <xdr:cNvSpPr txBox="1"/>
      </xdr:nvSpPr>
      <xdr:spPr>
        <a:xfrm>
          <a:off x="7626427" y="135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62534</xdr:rowOff>
    </xdr:from>
    <xdr:to>
      <xdr:col>10</xdr:col>
      <xdr:colOff>155575</xdr:colOff>
      <xdr:row>78</xdr:row>
      <xdr:rowOff>164134</xdr:rowOff>
    </xdr:to>
    <xdr:sp macro="" textlink="">
      <xdr:nvSpPr>
        <xdr:cNvPr id="433" name="円/楕円 432"/>
        <xdr:cNvSpPr/>
      </xdr:nvSpPr>
      <xdr:spPr>
        <a:xfrm>
          <a:off x="6921500" y="134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155261</xdr:rowOff>
    </xdr:from>
    <xdr:ext cx="469744" cy="259045"/>
    <xdr:sp macro="" textlink="">
      <xdr:nvSpPr>
        <xdr:cNvPr id="434" name="テキスト ボックス 433"/>
        <xdr:cNvSpPr txBox="1"/>
      </xdr:nvSpPr>
      <xdr:spPr>
        <a:xfrm>
          <a:off x="6737427" y="1352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116593</xdr:rowOff>
    </xdr:from>
    <xdr:to>
      <xdr:col>15</xdr:col>
      <xdr:colOff>180975</xdr:colOff>
      <xdr:row>98</xdr:row>
      <xdr:rowOff>66511</xdr:rowOff>
    </xdr:to>
    <xdr:cxnSp macro="">
      <xdr:nvCxnSpPr>
        <xdr:cNvPr id="464" name="直線コネクタ 463"/>
        <xdr:cNvCxnSpPr/>
      </xdr:nvCxnSpPr>
      <xdr:spPr>
        <a:xfrm>
          <a:off x="9639300" y="16747243"/>
          <a:ext cx="8382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116593</xdr:rowOff>
    </xdr:from>
    <xdr:to>
      <xdr:col>14</xdr:col>
      <xdr:colOff>28575</xdr:colOff>
      <xdr:row>97</xdr:row>
      <xdr:rowOff>132214</xdr:rowOff>
    </xdr:to>
    <xdr:cxnSp macro="">
      <xdr:nvCxnSpPr>
        <xdr:cNvPr id="467" name="直線コネクタ 466"/>
        <xdr:cNvCxnSpPr/>
      </xdr:nvCxnSpPr>
      <xdr:spPr>
        <a:xfrm flipV="1">
          <a:off x="8750300" y="1674724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132214</xdr:rowOff>
    </xdr:from>
    <xdr:to>
      <xdr:col>12</xdr:col>
      <xdr:colOff>511175</xdr:colOff>
      <xdr:row>97</xdr:row>
      <xdr:rowOff>156063</xdr:rowOff>
    </xdr:to>
    <xdr:cxnSp macro="">
      <xdr:nvCxnSpPr>
        <xdr:cNvPr id="470" name="直線コネクタ 469"/>
        <xdr:cNvCxnSpPr/>
      </xdr:nvCxnSpPr>
      <xdr:spPr>
        <a:xfrm flipV="1">
          <a:off x="7861300" y="16762864"/>
          <a:ext cx="8890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156063</xdr:rowOff>
    </xdr:from>
    <xdr:to>
      <xdr:col>11</xdr:col>
      <xdr:colOff>307975</xdr:colOff>
      <xdr:row>97</xdr:row>
      <xdr:rowOff>167512</xdr:rowOff>
    </xdr:to>
    <xdr:cxnSp macro="">
      <xdr:nvCxnSpPr>
        <xdr:cNvPr id="473" name="直線コネクタ 472"/>
        <xdr:cNvCxnSpPr/>
      </xdr:nvCxnSpPr>
      <xdr:spPr>
        <a:xfrm flipV="1">
          <a:off x="6972300" y="16786713"/>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15711</xdr:rowOff>
    </xdr:from>
    <xdr:to>
      <xdr:col>15</xdr:col>
      <xdr:colOff>231775</xdr:colOff>
      <xdr:row>98</xdr:row>
      <xdr:rowOff>117311</xdr:rowOff>
    </xdr:to>
    <xdr:sp macro="" textlink="">
      <xdr:nvSpPr>
        <xdr:cNvPr id="483" name="円/楕円 482"/>
        <xdr:cNvSpPr/>
      </xdr:nvSpPr>
      <xdr:spPr>
        <a:xfrm>
          <a:off x="10426700" y="168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165588</xdr:rowOff>
    </xdr:from>
    <xdr:ext cx="534377" cy="259045"/>
    <xdr:sp macro="" textlink="">
      <xdr:nvSpPr>
        <xdr:cNvPr id="484" name="土木費該当値テキスト"/>
        <xdr:cNvSpPr txBox="1"/>
      </xdr:nvSpPr>
      <xdr:spPr>
        <a:xfrm>
          <a:off x="10528300" y="167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65793</xdr:rowOff>
    </xdr:from>
    <xdr:to>
      <xdr:col>14</xdr:col>
      <xdr:colOff>79375</xdr:colOff>
      <xdr:row>97</xdr:row>
      <xdr:rowOff>167393</xdr:rowOff>
    </xdr:to>
    <xdr:sp macro="" textlink="">
      <xdr:nvSpPr>
        <xdr:cNvPr id="485" name="円/楕円 484"/>
        <xdr:cNvSpPr/>
      </xdr:nvSpPr>
      <xdr:spPr>
        <a:xfrm>
          <a:off x="9588500" y="166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158520</xdr:rowOff>
    </xdr:from>
    <xdr:ext cx="534377" cy="259045"/>
    <xdr:sp macro="" textlink="">
      <xdr:nvSpPr>
        <xdr:cNvPr id="486" name="テキスト ボックス 485"/>
        <xdr:cNvSpPr txBox="1"/>
      </xdr:nvSpPr>
      <xdr:spPr>
        <a:xfrm>
          <a:off x="9372111" y="167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81414</xdr:rowOff>
    </xdr:from>
    <xdr:to>
      <xdr:col>12</xdr:col>
      <xdr:colOff>561975</xdr:colOff>
      <xdr:row>98</xdr:row>
      <xdr:rowOff>11564</xdr:rowOff>
    </xdr:to>
    <xdr:sp macro="" textlink="">
      <xdr:nvSpPr>
        <xdr:cNvPr id="487" name="円/楕円 486"/>
        <xdr:cNvSpPr/>
      </xdr:nvSpPr>
      <xdr:spPr>
        <a:xfrm>
          <a:off x="8699500" y="167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2691</xdr:rowOff>
    </xdr:from>
    <xdr:ext cx="534377" cy="259045"/>
    <xdr:sp macro="" textlink="">
      <xdr:nvSpPr>
        <xdr:cNvPr id="488" name="テキスト ボックス 487"/>
        <xdr:cNvSpPr txBox="1"/>
      </xdr:nvSpPr>
      <xdr:spPr>
        <a:xfrm>
          <a:off x="8483111" y="168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105263</xdr:rowOff>
    </xdr:from>
    <xdr:to>
      <xdr:col>11</xdr:col>
      <xdr:colOff>358775</xdr:colOff>
      <xdr:row>98</xdr:row>
      <xdr:rowOff>35413</xdr:rowOff>
    </xdr:to>
    <xdr:sp macro="" textlink="">
      <xdr:nvSpPr>
        <xdr:cNvPr id="489" name="円/楕円 488"/>
        <xdr:cNvSpPr/>
      </xdr:nvSpPr>
      <xdr:spPr>
        <a:xfrm>
          <a:off x="7810500" y="167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26540</xdr:rowOff>
    </xdr:from>
    <xdr:ext cx="534377" cy="259045"/>
    <xdr:sp macro="" textlink="">
      <xdr:nvSpPr>
        <xdr:cNvPr id="490" name="テキスト ボックス 489"/>
        <xdr:cNvSpPr txBox="1"/>
      </xdr:nvSpPr>
      <xdr:spPr>
        <a:xfrm>
          <a:off x="7594111" y="168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116712</xdr:rowOff>
    </xdr:from>
    <xdr:to>
      <xdr:col>10</xdr:col>
      <xdr:colOff>155575</xdr:colOff>
      <xdr:row>98</xdr:row>
      <xdr:rowOff>46862</xdr:rowOff>
    </xdr:to>
    <xdr:sp macro="" textlink="">
      <xdr:nvSpPr>
        <xdr:cNvPr id="491" name="円/楕円 490"/>
        <xdr:cNvSpPr/>
      </xdr:nvSpPr>
      <xdr:spPr>
        <a:xfrm>
          <a:off x="6921500" y="167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37989</xdr:rowOff>
    </xdr:from>
    <xdr:ext cx="534377" cy="259045"/>
    <xdr:sp macro="" textlink="">
      <xdr:nvSpPr>
        <xdr:cNvPr id="492" name="テキスト ボックス 491"/>
        <xdr:cNvSpPr txBox="1"/>
      </xdr:nvSpPr>
      <xdr:spPr>
        <a:xfrm>
          <a:off x="6705111" y="1684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10033</xdr:rowOff>
    </xdr:from>
    <xdr:to>
      <xdr:col>23</xdr:col>
      <xdr:colOff>517525</xdr:colOff>
      <xdr:row>37</xdr:row>
      <xdr:rowOff>146812</xdr:rowOff>
    </xdr:to>
    <xdr:cxnSp macro="">
      <xdr:nvCxnSpPr>
        <xdr:cNvPr id="522" name="直線コネクタ 521"/>
        <xdr:cNvCxnSpPr/>
      </xdr:nvCxnSpPr>
      <xdr:spPr>
        <a:xfrm>
          <a:off x="15481300" y="6353683"/>
          <a:ext cx="8382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43688</xdr:rowOff>
    </xdr:from>
    <xdr:to>
      <xdr:col>22</xdr:col>
      <xdr:colOff>365125</xdr:colOff>
      <xdr:row>37</xdr:row>
      <xdr:rowOff>10033</xdr:rowOff>
    </xdr:to>
    <xdr:cxnSp macro="">
      <xdr:nvCxnSpPr>
        <xdr:cNvPr id="525" name="直線コネクタ 524"/>
        <xdr:cNvCxnSpPr/>
      </xdr:nvCxnSpPr>
      <xdr:spPr>
        <a:xfrm>
          <a:off x="14592300" y="621588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43688</xdr:rowOff>
    </xdr:from>
    <xdr:to>
      <xdr:col>21</xdr:col>
      <xdr:colOff>161925</xdr:colOff>
      <xdr:row>36</xdr:row>
      <xdr:rowOff>107696</xdr:rowOff>
    </xdr:to>
    <xdr:cxnSp macro="">
      <xdr:nvCxnSpPr>
        <xdr:cNvPr id="528" name="直線コネクタ 527"/>
        <xdr:cNvCxnSpPr/>
      </xdr:nvCxnSpPr>
      <xdr:spPr>
        <a:xfrm flipV="1">
          <a:off x="13703300" y="6215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0" name="テキスト ボックス 529"/>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107696</xdr:rowOff>
    </xdr:from>
    <xdr:to>
      <xdr:col>19</xdr:col>
      <xdr:colOff>644525</xdr:colOff>
      <xdr:row>38</xdr:row>
      <xdr:rowOff>38100</xdr:rowOff>
    </xdr:to>
    <xdr:cxnSp macro="">
      <xdr:nvCxnSpPr>
        <xdr:cNvPr id="531" name="直線コネクタ 530"/>
        <xdr:cNvCxnSpPr/>
      </xdr:nvCxnSpPr>
      <xdr:spPr>
        <a:xfrm flipV="1">
          <a:off x="12814300" y="6279896"/>
          <a:ext cx="889000" cy="2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3" name="テキスト ボックス 532"/>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96012</xdr:rowOff>
    </xdr:from>
    <xdr:to>
      <xdr:col>23</xdr:col>
      <xdr:colOff>568325</xdr:colOff>
      <xdr:row>38</xdr:row>
      <xdr:rowOff>26162</xdr:rowOff>
    </xdr:to>
    <xdr:sp macro="" textlink="">
      <xdr:nvSpPr>
        <xdr:cNvPr id="541" name="円/楕円 540"/>
        <xdr:cNvSpPr/>
      </xdr:nvSpPr>
      <xdr:spPr>
        <a:xfrm>
          <a:off x="16268700" y="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74439</xdr:rowOff>
    </xdr:from>
    <xdr:ext cx="534377" cy="259045"/>
    <xdr:sp macro="" textlink="">
      <xdr:nvSpPr>
        <xdr:cNvPr id="542" name="消防費該当値テキスト"/>
        <xdr:cNvSpPr txBox="1"/>
      </xdr:nvSpPr>
      <xdr:spPr>
        <a:xfrm>
          <a:off x="16370300" y="64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130683</xdr:rowOff>
    </xdr:from>
    <xdr:to>
      <xdr:col>22</xdr:col>
      <xdr:colOff>415925</xdr:colOff>
      <xdr:row>37</xdr:row>
      <xdr:rowOff>60833</xdr:rowOff>
    </xdr:to>
    <xdr:sp macro="" textlink="">
      <xdr:nvSpPr>
        <xdr:cNvPr id="543" name="円/楕円 542"/>
        <xdr:cNvSpPr/>
      </xdr:nvSpPr>
      <xdr:spPr>
        <a:xfrm>
          <a:off x="15430500" y="63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51960</xdr:rowOff>
    </xdr:from>
    <xdr:ext cx="534377" cy="259045"/>
    <xdr:sp macro="" textlink="">
      <xdr:nvSpPr>
        <xdr:cNvPr id="544" name="テキスト ボックス 543"/>
        <xdr:cNvSpPr txBox="1"/>
      </xdr:nvSpPr>
      <xdr:spPr>
        <a:xfrm>
          <a:off x="15214111" y="63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164338</xdr:rowOff>
    </xdr:from>
    <xdr:to>
      <xdr:col>21</xdr:col>
      <xdr:colOff>212725</xdr:colOff>
      <xdr:row>36</xdr:row>
      <xdr:rowOff>94488</xdr:rowOff>
    </xdr:to>
    <xdr:sp macro="" textlink="">
      <xdr:nvSpPr>
        <xdr:cNvPr id="545" name="円/楕円 544"/>
        <xdr:cNvSpPr/>
      </xdr:nvSpPr>
      <xdr:spPr>
        <a:xfrm>
          <a:off x="14541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111015</xdr:rowOff>
    </xdr:from>
    <xdr:ext cx="534377" cy="259045"/>
    <xdr:sp macro="" textlink="">
      <xdr:nvSpPr>
        <xdr:cNvPr id="546" name="テキスト ボックス 545"/>
        <xdr:cNvSpPr txBox="1"/>
      </xdr:nvSpPr>
      <xdr:spPr>
        <a:xfrm>
          <a:off x="14325111" y="59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56896</xdr:rowOff>
    </xdr:from>
    <xdr:to>
      <xdr:col>20</xdr:col>
      <xdr:colOff>9525</xdr:colOff>
      <xdr:row>36</xdr:row>
      <xdr:rowOff>158496</xdr:rowOff>
    </xdr:to>
    <xdr:sp macro="" textlink="">
      <xdr:nvSpPr>
        <xdr:cNvPr id="547" name="円/楕円 546"/>
        <xdr:cNvSpPr/>
      </xdr:nvSpPr>
      <xdr:spPr>
        <a:xfrm>
          <a:off x="13652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3573</xdr:rowOff>
    </xdr:from>
    <xdr:ext cx="534377" cy="259045"/>
    <xdr:sp macro="" textlink="">
      <xdr:nvSpPr>
        <xdr:cNvPr id="548" name="テキスト ボックス 547"/>
        <xdr:cNvSpPr txBox="1"/>
      </xdr:nvSpPr>
      <xdr:spPr>
        <a:xfrm>
          <a:off x="13436111" y="60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158750</xdr:rowOff>
    </xdr:from>
    <xdr:to>
      <xdr:col>18</xdr:col>
      <xdr:colOff>492125</xdr:colOff>
      <xdr:row>38</xdr:row>
      <xdr:rowOff>88900</xdr:rowOff>
    </xdr:to>
    <xdr:sp macro="" textlink="">
      <xdr:nvSpPr>
        <xdr:cNvPr id="549" name="円/楕円 548"/>
        <xdr:cNvSpPr/>
      </xdr:nvSpPr>
      <xdr:spPr>
        <a:xfrm>
          <a:off x="1276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80027</xdr:rowOff>
    </xdr:from>
    <xdr:ext cx="534377" cy="259045"/>
    <xdr:sp macro="" textlink="">
      <xdr:nvSpPr>
        <xdr:cNvPr id="550" name="テキスト ボックス 549"/>
        <xdr:cNvSpPr txBox="1"/>
      </xdr:nvSpPr>
      <xdr:spPr>
        <a:xfrm>
          <a:off x="12547111" y="65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72949</xdr:rowOff>
    </xdr:from>
    <xdr:to>
      <xdr:col>23</xdr:col>
      <xdr:colOff>517525</xdr:colOff>
      <xdr:row>54</xdr:row>
      <xdr:rowOff>33248</xdr:rowOff>
    </xdr:to>
    <xdr:cxnSp macro="">
      <xdr:nvCxnSpPr>
        <xdr:cNvPr id="580" name="直線コネクタ 579"/>
        <xdr:cNvCxnSpPr/>
      </xdr:nvCxnSpPr>
      <xdr:spPr>
        <a:xfrm>
          <a:off x="15481300" y="8645449"/>
          <a:ext cx="838200" cy="64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1"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72949</xdr:rowOff>
    </xdr:from>
    <xdr:to>
      <xdr:col>22</xdr:col>
      <xdr:colOff>365125</xdr:colOff>
      <xdr:row>51</xdr:row>
      <xdr:rowOff>18276</xdr:rowOff>
    </xdr:to>
    <xdr:cxnSp macro="">
      <xdr:nvCxnSpPr>
        <xdr:cNvPr id="583" name="直線コネクタ 582"/>
        <xdr:cNvCxnSpPr/>
      </xdr:nvCxnSpPr>
      <xdr:spPr>
        <a:xfrm flipV="1">
          <a:off x="14592300" y="8645449"/>
          <a:ext cx="889000" cy="1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5" name="テキスト ボックス 584"/>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18276</xdr:rowOff>
    </xdr:from>
    <xdr:to>
      <xdr:col>21</xdr:col>
      <xdr:colOff>161925</xdr:colOff>
      <xdr:row>56</xdr:row>
      <xdr:rowOff>122936</xdr:rowOff>
    </xdr:to>
    <xdr:cxnSp macro="">
      <xdr:nvCxnSpPr>
        <xdr:cNvPr id="586" name="直線コネクタ 585"/>
        <xdr:cNvCxnSpPr/>
      </xdr:nvCxnSpPr>
      <xdr:spPr>
        <a:xfrm flipV="1">
          <a:off x="13703300" y="8762226"/>
          <a:ext cx="889000" cy="96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88" name="テキスト ボックス 587"/>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122936</xdr:rowOff>
    </xdr:from>
    <xdr:to>
      <xdr:col>19</xdr:col>
      <xdr:colOff>644525</xdr:colOff>
      <xdr:row>58</xdr:row>
      <xdr:rowOff>21475</xdr:rowOff>
    </xdr:to>
    <xdr:cxnSp macro="">
      <xdr:nvCxnSpPr>
        <xdr:cNvPr id="589" name="直線コネクタ 588"/>
        <xdr:cNvCxnSpPr/>
      </xdr:nvCxnSpPr>
      <xdr:spPr>
        <a:xfrm flipV="1">
          <a:off x="12814300" y="9724136"/>
          <a:ext cx="889000" cy="2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1" name="テキスト ボックス 590"/>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3" name="テキスト ボックス 592"/>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153898</xdr:rowOff>
    </xdr:from>
    <xdr:to>
      <xdr:col>23</xdr:col>
      <xdr:colOff>568325</xdr:colOff>
      <xdr:row>54</xdr:row>
      <xdr:rowOff>84048</xdr:rowOff>
    </xdr:to>
    <xdr:sp macro="" textlink="">
      <xdr:nvSpPr>
        <xdr:cNvPr id="599" name="円/楕円 598"/>
        <xdr:cNvSpPr/>
      </xdr:nvSpPr>
      <xdr:spPr>
        <a:xfrm>
          <a:off x="16268700" y="92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5325</xdr:rowOff>
    </xdr:from>
    <xdr:ext cx="534377" cy="259045"/>
    <xdr:sp macro="" textlink="">
      <xdr:nvSpPr>
        <xdr:cNvPr id="600" name="教育費該当値テキスト"/>
        <xdr:cNvSpPr txBox="1"/>
      </xdr:nvSpPr>
      <xdr:spPr>
        <a:xfrm>
          <a:off x="16370300" y="90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42,794</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22149</xdr:rowOff>
    </xdr:from>
    <xdr:to>
      <xdr:col>22</xdr:col>
      <xdr:colOff>415925</xdr:colOff>
      <xdr:row>50</xdr:row>
      <xdr:rowOff>123749</xdr:rowOff>
    </xdr:to>
    <xdr:sp macro="" textlink="">
      <xdr:nvSpPr>
        <xdr:cNvPr id="601" name="円/楕円 600"/>
        <xdr:cNvSpPr/>
      </xdr:nvSpPr>
      <xdr:spPr>
        <a:xfrm>
          <a:off x="15430500" y="85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48</xdr:row>
      <xdr:rowOff>140276</xdr:rowOff>
    </xdr:from>
    <xdr:ext cx="534377" cy="259045"/>
    <xdr:sp macro="" textlink="">
      <xdr:nvSpPr>
        <xdr:cNvPr id="602" name="テキスト ボックス 601"/>
        <xdr:cNvSpPr txBox="1"/>
      </xdr:nvSpPr>
      <xdr:spPr>
        <a:xfrm>
          <a:off x="15214111" y="836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59,752</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138926</xdr:rowOff>
    </xdr:from>
    <xdr:to>
      <xdr:col>21</xdr:col>
      <xdr:colOff>212725</xdr:colOff>
      <xdr:row>51</xdr:row>
      <xdr:rowOff>69076</xdr:rowOff>
    </xdr:to>
    <xdr:sp macro="" textlink="">
      <xdr:nvSpPr>
        <xdr:cNvPr id="603" name="円/楕円 602"/>
        <xdr:cNvSpPr/>
      </xdr:nvSpPr>
      <xdr:spPr>
        <a:xfrm>
          <a:off x="14541500" y="8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85603</xdr:rowOff>
    </xdr:from>
    <xdr:ext cx="534377" cy="259045"/>
    <xdr:sp macro="" textlink="">
      <xdr:nvSpPr>
        <xdr:cNvPr id="604" name="テキスト ボックス 603"/>
        <xdr:cNvSpPr txBox="1"/>
      </xdr:nvSpPr>
      <xdr:spPr>
        <a:xfrm>
          <a:off x="14325111" y="84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72136</xdr:rowOff>
    </xdr:from>
    <xdr:to>
      <xdr:col>20</xdr:col>
      <xdr:colOff>9525</xdr:colOff>
      <xdr:row>57</xdr:row>
      <xdr:rowOff>2286</xdr:rowOff>
    </xdr:to>
    <xdr:sp macro="" textlink="">
      <xdr:nvSpPr>
        <xdr:cNvPr id="605" name="円/楕円 604"/>
        <xdr:cNvSpPr/>
      </xdr:nvSpPr>
      <xdr:spPr>
        <a:xfrm>
          <a:off x="13652500" y="96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164863</xdr:rowOff>
    </xdr:from>
    <xdr:ext cx="534377" cy="259045"/>
    <xdr:sp macro="" textlink="">
      <xdr:nvSpPr>
        <xdr:cNvPr id="606" name="テキスト ボックス 605"/>
        <xdr:cNvSpPr txBox="1"/>
      </xdr:nvSpPr>
      <xdr:spPr>
        <a:xfrm>
          <a:off x="13436111" y="976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142125</xdr:rowOff>
    </xdr:from>
    <xdr:to>
      <xdr:col>18</xdr:col>
      <xdr:colOff>492125</xdr:colOff>
      <xdr:row>58</xdr:row>
      <xdr:rowOff>72275</xdr:rowOff>
    </xdr:to>
    <xdr:sp macro="" textlink="">
      <xdr:nvSpPr>
        <xdr:cNvPr id="607" name="円/楕円 606"/>
        <xdr:cNvSpPr/>
      </xdr:nvSpPr>
      <xdr:spPr>
        <a:xfrm>
          <a:off x="12763500" y="99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63402</xdr:rowOff>
    </xdr:from>
    <xdr:ext cx="534377" cy="259045"/>
    <xdr:sp macro="" textlink="">
      <xdr:nvSpPr>
        <xdr:cNvPr id="608" name="テキスト ボックス 607"/>
        <xdr:cNvSpPr txBox="1"/>
      </xdr:nvSpPr>
      <xdr:spPr>
        <a:xfrm>
          <a:off x="12547111" y="100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35198</xdr:rowOff>
    </xdr:from>
    <xdr:to>
      <xdr:col>22</xdr:col>
      <xdr:colOff>365125</xdr:colOff>
      <xdr:row>79</xdr:row>
      <xdr:rowOff>98879</xdr:rowOff>
    </xdr:to>
    <xdr:cxnSp macro="">
      <xdr:nvCxnSpPr>
        <xdr:cNvPr id="642" name="直線コネクタ 641"/>
        <xdr:cNvCxnSpPr/>
      </xdr:nvCxnSpPr>
      <xdr:spPr>
        <a:xfrm>
          <a:off x="14592300" y="1357974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4" name="テキスト ボックス 643"/>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35198</xdr:rowOff>
    </xdr:from>
    <xdr:to>
      <xdr:col>21</xdr:col>
      <xdr:colOff>161925</xdr:colOff>
      <xdr:row>79</xdr:row>
      <xdr:rowOff>59689</xdr:rowOff>
    </xdr:to>
    <xdr:cxnSp macro="">
      <xdr:nvCxnSpPr>
        <xdr:cNvPr id="645" name="直線コネクタ 644"/>
        <xdr:cNvCxnSpPr/>
      </xdr:nvCxnSpPr>
      <xdr:spPr>
        <a:xfrm flipV="1">
          <a:off x="13703300" y="135797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59689</xdr:rowOff>
    </xdr:from>
    <xdr:to>
      <xdr:col>19</xdr:col>
      <xdr:colOff>644525</xdr:colOff>
      <xdr:row>79</xdr:row>
      <xdr:rowOff>64588</xdr:rowOff>
    </xdr:to>
    <xdr:cxnSp macro="">
      <xdr:nvCxnSpPr>
        <xdr:cNvPr id="648" name="直線コネクタ 647"/>
        <xdr:cNvCxnSpPr/>
      </xdr:nvCxnSpPr>
      <xdr:spPr>
        <a:xfrm flipV="1">
          <a:off x="12814300" y="136042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155848</xdr:rowOff>
    </xdr:from>
    <xdr:to>
      <xdr:col>21</xdr:col>
      <xdr:colOff>212725</xdr:colOff>
      <xdr:row>79</xdr:row>
      <xdr:rowOff>85998</xdr:rowOff>
    </xdr:to>
    <xdr:sp macro="" textlink="">
      <xdr:nvSpPr>
        <xdr:cNvPr id="662" name="円/楕円 661"/>
        <xdr:cNvSpPr/>
      </xdr:nvSpPr>
      <xdr:spPr>
        <a:xfrm>
          <a:off x="14541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77125</xdr:rowOff>
    </xdr:from>
    <xdr:ext cx="313932" cy="259045"/>
    <xdr:sp macro="" textlink="">
      <xdr:nvSpPr>
        <xdr:cNvPr id="663" name="テキスト ボックス 662"/>
        <xdr:cNvSpPr txBox="1"/>
      </xdr:nvSpPr>
      <xdr:spPr>
        <a:xfrm>
          <a:off x="14435333" y="13621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8889</xdr:rowOff>
    </xdr:from>
    <xdr:to>
      <xdr:col>20</xdr:col>
      <xdr:colOff>9525</xdr:colOff>
      <xdr:row>79</xdr:row>
      <xdr:rowOff>110489</xdr:rowOff>
    </xdr:to>
    <xdr:sp macro="" textlink="">
      <xdr:nvSpPr>
        <xdr:cNvPr id="664" name="円/楕円 663"/>
        <xdr:cNvSpPr/>
      </xdr:nvSpPr>
      <xdr:spPr>
        <a:xfrm>
          <a:off x="13652500" y="135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101616</xdr:rowOff>
    </xdr:from>
    <xdr:ext cx="313932" cy="259045"/>
    <xdr:sp macro="" textlink="">
      <xdr:nvSpPr>
        <xdr:cNvPr id="665" name="テキスト ボックス 664"/>
        <xdr:cNvSpPr txBox="1"/>
      </xdr:nvSpPr>
      <xdr:spPr>
        <a:xfrm>
          <a:off x="13546333" y="13646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13788</xdr:rowOff>
    </xdr:from>
    <xdr:to>
      <xdr:col>18</xdr:col>
      <xdr:colOff>492125</xdr:colOff>
      <xdr:row>79</xdr:row>
      <xdr:rowOff>115388</xdr:rowOff>
    </xdr:to>
    <xdr:sp macro="" textlink="">
      <xdr:nvSpPr>
        <xdr:cNvPr id="666" name="円/楕円 665"/>
        <xdr:cNvSpPr/>
      </xdr:nvSpPr>
      <xdr:spPr>
        <a:xfrm>
          <a:off x="12763500" y="135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106515</xdr:rowOff>
    </xdr:from>
    <xdr:ext cx="313932" cy="259045"/>
    <xdr:sp macro="" textlink="">
      <xdr:nvSpPr>
        <xdr:cNvPr id="667" name="テキスト ボックス 666"/>
        <xdr:cNvSpPr txBox="1"/>
      </xdr:nvSpPr>
      <xdr:spPr>
        <a:xfrm>
          <a:off x="12657333" y="13651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40563</xdr:rowOff>
    </xdr:from>
    <xdr:to>
      <xdr:col>23</xdr:col>
      <xdr:colOff>517525</xdr:colOff>
      <xdr:row>97</xdr:row>
      <xdr:rowOff>40850</xdr:rowOff>
    </xdr:to>
    <xdr:cxnSp macro="">
      <xdr:nvCxnSpPr>
        <xdr:cNvPr id="696" name="直線コネクタ 695"/>
        <xdr:cNvCxnSpPr/>
      </xdr:nvCxnSpPr>
      <xdr:spPr>
        <a:xfrm>
          <a:off x="15481300" y="16671213"/>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7"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13779</xdr:rowOff>
    </xdr:from>
    <xdr:to>
      <xdr:col>22</xdr:col>
      <xdr:colOff>365125</xdr:colOff>
      <xdr:row>97</xdr:row>
      <xdr:rowOff>40563</xdr:rowOff>
    </xdr:to>
    <xdr:cxnSp macro="">
      <xdr:nvCxnSpPr>
        <xdr:cNvPr id="699" name="直線コネクタ 698"/>
        <xdr:cNvCxnSpPr/>
      </xdr:nvCxnSpPr>
      <xdr:spPr>
        <a:xfrm>
          <a:off x="14592300" y="16644429"/>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1" name="テキスト ボックス 700"/>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254</xdr:rowOff>
    </xdr:from>
    <xdr:to>
      <xdr:col>21</xdr:col>
      <xdr:colOff>161925</xdr:colOff>
      <xdr:row>97</xdr:row>
      <xdr:rowOff>13779</xdr:rowOff>
    </xdr:to>
    <xdr:cxnSp macro="">
      <xdr:nvCxnSpPr>
        <xdr:cNvPr id="702" name="直線コネクタ 701"/>
        <xdr:cNvCxnSpPr/>
      </xdr:nvCxnSpPr>
      <xdr:spPr>
        <a:xfrm>
          <a:off x="13703300" y="16630904"/>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4" name="テキスト ボックス 703"/>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254</xdr:rowOff>
    </xdr:from>
    <xdr:to>
      <xdr:col>19</xdr:col>
      <xdr:colOff>644525</xdr:colOff>
      <xdr:row>97</xdr:row>
      <xdr:rowOff>654</xdr:rowOff>
    </xdr:to>
    <xdr:cxnSp macro="">
      <xdr:nvCxnSpPr>
        <xdr:cNvPr id="705" name="直線コネクタ 704"/>
        <xdr:cNvCxnSpPr/>
      </xdr:nvCxnSpPr>
      <xdr:spPr>
        <a:xfrm flipV="1">
          <a:off x="12814300" y="1663090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7" name="テキスト ボックス 706"/>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09" name="テキスト ボックス 708"/>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161500</xdr:rowOff>
    </xdr:from>
    <xdr:to>
      <xdr:col>23</xdr:col>
      <xdr:colOff>568325</xdr:colOff>
      <xdr:row>97</xdr:row>
      <xdr:rowOff>91650</xdr:rowOff>
    </xdr:to>
    <xdr:sp macro="" textlink="">
      <xdr:nvSpPr>
        <xdr:cNvPr id="715" name="円/楕円 714"/>
        <xdr:cNvSpPr/>
      </xdr:nvSpPr>
      <xdr:spPr>
        <a:xfrm>
          <a:off x="16268700" y="166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76427</xdr:rowOff>
    </xdr:from>
    <xdr:ext cx="534377" cy="259045"/>
    <xdr:sp macro="" textlink="">
      <xdr:nvSpPr>
        <xdr:cNvPr id="716" name="公債費該当値テキスト"/>
        <xdr:cNvSpPr txBox="1"/>
      </xdr:nvSpPr>
      <xdr:spPr>
        <a:xfrm>
          <a:off x="16370300" y="1653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161213</xdr:rowOff>
    </xdr:from>
    <xdr:to>
      <xdr:col>22</xdr:col>
      <xdr:colOff>415925</xdr:colOff>
      <xdr:row>97</xdr:row>
      <xdr:rowOff>91363</xdr:rowOff>
    </xdr:to>
    <xdr:sp macro="" textlink="">
      <xdr:nvSpPr>
        <xdr:cNvPr id="717" name="円/楕円 716"/>
        <xdr:cNvSpPr/>
      </xdr:nvSpPr>
      <xdr:spPr>
        <a:xfrm>
          <a:off x="15430500" y="166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82490</xdr:rowOff>
    </xdr:from>
    <xdr:ext cx="534377" cy="259045"/>
    <xdr:sp macro="" textlink="">
      <xdr:nvSpPr>
        <xdr:cNvPr id="718" name="テキスト ボックス 717"/>
        <xdr:cNvSpPr txBox="1"/>
      </xdr:nvSpPr>
      <xdr:spPr>
        <a:xfrm>
          <a:off x="15214111" y="167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134429</xdr:rowOff>
    </xdr:from>
    <xdr:to>
      <xdr:col>21</xdr:col>
      <xdr:colOff>212725</xdr:colOff>
      <xdr:row>97</xdr:row>
      <xdr:rowOff>64579</xdr:rowOff>
    </xdr:to>
    <xdr:sp macro="" textlink="">
      <xdr:nvSpPr>
        <xdr:cNvPr id="719" name="円/楕円 718"/>
        <xdr:cNvSpPr/>
      </xdr:nvSpPr>
      <xdr:spPr>
        <a:xfrm>
          <a:off x="14541500" y="165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55706</xdr:rowOff>
    </xdr:from>
    <xdr:ext cx="534377" cy="259045"/>
    <xdr:sp macro="" textlink="">
      <xdr:nvSpPr>
        <xdr:cNvPr id="720" name="テキスト ボックス 719"/>
        <xdr:cNvSpPr txBox="1"/>
      </xdr:nvSpPr>
      <xdr:spPr>
        <a:xfrm>
          <a:off x="14325111" y="166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120904</xdr:rowOff>
    </xdr:from>
    <xdr:to>
      <xdr:col>20</xdr:col>
      <xdr:colOff>9525</xdr:colOff>
      <xdr:row>97</xdr:row>
      <xdr:rowOff>51054</xdr:rowOff>
    </xdr:to>
    <xdr:sp macro="" textlink="">
      <xdr:nvSpPr>
        <xdr:cNvPr id="721" name="円/楕円 720"/>
        <xdr:cNvSpPr/>
      </xdr:nvSpPr>
      <xdr:spPr>
        <a:xfrm>
          <a:off x="13652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42181</xdr:rowOff>
    </xdr:from>
    <xdr:ext cx="534377" cy="259045"/>
    <xdr:sp macro="" textlink="">
      <xdr:nvSpPr>
        <xdr:cNvPr id="722" name="テキスト ボックス 721"/>
        <xdr:cNvSpPr txBox="1"/>
      </xdr:nvSpPr>
      <xdr:spPr>
        <a:xfrm>
          <a:off x="13436111" y="166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121304</xdr:rowOff>
    </xdr:from>
    <xdr:to>
      <xdr:col>18</xdr:col>
      <xdr:colOff>492125</xdr:colOff>
      <xdr:row>97</xdr:row>
      <xdr:rowOff>51454</xdr:rowOff>
    </xdr:to>
    <xdr:sp macro="" textlink="">
      <xdr:nvSpPr>
        <xdr:cNvPr id="723" name="円/楕円 722"/>
        <xdr:cNvSpPr/>
      </xdr:nvSpPr>
      <xdr:spPr>
        <a:xfrm>
          <a:off x="12763500" y="165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42581</xdr:rowOff>
    </xdr:from>
    <xdr:ext cx="534377" cy="259045"/>
    <xdr:sp macro="" textlink="">
      <xdr:nvSpPr>
        <xdr:cNvPr id="724" name="テキスト ボックス 723"/>
        <xdr:cNvSpPr txBox="1"/>
      </xdr:nvSpPr>
      <xdr:spPr>
        <a:xfrm>
          <a:off x="12547111" y="166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28</a:t>
          </a:r>
          <a:r>
            <a:rPr kumimoji="1" lang="ja-JP" altLang="en-US" sz="1300">
              <a:latin typeface="ＭＳ Ｐゴシック"/>
            </a:rPr>
            <a:t>年度の歳出は、民生費が増加したものの、教育費や土木費が大きく減少したことなどにより、前年比</a:t>
          </a:r>
          <a:r>
            <a:rPr kumimoji="1" lang="en-US" altLang="ja-JP" sz="1300">
              <a:latin typeface="ＭＳ Ｐゴシック"/>
            </a:rPr>
            <a:t>6.1</a:t>
          </a:r>
          <a:r>
            <a:rPr kumimoji="1" lang="ja-JP" altLang="en-US" sz="1300">
              <a:latin typeface="ＭＳ Ｐゴシック"/>
            </a:rPr>
            <a:t>％の減少となった。</a:t>
          </a:r>
        </a:p>
        <a:p>
          <a:r>
            <a:rPr kumimoji="1" lang="ja-JP" altLang="en-US" sz="1300">
              <a:latin typeface="ＭＳ Ｐゴシック"/>
            </a:rPr>
            <a:t>総務費は、職員給与費の減などにより、前年度比</a:t>
          </a:r>
          <a:r>
            <a:rPr kumimoji="1" lang="en-US" altLang="ja-JP" sz="1300">
              <a:latin typeface="ＭＳ Ｐゴシック"/>
            </a:rPr>
            <a:t>1,986</a:t>
          </a:r>
          <a:r>
            <a:rPr kumimoji="1" lang="ja-JP" altLang="en-US" sz="1300">
              <a:latin typeface="ＭＳ Ｐゴシック"/>
            </a:rPr>
            <a:t>円減少となった。</a:t>
          </a:r>
        </a:p>
        <a:p>
          <a:r>
            <a:rPr kumimoji="1" lang="ja-JP" altLang="en-US" sz="1300">
              <a:latin typeface="ＭＳ Ｐゴシック"/>
            </a:rPr>
            <a:t>民生費は、保育所運営費負担金事業が増えたことなどにより前年度比</a:t>
          </a:r>
          <a:r>
            <a:rPr kumimoji="1" lang="en-US" altLang="ja-JP" sz="1300">
              <a:latin typeface="ＭＳ Ｐゴシック"/>
            </a:rPr>
            <a:t>5,874</a:t>
          </a:r>
          <a:r>
            <a:rPr kumimoji="1" lang="ja-JP" altLang="en-US" sz="1300">
              <a:latin typeface="ＭＳ Ｐゴシック"/>
            </a:rPr>
            <a:t>円増加となった。</a:t>
          </a:r>
          <a:endParaRPr kumimoji="1" lang="en-US" altLang="ja-JP" sz="1300">
            <a:latin typeface="ＭＳ Ｐゴシック"/>
          </a:endParaRPr>
        </a:p>
        <a:p>
          <a:r>
            <a:rPr kumimoji="1" lang="ja-JP" altLang="en-US" sz="1300">
              <a:latin typeface="ＭＳ Ｐゴシック"/>
            </a:rPr>
            <a:t>商工費は、プレミアム付商品券発行支援事業の減などにより、前年度比</a:t>
          </a:r>
          <a:r>
            <a:rPr kumimoji="1" lang="en-US" altLang="ja-JP" sz="1300">
              <a:latin typeface="ＭＳ Ｐゴシック"/>
            </a:rPr>
            <a:t>643</a:t>
          </a:r>
          <a:r>
            <a:rPr kumimoji="1" lang="ja-JP" altLang="en-US" sz="1300">
              <a:latin typeface="ＭＳ Ｐゴシック"/>
            </a:rPr>
            <a:t>円減少となった。</a:t>
          </a:r>
        </a:p>
        <a:p>
          <a:r>
            <a:rPr kumimoji="1" lang="ja-JP" altLang="en-US" sz="1300">
              <a:latin typeface="ＭＳ Ｐゴシック"/>
            </a:rPr>
            <a:t>土木費は、大和駅東側第</a:t>
          </a:r>
          <a:r>
            <a:rPr kumimoji="1" lang="en-US" altLang="ja-JP" sz="1300">
              <a:latin typeface="ＭＳ Ｐゴシック"/>
            </a:rPr>
            <a:t>4</a:t>
          </a:r>
          <a:r>
            <a:rPr kumimoji="1" lang="ja-JP" altLang="en-US" sz="1300">
              <a:latin typeface="ＭＳ Ｐゴシック"/>
            </a:rPr>
            <a:t>地区市街地再開発支援事業の終了などにより、前年度比</a:t>
          </a:r>
          <a:r>
            <a:rPr kumimoji="1" lang="en-US" altLang="ja-JP" sz="1300">
              <a:latin typeface="ＭＳ Ｐゴシック"/>
            </a:rPr>
            <a:t>6,371</a:t>
          </a:r>
          <a:r>
            <a:rPr kumimoji="1" lang="ja-JP" altLang="en-US" sz="1300">
              <a:latin typeface="ＭＳ Ｐゴシック"/>
            </a:rPr>
            <a:t>円減少となった。</a:t>
          </a:r>
        </a:p>
        <a:p>
          <a:r>
            <a:rPr kumimoji="1" lang="ja-JP" altLang="en-US" sz="1300">
              <a:latin typeface="ＭＳ Ｐゴシック"/>
            </a:rPr>
            <a:t>消防費は、防災行政無線（固定系）整備事業の減などにより、前年度比</a:t>
          </a:r>
          <a:r>
            <a:rPr kumimoji="1" lang="en-US" altLang="ja-JP" sz="1300">
              <a:latin typeface="ＭＳ Ｐゴシック"/>
            </a:rPr>
            <a:t>1,077</a:t>
          </a:r>
          <a:r>
            <a:rPr kumimoji="1" lang="ja-JP" altLang="en-US" sz="1300">
              <a:latin typeface="ＭＳ Ｐゴシック"/>
            </a:rPr>
            <a:t>円減少となった。</a:t>
          </a:r>
          <a:endParaRPr kumimoji="1" lang="en-US" altLang="ja-JP" sz="1300">
            <a:latin typeface="ＭＳ Ｐゴシック"/>
          </a:endParaRPr>
        </a:p>
        <a:p>
          <a:r>
            <a:rPr kumimoji="1" lang="ja-JP" altLang="en-US" sz="1300">
              <a:latin typeface="ＭＳ Ｐゴシック"/>
            </a:rPr>
            <a:t>教育費は、芸術文化ホール施設整備事業や新図書館施設整備事業の終了などにより、前年度比</a:t>
          </a:r>
          <a:r>
            <a:rPr kumimoji="1" lang="en-US" altLang="ja-JP" sz="1300">
              <a:latin typeface="ＭＳ Ｐゴシック"/>
            </a:rPr>
            <a:t>16,958</a:t>
          </a:r>
          <a:r>
            <a:rPr kumimoji="1" lang="ja-JP" altLang="en-US" sz="1300">
              <a:latin typeface="ＭＳ Ｐゴシック"/>
            </a:rPr>
            <a:t>円減少となった。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年度以前は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億円程度で推移していたが、平成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年度以降は</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億円程度で横ばいとなり、平成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億円となった。</a:t>
          </a: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年度は、歳入が地方債の減少などにより</a:t>
          </a:r>
          <a:r>
            <a:rPr kumimoji="1" lang="en-US" altLang="ja-JP" sz="1200">
              <a:latin typeface="ＭＳ ゴシック" pitchFamily="49" charset="-128"/>
              <a:ea typeface="ＭＳ ゴシック" pitchFamily="49" charset="-128"/>
            </a:rPr>
            <a:t>47.5</a:t>
          </a:r>
          <a:r>
            <a:rPr kumimoji="1" lang="ja-JP" altLang="en-US" sz="1200">
              <a:latin typeface="ＭＳ ゴシック" pitchFamily="49" charset="-128"/>
              <a:ea typeface="ＭＳ ゴシック" pitchFamily="49" charset="-128"/>
            </a:rPr>
            <a:t>億円減少し、歳出が普通建設事業費の減少などにより</a:t>
          </a:r>
          <a:r>
            <a:rPr kumimoji="1" lang="en-US" altLang="ja-JP" sz="1200">
              <a:latin typeface="ＭＳ ゴシック" pitchFamily="49" charset="-128"/>
              <a:ea typeface="ＭＳ ゴシック" pitchFamily="49" charset="-128"/>
            </a:rPr>
            <a:t>47</a:t>
          </a:r>
          <a:r>
            <a:rPr kumimoji="1" lang="ja-JP" altLang="en-US" sz="1200">
              <a:latin typeface="ＭＳ ゴシック" pitchFamily="49" charset="-128"/>
              <a:ea typeface="ＭＳ ゴシック" pitchFamily="49" charset="-128"/>
            </a:rPr>
            <a:t>億円減少し、平成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年度に比べ実質収支が</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億円減少した。一方で、標準財政規模は</a:t>
          </a:r>
          <a:r>
            <a:rPr kumimoji="1" lang="en-US" altLang="ja-JP" sz="1200">
              <a:latin typeface="ＭＳ ゴシック" pitchFamily="49" charset="-128"/>
              <a:ea typeface="ＭＳ ゴシック" pitchFamily="49" charset="-128"/>
            </a:rPr>
            <a:t>6.3</a:t>
          </a:r>
          <a:r>
            <a:rPr kumimoji="1" lang="ja-JP" altLang="en-US" sz="1200">
              <a:latin typeface="ＭＳ ゴシック" pitchFamily="49" charset="-128"/>
              <a:ea typeface="ＭＳ ゴシック" pitchFamily="49" charset="-128"/>
            </a:rPr>
            <a:t>億円増加したことにより、実質収支比率が減少した。</a:t>
          </a:r>
        </a:p>
        <a:p>
          <a:r>
            <a:rPr kumimoji="1" lang="ja-JP" altLang="en-US" sz="1200">
              <a:latin typeface="ＭＳ ゴシック" pitchFamily="49" charset="-128"/>
              <a:ea typeface="ＭＳ ゴシック" pitchFamily="49" charset="-128"/>
            </a:rPr>
            <a:t>実質単年度収支比率は、財政調整基金の取崩し減などにより</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ポイント上がった。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年度は全会計の実質収支が黒字のため、実質赤字は発生せず、連結実質赤字比率は算定されていない。</a:t>
          </a:r>
        </a:p>
        <a:p>
          <a:r>
            <a:rPr kumimoji="1" lang="ja-JP" altLang="en-US" sz="1400">
              <a:latin typeface="ＭＳ ゴシック" pitchFamily="49" charset="-128"/>
              <a:ea typeface="ＭＳ ゴシック" pitchFamily="49" charset="-128"/>
            </a:rPr>
            <a:t>公営企業会計では、病院事業会計及び下水道事業特別会計のいずれも黒字となっている。病院事業の資金剰余額は前年度に比べ</a:t>
          </a:r>
          <a:r>
            <a:rPr kumimoji="1" lang="en-US" altLang="ja-JP" sz="1400">
              <a:latin typeface="ＭＳ ゴシック" pitchFamily="49" charset="-128"/>
              <a:ea typeface="ＭＳ ゴシック" pitchFamily="49" charset="-128"/>
            </a:rPr>
            <a:t>620,285</a:t>
          </a:r>
          <a:r>
            <a:rPr kumimoji="1" lang="ja-JP" altLang="en-US" sz="1400">
              <a:latin typeface="ＭＳ ゴシック" pitchFamily="49" charset="-128"/>
              <a:ea typeface="ＭＳ ゴシック" pitchFamily="49" charset="-128"/>
            </a:rPr>
            <a:t>千円減少し、</a:t>
          </a:r>
          <a:r>
            <a:rPr kumimoji="1" lang="en-US" altLang="ja-JP" sz="1400">
              <a:latin typeface="ＭＳ ゴシック" pitchFamily="49" charset="-128"/>
              <a:ea typeface="ＭＳ ゴシック" pitchFamily="49" charset="-128"/>
            </a:rPr>
            <a:t>2,223,251</a:t>
          </a:r>
          <a:r>
            <a:rPr kumimoji="1" lang="ja-JP" altLang="en-US" sz="1400">
              <a:latin typeface="ＭＳ ゴシック" pitchFamily="49" charset="-128"/>
              <a:ea typeface="ＭＳ ゴシック" pitchFamily="49" charset="-128"/>
            </a:rPr>
            <a:t>千円となったものの、引き続き黒字を計上している。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74763903</v>
      </c>
      <c r="BO4" s="381"/>
      <c r="BP4" s="381"/>
      <c r="BQ4" s="381"/>
      <c r="BR4" s="381"/>
      <c r="BS4" s="381"/>
      <c r="BT4" s="381"/>
      <c r="BU4" s="382"/>
      <c r="BV4" s="380">
        <v>79512239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v>
      </c>
      <c r="CU4" s="387"/>
      <c r="CV4" s="387"/>
      <c r="CW4" s="387"/>
      <c r="CX4" s="387"/>
      <c r="CY4" s="387"/>
      <c r="CZ4" s="387"/>
      <c r="DA4" s="388"/>
      <c r="DB4" s="386">
        <v>7.3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71734094</v>
      </c>
      <c r="BO5" s="418"/>
      <c r="BP5" s="418"/>
      <c r="BQ5" s="418"/>
      <c r="BR5" s="418"/>
      <c r="BS5" s="418"/>
      <c r="BT5" s="418"/>
      <c r="BU5" s="419"/>
      <c r="BV5" s="417">
        <v>76431822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94.5</v>
      </c>
      <c r="CU5" s="415"/>
      <c r="CV5" s="415"/>
      <c r="CW5" s="415"/>
      <c r="CX5" s="415"/>
      <c r="CY5" s="415"/>
      <c r="CZ5" s="415"/>
      <c r="DA5" s="416"/>
      <c r="DB5" s="414">
        <v>92.7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3029809</v>
      </c>
      <c r="BO6" s="418"/>
      <c r="BP6" s="418"/>
      <c r="BQ6" s="418"/>
      <c r="BR6" s="418"/>
      <c r="BS6" s="418"/>
      <c r="BT6" s="418"/>
      <c r="BU6" s="419"/>
      <c r="BV6" s="417">
        <v>3080417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97.6</v>
      </c>
      <c r="CU6" s="455"/>
      <c r="CV6" s="455"/>
      <c r="CW6" s="455"/>
      <c r="CX6" s="455"/>
      <c r="CY6" s="455"/>
      <c r="CZ6" s="455"/>
      <c r="DA6" s="456"/>
      <c r="DB6" s="454">
        <v>95.6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162034</v>
      </c>
      <c r="BO7" s="418"/>
      <c r="BP7" s="418"/>
      <c r="BQ7" s="418"/>
      <c r="BR7" s="418"/>
      <c r="BS7" s="418"/>
      <c r="BT7" s="418"/>
      <c r="BU7" s="419"/>
      <c r="BV7" s="417">
        <v>150275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40984423</v>
      </c>
      <c r="CU7" s="418"/>
      <c r="CV7" s="418"/>
      <c r="CW7" s="418"/>
      <c r="CX7" s="418"/>
      <c r="CY7" s="418"/>
      <c r="CZ7" s="418"/>
      <c r="DA7" s="419"/>
      <c r="DB7" s="417">
        <v>40356281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2867775</v>
      </c>
      <c r="BO8" s="418"/>
      <c r="BP8" s="418"/>
      <c r="BQ8" s="418"/>
      <c r="BR8" s="418"/>
      <c r="BS8" s="418"/>
      <c r="BT8" s="418"/>
      <c r="BU8" s="419"/>
      <c r="BV8" s="417">
        <v>2930142</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0.97</v>
      </c>
      <c r="CU8" s="458"/>
      <c r="CV8" s="458"/>
      <c r="CW8" s="458"/>
      <c r="CX8" s="458"/>
      <c r="CY8" s="458"/>
      <c r="CZ8" s="458"/>
      <c r="DA8" s="459"/>
      <c r="DB8" s="457">
        <v>0.96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232922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-62367</v>
      </c>
      <c r="BO9" s="418"/>
      <c r="BP9" s="418"/>
      <c r="BQ9" s="418"/>
      <c r="BR9" s="418"/>
      <c r="BS9" s="418"/>
      <c r="BT9" s="418"/>
      <c r="BU9" s="419"/>
      <c r="BV9" s="417">
        <v>-300255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8.6999999999999993</v>
      </c>
      <c r="CU9" s="415"/>
      <c r="CV9" s="415"/>
      <c r="CW9" s="415"/>
      <c r="CX9" s="415"/>
      <c r="CY9" s="415"/>
      <c r="CZ9" s="415"/>
      <c r="DA9" s="416"/>
      <c r="DB9" s="414">
        <v>8.5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228186</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757</v>
      </c>
      <c r="BO10" s="418"/>
      <c r="BP10" s="418"/>
      <c r="BQ10" s="418"/>
      <c r="BR10" s="418"/>
      <c r="BS10" s="418"/>
      <c r="BT10" s="418"/>
      <c r="BU10" s="419"/>
      <c r="BV10" s="417">
        <v>6458</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235434</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1359612</v>
      </c>
      <c r="BO12" s="418"/>
      <c r="BP12" s="418"/>
      <c r="BQ12" s="418"/>
      <c r="BR12" s="418"/>
      <c r="BS12" s="418"/>
      <c r="BT12" s="418"/>
      <c r="BU12" s="419"/>
      <c r="BV12" s="417">
        <v>1500000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229426</v>
      </c>
      <c r="S13" s="499"/>
      <c r="T13" s="499"/>
      <c r="U13" s="499"/>
      <c r="V13" s="500"/>
      <c r="W13" s="433" t="s">
        <v>122</v>
      </c>
      <c r="X13" s="434"/>
      <c r="Y13" s="434"/>
      <c r="Z13" s="434"/>
      <c r="AA13" s="434"/>
      <c r="AB13" s="424"/>
      <c r="AC13" s="468">
        <v>486</v>
      </c>
      <c r="AD13" s="469"/>
      <c r="AE13" s="469"/>
      <c r="AF13" s="469"/>
      <c r="AG13" s="508"/>
      <c r="AH13" s="468">
        <v>453</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-1421222</v>
      </c>
      <c r="BO13" s="418"/>
      <c r="BP13" s="418"/>
      <c r="BQ13" s="418"/>
      <c r="BR13" s="418"/>
      <c r="BS13" s="418"/>
      <c r="BT13" s="418"/>
      <c r="BU13" s="419"/>
      <c r="BV13" s="417">
        <v>-1793797</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0.7</v>
      </c>
      <c r="CU13" s="415"/>
      <c r="CV13" s="415"/>
      <c r="CW13" s="415"/>
      <c r="CX13" s="415"/>
      <c r="CY13" s="415"/>
      <c r="CZ13" s="415"/>
      <c r="DA13" s="416"/>
      <c r="DB13" s="414">
        <v>1.3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234627</v>
      </c>
      <c r="S14" s="499"/>
      <c r="T14" s="499"/>
      <c r="U14" s="499"/>
      <c r="V14" s="500"/>
      <c r="W14" s="407"/>
      <c r="X14" s="408"/>
      <c r="Y14" s="408"/>
      <c r="Z14" s="408"/>
      <c r="AA14" s="408"/>
      <c r="AB14" s="397"/>
      <c r="AC14" s="501">
        <v>0.5</v>
      </c>
      <c r="AD14" s="502"/>
      <c r="AE14" s="502"/>
      <c r="AF14" s="502"/>
      <c r="AG14" s="503"/>
      <c r="AH14" s="501">
        <v>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28.9</v>
      </c>
      <c r="CU14" s="513"/>
      <c r="CV14" s="513"/>
      <c r="CW14" s="513"/>
      <c r="CX14" s="513"/>
      <c r="CY14" s="513"/>
      <c r="CZ14" s="513"/>
      <c r="DA14" s="514"/>
      <c r="DB14" s="512">
        <v>25.1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228779</v>
      </c>
      <c r="S15" s="499"/>
      <c r="T15" s="499"/>
      <c r="U15" s="499"/>
      <c r="V15" s="500"/>
      <c r="W15" s="433" t="s">
        <v>129</v>
      </c>
      <c r="X15" s="434"/>
      <c r="Y15" s="434"/>
      <c r="Z15" s="434"/>
      <c r="AA15" s="434"/>
      <c r="AB15" s="424"/>
      <c r="AC15" s="468">
        <v>24622</v>
      </c>
      <c r="AD15" s="469"/>
      <c r="AE15" s="469"/>
      <c r="AF15" s="469"/>
      <c r="AG15" s="508"/>
      <c r="AH15" s="468">
        <v>23892</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29715097</v>
      </c>
      <c r="BO15" s="381"/>
      <c r="BP15" s="381"/>
      <c r="BQ15" s="381"/>
      <c r="BR15" s="381"/>
      <c r="BS15" s="381"/>
      <c r="BT15" s="381"/>
      <c r="BU15" s="382"/>
      <c r="BV15" s="380">
        <v>29044655</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24.2</v>
      </c>
      <c r="AD16" s="502"/>
      <c r="AE16" s="502"/>
      <c r="AF16" s="502"/>
      <c r="AG16" s="503"/>
      <c r="AH16" s="501">
        <v>24.6</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30726177</v>
      </c>
      <c r="BO16" s="418"/>
      <c r="BP16" s="418"/>
      <c r="BQ16" s="418"/>
      <c r="BR16" s="418"/>
      <c r="BS16" s="418"/>
      <c r="BT16" s="418"/>
      <c r="BU16" s="419"/>
      <c r="BV16" s="417">
        <v>30084005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76540</v>
      </c>
      <c r="AD17" s="469"/>
      <c r="AE17" s="469"/>
      <c r="AF17" s="469"/>
      <c r="AG17" s="508"/>
      <c r="AH17" s="468">
        <v>72590</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38183067</v>
      </c>
      <c r="BO17" s="418"/>
      <c r="BP17" s="418"/>
      <c r="BQ17" s="418"/>
      <c r="BR17" s="418"/>
      <c r="BS17" s="418"/>
      <c r="BT17" s="418"/>
      <c r="BU17" s="419"/>
      <c r="BV17" s="417">
        <v>37353312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27.09</v>
      </c>
      <c r="M18" s="530"/>
      <c r="N18" s="530"/>
      <c r="O18" s="530"/>
      <c r="P18" s="530"/>
      <c r="Q18" s="530"/>
      <c r="R18" s="531"/>
      <c r="S18" s="531"/>
      <c r="T18" s="531"/>
      <c r="U18" s="531"/>
      <c r="V18" s="532"/>
      <c r="W18" s="435"/>
      <c r="X18" s="436"/>
      <c r="Y18" s="436"/>
      <c r="Z18" s="436"/>
      <c r="AA18" s="436"/>
      <c r="AB18" s="427"/>
      <c r="AC18" s="533">
        <v>75.3</v>
      </c>
      <c r="AD18" s="534"/>
      <c r="AE18" s="534"/>
      <c r="AF18" s="534"/>
      <c r="AG18" s="535"/>
      <c r="AH18" s="533">
        <v>74.900000000000006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39401924</v>
      </c>
      <c r="BO18" s="418"/>
      <c r="BP18" s="418"/>
      <c r="BQ18" s="418"/>
      <c r="BR18" s="418"/>
      <c r="BS18" s="418"/>
      <c r="BT18" s="418"/>
      <c r="BU18" s="419"/>
      <c r="BV18" s="417">
        <v>38599900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8598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48111019</v>
      </c>
      <c r="BO19" s="418"/>
      <c r="BP19" s="418"/>
      <c r="BQ19" s="418"/>
      <c r="BR19" s="418"/>
      <c r="BS19" s="418"/>
      <c r="BT19" s="418"/>
      <c r="BU19" s="419"/>
      <c r="BV19" s="417">
        <v>48522357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102020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52645146</v>
      </c>
      <c r="BO23" s="418"/>
      <c r="BP23" s="418"/>
      <c r="BQ23" s="418"/>
      <c r="BR23" s="418"/>
      <c r="BS23" s="418"/>
      <c r="BT23" s="418"/>
      <c r="BU23" s="419"/>
      <c r="BV23" s="417">
        <v>51992860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9430</v>
      </c>
      <c r="R24" s="469"/>
      <c r="S24" s="469"/>
      <c r="T24" s="469"/>
      <c r="U24" s="469"/>
      <c r="V24" s="508"/>
      <c r="W24" s="563"/>
      <c r="X24" s="551"/>
      <c r="Y24" s="552"/>
      <c r="Z24" s="467" t="s">
        <v>152</v>
      </c>
      <c r="AA24" s="447"/>
      <c r="AB24" s="447"/>
      <c r="AC24" s="447"/>
      <c r="AD24" s="447"/>
      <c r="AE24" s="447"/>
      <c r="AF24" s="447"/>
      <c r="AG24" s="448"/>
      <c r="AH24" s="468">
        <v>1224</v>
      </c>
      <c r="AI24" s="469"/>
      <c r="AJ24" s="469"/>
      <c r="AK24" s="469"/>
      <c r="AL24" s="508"/>
      <c r="AM24" s="468">
        <v>3815208</v>
      </c>
      <c r="AN24" s="469"/>
      <c r="AO24" s="469"/>
      <c r="AP24" s="469"/>
      <c r="AQ24" s="469"/>
      <c r="AR24" s="508"/>
      <c r="AS24" s="468">
        <v>3117</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36427316</v>
      </c>
      <c r="BO24" s="418"/>
      <c r="BP24" s="418"/>
      <c r="BQ24" s="418"/>
      <c r="BR24" s="418"/>
      <c r="BS24" s="418"/>
      <c r="BT24" s="418"/>
      <c r="BU24" s="419"/>
      <c r="BV24" s="417">
        <v>36330913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2</v>
      </c>
      <c r="M25" s="469"/>
      <c r="N25" s="469"/>
      <c r="O25" s="469"/>
      <c r="P25" s="508"/>
      <c r="Q25" s="468">
        <v>7640</v>
      </c>
      <c r="R25" s="469"/>
      <c r="S25" s="469"/>
      <c r="T25" s="469"/>
      <c r="U25" s="469"/>
      <c r="V25" s="508"/>
      <c r="W25" s="563"/>
      <c r="X25" s="551"/>
      <c r="Y25" s="552"/>
      <c r="Z25" s="467" t="s">
        <v>155</v>
      </c>
      <c r="AA25" s="447"/>
      <c r="AB25" s="447"/>
      <c r="AC25" s="447"/>
      <c r="AD25" s="447"/>
      <c r="AE25" s="447"/>
      <c r="AF25" s="447"/>
      <c r="AG25" s="448"/>
      <c r="AH25" s="468">
        <v>233</v>
      </c>
      <c r="AI25" s="469"/>
      <c r="AJ25" s="469"/>
      <c r="AK25" s="469"/>
      <c r="AL25" s="508"/>
      <c r="AM25" s="468">
        <v>744668</v>
      </c>
      <c r="AN25" s="469"/>
      <c r="AO25" s="469"/>
      <c r="AP25" s="469"/>
      <c r="AQ25" s="469"/>
      <c r="AR25" s="508"/>
      <c r="AS25" s="468">
        <v>3196</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19665569</v>
      </c>
      <c r="BO25" s="381"/>
      <c r="BP25" s="381"/>
      <c r="BQ25" s="381"/>
      <c r="BR25" s="381"/>
      <c r="BS25" s="381"/>
      <c r="BT25" s="381"/>
      <c r="BU25" s="382"/>
      <c r="BV25" s="380">
        <v>15307222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6820</v>
      </c>
      <c r="R26" s="469"/>
      <c r="S26" s="469"/>
      <c r="T26" s="469"/>
      <c r="U26" s="469"/>
      <c r="V26" s="508"/>
      <c r="W26" s="563"/>
      <c r="X26" s="551"/>
      <c r="Y26" s="552"/>
      <c r="Z26" s="467" t="s">
        <v>158</v>
      </c>
      <c r="AA26" s="573"/>
      <c r="AB26" s="573"/>
      <c r="AC26" s="573"/>
      <c r="AD26" s="573"/>
      <c r="AE26" s="573"/>
      <c r="AF26" s="573"/>
      <c r="AG26" s="574"/>
      <c r="AH26" s="468">
        <v>105</v>
      </c>
      <c r="AI26" s="469"/>
      <c r="AJ26" s="469"/>
      <c r="AK26" s="469"/>
      <c r="AL26" s="508"/>
      <c r="AM26" s="468">
        <v>354165</v>
      </c>
      <c r="AN26" s="469"/>
      <c r="AO26" s="469"/>
      <c r="AP26" s="469"/>
      <c r="AQ26" s="469"/>
      <c r="AR26" s="508"/>
      <c r="AS26" s="468">
        <v>3373</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5490</v>
      </c>
      <c r="R27" s="469"/>
      <c r="S27" s="469"/>
      <c r="T27" s="469"/>
      <c r="U27" s="469"/>
      <c r="V27" s="508"/>
      <c r="W27" s="563"/>
      <c r="X27" s="551"/>
      <c r="Y27" s="552"/>
      <c r="Z27" s="467" t="s">
        <v>161</v>
      </c>
      <c r="AA27" s="447"/>
      <c r="AB27" s="447"/>
      <c r="AC27" s="447"/>
      <c r="AD27" s="447"/>
      <c r="AE27" s="447"/>
      <c r="AF27" s="447"/>
      <c r="AG27" s="448"/>
      <c r="AH27" s="468">
        <v>20</v>
      </c>
      <c r="AI27" s="469"/>
      <c r="AJ27" s="469"/>
      <c r="AK27" s="469"/>
      <c r="AL27" s="508"/>
      <c r="AM27" s="468">
        <v>75120</v>
      </c>
      <c r="AN27" s="469"/>
      <c r="AO27" s="469"/>
      <c r="AP27" s="469"/>
      <c r="AQ27" s="469"/>
      <c r="AR27" s="508"/>
      <c r="AS27" s="468">
        <v>3756</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4660</v>
      </c>
      <c r="R28" s="469"/>
      <c r="S28" s="469"/>
      <c r="T28" s="469"/>
      <c r="U28" s="469"/>
      <c r="V28" s="508"/>
      <c r="W28" s="563"/>
      <c r="X28" s="551"/>
      <c r="Y28" s="552"/>
      <c r="Z28" s="467" t="s">
        <v>164</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5882541</v>
      </c>
      <c r="BO28" s="381"/>
      <c r="BP28" s="381"/>
      <c r="BQ28" s="381"/>
      <c r="BR28" s="381"/>
      <c r="BS28" s="381"/>
      <c r="BT28" s="381"/>
      <c r="BU28" s="382"/>
      <c r="BV28" s="380">
        <v>5891396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26</v>
      </c>
      <c r="M29" s="469"/>
      <c r="N29" s="469"/>
      <c r="O29" s="469"/>
      <c r="P29" s="508"/>
      <c r="Q29" s="468">
        <v>4390</v>
      </c>
      <c r="R29" s="469"/>
      <c r="S29" s="469"/>
      <c r="T29" s="469"/>
      <c r="U29" s="469"/>
      <c r="V29" s="508"/>
      <c r="W29" s="564"/>
      <c r="X29" s="565"/>
      <c r="Y29" s="566"/>
      <c r="Z29" s="467" t="s">
        <v>168</v>
      </c>
      <c r="AA29" s="447"/>
      <c r="AB29" s="447"/>
      <c r="AC29" s="447"/>
      <c r="AD29" s="447"/>
      <c r="AE29" s="447"/>
      <c r="AF29" s="447"/>
      <c r="AG29" s="448"/>
      <c r="AH29" s="468">
        <v>1244</v>
      </c>
      <c r="AI29" s="469"/>
      <c r="AJ29" s="469"/>
      <c r="AK29" s="469"/>
      <c r="AL29" s="508"/>
      <c r="AM29" s="468">
        <v>3890328</v>
      </c>
      <c r="AN29" s="469"/>
      <c r="AO29" s="469"/>
      <c r="AP29" s="469"/>
      <c r="AQ29" s="469"/>
      <c r="AR29" s="508"/>
      <c r="AS29" s="468">
        <v>3127</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t="s">
        <v>120</v>
      </c>
      <c r="BO29" s="418"/>
      <c r="BP29" s="418"/>
      <c r="BQ29" s="418"/>
      <c r="BR29" s="418"/>
      <c r="BS29" s="418"/>
      <c r="BT29" s="418"/>
      <c r="BU29" s="419"/>
      <c r="BV29" s="417" t="s">
        <v>120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1473341</v>
      </c>
      <c r="BO30" s="587"/>
      <c r="BP30" s="587"/>
      <c r="BQ30" s="587"/>
      <c r="BR30" s="587"/>
      <c r="BS30" s="587"/>
      <c r="BT30" s="587"/>
      <c r="BU30" s="588"/>
      <c r="BV30" s="586">
        <v>1475743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広域大和斎場組合</v>
      </c>
      <c r="BZ34" s="599"/>
      <c r="CA34" s="599"/>
      <c r="CB34" s="599"/>
      <c r="CC34" s="599"/>
      <c r="CD34" s="599"/>
      <c r="CE34" s="599"/>
      <c r="CF34" s="599"/>
      <c r="CG34" s="599"/>
      <c r="CH34" s="599"/>
      <c r="CI34" s="599"/>
      <c r="CJ34" s="599"/>
      <c r="CK34" s="599"/>
      <c r="CL34" s="599"/>
      <c r="CM34" s="599"/>
      <c r="CN34" s="167"/>
      <c r="CO34" s="598">
        <f>IF(CQ34="","",MAX(C34:D43,U34:V43,AM34:AN43,BE34:BF43,BW34:BX43)+1)</f>
        <v>11</v>
      </c>
      <c r="CP34" s="598"/>
      <c r="CQ34" s="599" t="str">
        <f>IF('各会計、関係団体の財政状況及び健全化判断比率'!BS7="","",'各会計、関係団体の財政状況及び健全化判断比率'!BS7)</f>
        <v>大和市土地開発公社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渋谷土地区画整理事業特別会計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神奈川県後期高齢者医療広域連合（一般会計）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12</v>
      </c>
      <c r="CP35" s="598"/>
      <c r="CQ35" s="599" t="str">
        <f>IF('各会計、関係団体の財政状況及び健全化判断比率'!BS8="","",'各会計、関係団体の財政状況及び健全化判断比率'!BS8)</f>
        <v>（公財）大和市スポーツ・よか・みどり財団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神奈川県後期高齢者医療広域連合（特別会計）</v>
      </c>
      <c r="BZ36" s="599"/>
      <c r="CA36" s="599"/>
      <c r="CB36" s="599"/>
      <c r="CC36" s="599"/>
      <c r="CD36" s="599"/>
      <c r="CE36" s="599"/>
      <c r="CF36" s="599"/>
      <c r="CG36" s="599"/>
      <c r="CH36" s="599"/>
      <c r="CI36" s="599"/>
      <c r="CJ36" s="599"/>
      <c r="CK36" s="599"/>
      <c r="CL36" s="599"/>
      <c r="CM36" s="599"/>
      <c r="CN36" s="167"/>
      <c r="CO36" s="598">
        <f t="shared" si="3"/>
        <v>13</v>
      </c>
      <c r="CP36" s="598"/>
      <c r="CQ36" s="599" t="str">
        <f>IF('各会計、関係団体の財政状況及び健全化判断比率'!BS9="","",'各会計、関係団体の財政状況及び健全化判断比率'!BS9)</f>
        <v>（公財）大和市国際化協会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524</v>
      </c>
      <c r="D34" s="1184"/>
      <c r="E34" s="1185"/>
      <c r="F34" s="32">
        <v>4.8600000000000003</v>
      </c>
      <c r="G34" s="33">
        <v>4.75</v>
      </c>
      <c r="H34" s="33">
        <v>7.79</v>
      </c>
      <c r="I34" s="33">
        <v>7.05</v>
      </c>
      <c r="J34" s="34">
        <v>6.94</v>
      </c>
      <c r="K34" s="22"/>
      <c r="L34" s="22"/>
      <c r="M34" s="22"/>
      <c r="N34" s="22"/>
      <c r="O34" s="22"/>
      <c r="P34" s="22"/>
    </row>
    <row r="35" spans="1:16" ht="39" customHeight="1" x14ac:dyDescent="0.15">
      <c r="A35" s="22"/>
      <c r="B35" s="35"/>
      <c r="C35" s="1178" t="s">
        <v>525</v>
      </c>
      <c r="D35" s="1179"/>
      <c r="E35" s="1180"/>
      <c r="F35" s="36">
        <v>6.53</v>
      </c>
      <c r="G35" s="37">
        <v>6.86</v>
      </c>
      <c r="H35" s="37">
        <v>7.63</v>
      </c>
      <c r="I35" s="37">
        <v>7.04</v>
      </c>
      <c r="J35" s="38">
        <v>5.42</v>
      </c>
      <c r="K35" s="22"/>
      <c r="L35" s="22"/>
      <c r="M35" s="22"/>
      <c r="N35" s="22"/>
      <c r="O35" s="22"/>
      <c r="P35" s="22"/>
    </row>
    <row r="36" spans="1:16" ht="39" customHeight="1" x14ac:dyDescent="0.15">
      <c r="A36" s="22"/>
      <c r="B36" s="35"/>
      <c r="C36" s="1178" t="s">
        <v>526</v>
      </c>
      <c r="D36" s="1179"/>
      <c r="E36" s="1180"/>
      <c r="F36" s="36">
        <v>2.02</v>
      </c>
      <c r="G36" s="37">
        <v>1.98</v>
      </c>
      <c r="H36" s="37">
        <v>1.24</v>
      </c>
      <c r="I36" s="37">
        <v>1.73</v>
      </c>
      <c r="J36" s="38">
        <v>2.44</v>
      </c>
      <c r="K36" s="22"/>
      <c r="L36" s="22"/>
      <c r="M36" s="22"/>
      <c r="N36" s="22"/>
      <c r="O36" s="22"/>
      <c r="P36" s="22"/>
    </row>
    <row r="37" spans="1:16" ht="39" customHeight="1" x14ac:dyDescent="0.15">
      <c r="A37" s="22"/>
      <c r="B37" s="35"/>
      <c r="C37" s="1178" t="s">
        <v>527</v>
      </c>
      <c r="D37" s="1179"/>
      <c r="E37" s="1180"/>
      <c r="F37" s="36">
        <v>0.32</v>
      </c>
      <c r="G37" s="37">
        <v>0.43</v>
      </c>
      <c r="H37" s="37">
        <v>0.54</v>
      </c>
      <c r="I37" s="37">
        <v>0.28999999999999998</v>
      </c>
      <c r="J37" s="38">
        <v>1.1599999999999999</v>
      </c>
      <c r="K37" s="22"/>
      <c r="L37" s="22"/>
      <c r="M37" s="22"/>
      <c r="N37" s="22"/>
      <c r="O37" s="22"/>
      <c r="P37" s="22"/>
    </row>
    <row r="38" spans="1:16" ht="39" customHeight="1" x14ac:dyDescent="0.15">
      <c r="A38" s="22"/>
      <c r="B38" s="35"/>
      <c r="C38" s="1178" t="s">
        <v>528</v>
      </c>
      <c r="D38" s="1179"/>
      <c r="E38" s="1180"/>
      <c r="F38" s="36">
        <v>0.17</v>
      </c>
      <c r="G38" s="37">
        <v>0.38</v>
      </c>
      <c r="H38" s="37">
        <v>0.36</v>
      </c>
      <c r="I38" s="37">
        <v>0.4</v>
      </c>
      <c r="J38" s="38">
        <v>0.55000000000000004</v>
      </c>
      <c r="K38" s="22"/>
      <c r="L38" s="22"/>
      <c r="M38" s="22"/>
      <c r="N38" s="22"/>
      <c r="O38" s="22"/>
      <c r="P38" s="22"/>
    </row>
    <row r="39" spans="1:16" ht="39" customHeight="1" x14ac:dyDescent="0.15">
      <c r="A39" s="22"/>
      <c r="B39" s="35"/>
      <c r="C39" s="1178" t="s">
        <v>529</v>
      </c>
      <c r="D39" s="1179"/>
      <c r="E39" s="1180"/>
      <c r="F39" s="36">
        <v>0.12</v>
      </c>
      <c r="G39" s="37">
        <v>0.13</v>
      </c>
      <c r="H39" s="37">
        <v>0.16</v>
      </c>
      <c r="I39" s="37">
        <v>0.18</v>
      </c>
      <c r="J39" s="38">
        <v>0.22</v>
      </c>
      <c r="K39" s="22"/>
      <c r="L39" s="22"/>
      <c r="M39" s="22"/>
      <c r="N39" s="22"/>
      <c r="O39" s="22"/>
      <c r="P39" s="22"/>
    </row>
    <row r="40" spans="1:16" ht="39" customHeight="1" x14ac:dyDescent="0.15">
      <c r="A40" s="22"/>
      <c r="B40" s="35"/>
      <c r="C40" s="1178" t="s">
        <v>530</v>
      </c>
      <c r="D40" s="1179"/>
      <c r="E40" s="1180"/>
      <c r="F40" s="36">
        <v>0.37</v>
      </c>
      <c r="G40" s="37">
        <v>0.47</v>
      </c>
      <c r="H40" s="37">
        <v>0.27</v>
      </c>
      <c r="I40" s="37">
        <v>0.2</v>
      </c>
      <c r="J40" s="38">
        <v>0.05</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532</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4584</v>
      </c>
      <c r="L45" s="60">
        <v>4651</v>
      </c>
      <c r="M45" s="60">
        <v>4506</v>
      </c>
      <c r="N45" s="60">
        <v>4197</v>
      </c>
      <c r="O45" s="61">
        <v>4211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v>49</v>
      </c>
      <c r="L47" s="64">
        <v>47</v>
      </c>
      <c r="M47" s="64">
        <v>49</v>
      </c>
      <c r="N47" s="64">
        <v>53</v>
      </c>
      <c r="O47" s="65">
        <v>57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2099</v>
      </c>
      <c r="L48" s="64">
        <v>1986</v>
      </c>
      <c r="M48" s="64">
        <v>2006</v>
      </c>
      <c r="N48" s="64">
        <v>2006</v>
      </c>
      <c r="O48" s="65">
        <v>1850</v>
      </c>
      <c r="P48" s="48"/>
      <c r="Q48" s="48"/>
      <c r="R48" s="48"/>
      <c r="S48" s="48"/>
      <c r="T48" s="48"/>
      <c r="U48" s="48"/>
    </row>
    <row r="49" spans="1:21" ht="30.75" customHeight="1" x14ac:dyDescent="0.15">
      <c r="A49" s="48"/>
      <c r="B49" s="1196"/>
      <c r="C49" s="1197"/>
      <c r="D49" s="62"/>
      <c r="E49" s="1188" t="s">
        <v>16</v>
      </c>
      <c r="F49" s="1188"/>
      <c r="G49" s="1188"/>
      <c r="H49" s="1188"/>
      <c r="I49" s="1188"/>
      <c r="J49" s="1189"/>
      <c r="K49" s="63">
        <v>7</v>
      </c>
      <c r="L49" s="64">
        <v>7</v>
      </c>
      <c r="M49" s="64">
        <v>4</v>
      </c>
      <c r="N49" s="64" t="s">
        <v>476</v>
      </c>
      <c r="O49" s="65" t="s">
        <v>476</v>
      </c>
      <c r="P49" s="48"/>
      <c r="Q49" s="48"/>
      <c r="R49" s="48"/>
      <c r="S49" s="48"/>
      <c r="T49" s="48"/>
      <c r="U49" s="48"/>
    </row>
    <row r="50" spans="1:21" ht="30.75" customHeight="1" x14ac:dyDescent="0.15">
      <c r="A50" s="48"/>
      <c r="B50" s="1196"/>
      <c r="C50" s="1197"/>
      <c r="D50" s="62"/>
      <c r="E50" s="1188" t="s">
        <v>17</v>
      </c>
      <c r="F50" s="1188"/>
      <c r="G50" s="1188"/>
      <c r="H50" s="1188"/>
      <c r="I50" s="1188"/>
      <c r="J50" s="1189"/>
      <c r="K50" s="63">
        <v>382</v>
      </c>
      <c r="L50" s="64">
        <v>417</v>
      </c>
      <c r="M50" s="64">
        <v>71</v>
      </c>
      <c r="N50" s="64">
        <v>73</v>
      </c>
      <c r="O50" s="65">
        <v>73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6039</v>
      </c>
      <c r="L52" s="64">
        <v>6254</v>
      </c>
      <c r="M52" s="64">
        <v>6408</v>
      </c>
      <c r="N52" s="64">
        <v>5956</v>
      </c>
      <c r="O52" s="65">
        <v>6010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1082</v>
      </c>
      <c r="L53" s="69">
        <v>854</v>
      </c>
      <c r="M53" s="69">
        <v>228</v>
      </c>
      <c r="N53" s="69">
        <v>373</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2" t="s">
        <v>24</v>
      </c>
      <c r="C41" s="1203"/>
      <c r="D41" s="81"/>
      <c r="E41" s="1208" t="s">
        <v>25</v>
      </c>
      <c r="F41" s="1208"/>
      <c r="G41" s="1208"/>
      <c r="H41" s="1209"/>
      <c r="I41" s="82">
        <v>44415</v>
      </c>
      <c r="J41" s="83">
        <v>44126</v>
      </c>
      <c r="K41" s="83">
        <v>47814</v>
      </c>
      <c r="L41" s="83">
        <v>52187</v>
      </c>
      <c r="M41" s="84">
        <v>52861</v>
      </c>
    </row>
    <row r="42" spans="2:13" ht="27.75" customHeight="1" x14ac:dyDescent="0.15">
      <c r="B42" s="1204"/>
      <c r="C42" s="1205"/>
      <c r="D42" s="85"/>
      <c r="E42" s="1210" t="s">
        <v>26</v>
      </c>
      <c r="F42" s="1210"/>
      <c r="G42" s="1210"/>
      <c r="H42" s="1211"/>
      <c r="I42" s="86">
        <v>2005</v>
      </c>
      <c r="J42" s="87">
        <v>1945</v>
      </c>
      <c r="K42" s="87">
        <v>1436</v>
      </c>
      <c r="L42" s="87">
        <v>1402</v>
      </c>
      <c r="M42" s="88">
        <v>1367</v>
      </c>
    </row>
    <row r="43" spans="2:13" ht="27.75" customHeight="1" x14ac:dyDescent="0.15">
      <c r="B43" s="1204"/>
      <c r="C43" s="1205"/>
      <c r="D43" s="85"/>
      <c r="E43" s="1210" t="s">
        <v>27</v>
      </c>
      <c r="F43" s="1210"/>
      <c r="G43" s="1210"/>
      <c r="H43" s="1211"/>
      <c r="I43" s="86">
        <v>23369</v>
      </c>
      <c r="J43" s="87">
        <v>21865</v>
      </c>
      <c r="K43" s="87">
        <v>20025</v>
      </c>
      <c r="L43" s="87">
        <v>18960</v>
      </c>
      <c r="M43" s="88">
        <v>18352</v>
      </c>
    </row>
    <row r="44" spans="2:13" ht="27.75" customHeight="1" x14ac:dyDescent="0.15">
      <c r="B44" s="1204"/>
      <c r="C44" s="1205"/>
      <c r="D44" s="85"/>
      <c r="E44" s="1210" t="s">
        <v>28</v>
      </c>
      <c r="F44" s="1210"/>
      <c r="G44" s="1210"/>
      <c r="H44" s="1211"/>
      <c r="I44" s="86">
        <v>10</v>
      </c>
      <c r="J44" s="87">
        <v>4</v>
      </c>
      <c r="K44" s="87" t="s">
        <v>476</v>
      </c>
      <c r="L44" s="87" t="s">
        <v>476</v>
      </c>
      <c r="M44" s="88" t="s">
        <v>476</v>
      </c>
    </row>
    <row r="45" spans="2:13" ht="27.75" customHeight="1" x14ac:dyDescent="0.15">
      <c r="B45" s="1204"/>
      <c r="C45" s="1205"/>
      <c r="D45" s="85"/>
      <c r="E45" s="1210" t="s">
        <v>29</v>
      </c>
      <c r="F45" s="1210"/>
      <c r="G45" s="1210"/>
      <c r="H45" s="1211"/>
      <c r="I45" s="86">
        <v>11937</v>
      </c>
      <c r="J45" s="87">
        <v>11448</v>
      </c>
      <c r="K45" s="87">
        <v>9986</v>
      </c>
      <c r="L45" s="87">
        <v>9015</v>
      </c>
      <c r="M45" s="88">
        <v>9416</v>
      </c>
    </row>
    <row r="46" spans="2:13" ht="27.75" customHeight="1" x14ac:dyDescent="0.15">
      <c r="B46" s="1204"/>
      <c r="C46" s="1205"/>
      <c r="D46" s="89"/>
      <c r="E46" s="1210" t="s">
        <v>30</v>
      </c>
      <c r="F46" s="1210"/>
      <c r="G46" s="1210"/>
      <c r="H46" s="1211"/>
      <c r="I46" s="86">
        <v>34</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11257</v>
      </c>
      <c r="J50" s="87">
        <v>12665</v>
      </c>
      <c r="K50" s="87">
        <v>10361</v>
      </c>
      <c r="L50" s="87">
        <v>10506</v>
      </c>
      <c r="M50" s="88">
        <v>10203</v>
      </c>
    </row>
    <row r="51" spans="2:13" ht="27.75" customHeight="1" x14ac:dyDescent="0.15">
      <c r="B51" s="1204"/>
      <c r="C51" s="1205"/>
      <c r="D51" s="85"/>
      <c r="E51" s="1210" t="s">
        <v>36</v>
      </c>
      <c r="F51" s="1210"/>
      <c r="G51" s="1210"/>
      <c r="H51" s="1211"/>
      <c r="I51" s="86">
        <v>16670</v>
      </c>
      <c r="J51" s="87">
        <v>16984</v>
      </c>
      <c r="K51" s="87">
        <v>16756</v>
      </c>
      <c r="L51" s="87">
        <v>16886</v>
      </c>
      <c r="M51" s="88">
        <v>17060</v>
      </c>
    </row>
    <row r="52" spans="2:13" ht="27.75" customHeight="1" x14ac:dyDescent="0.15">
      <c r="B52" s="1206"/>
      <c r="C52" s="1207"/>
      <c r="D52" s="85"/>
      <c r="E52" s="1210" t="s">
        <v>37</v>
      </c>
      <c r="F52" s="1210"/>
      <c r="G52" s="1210"/>
      <c r="H52" s="1211"/>
      <c r="I52" s="86">
        <v>46600</v>
      </c>
      <c r="J52" s="87">
        <v>46275</v>
      </c>
      <c r="K52" s="87">
        <v>45752</v>
      </c>
      <c r="L52" s="87">
        <v>45092</v>
      </c>
      <c r="M52" s="88">
        <v>44104</v>
      </c>
    </row>
    <row r="53" spans="2:13" ht="27.75" customHeight="1" thickBot="1" x14ac:dyDescent="0.2">
      <c r="B53" s="1217" t="s">
        <v>21</v>
      </c>
      <c r="C53" s="1218"/>
      <c r="D53" s="92"/>
      <c r="E53" s="1219" t="s">
        <v>38</v>
      </c>
      <c r="F53" s="1219"/>
      <c r="G53" s="1219"/>
      <c r="H53" s="1220"/>
      <c r="I53" s="93">
        <v>7245</v>
      </c>
      <c r="J53" s="94">
        <v>3464</v>
      </c>
      <c r="K53" s="94">
        <v>6391</v>
      </c>
      <c r="L53" s="94">
        <v>9080</v>
      </c>
      <c r="M53" s="95">
        <v>10630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515</v>
      </c>
      <c r="L50" s="356" t="s">
        <v>516</v>
      </c>
      <c r="M50" s="356" t="s">
        <v>517</v>
      </c>
      <c r="N50" s="356" t="s">
        <v>518</v>
      </c>
      <c r="O50" s="356" t="s">
        <v>519</v>
      </c>
    </row>
    <row r="51" spans="1:17" x14ac:dyDescent="0.15">
      <c r="B51" s="250"/>
      <c r="C51" s="246"/>
      <c r="D51" s="246"/>
      <c r="E51" s="246"/>
      <c r="F51" s="246"/>
      <c r="G51" s="1247" t="s">
        <v>557</v>
      </c>
      <c r="H51" s="1248"/>
      <c r="I51" s="1253" t="s">
        <v>558</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559</v>
      </c>
      <c r="H55" s="1228"/>
      <c r="I55" s="1233" t="s">
        <v>558</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5" t="s">
        <v>565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4"/>
      <c r="H72" s="1245"/>
      <c r="I72" s="1245"/>
      <c r="J72" s="1246"/>
      <c r="K72" s="356" t="s">
        <v>515</v>
      </c>
      <c r="L72" s="356" t="s">
        <v>516</v>
      </c>
      <c r="M72" s="356" t="s">
        <v>517</v>
      </c>
      <c r="N72" s="356" t="s">
        <v>518</v>
      </c>
      <c r="O72" s="356" t="s">
        <v>519</v>
      </c>
    </row>
    <row r="73" spans="2:30" x14ac:dyDescent="0.15">
      <c r="B73" s="250"/>
      <c r="C73" s="246"/>
      <c r="D73" s="246"/>
      <c r="E73" s="246"/>
      <c r="F73" s="246"/>
      <c r="G73" s="1247" t="s">
        <v>557</v>
      </c>
      <c r="H73" s="1248"/>
      <c r="I73" s="1253" t="s">
        <v>558</v>
      </c>
      <c r="J73" s="1253"/>
      <c r="K73" s="1234">
        <v>20.7</v>
      </c>
      <c r="L73" s="1234">
        <v>9.6999999999999993</v>
      </c>
      <c r="M73" s="1221">
        <v>18</v>
      </c>
      <c r="N73" s="1221">
        <v>25.1</v>
      </c>
      <c r="O73" s="1221">
        <v>28.9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562</v>
      </c>
      <c r="J75" s="1233"/>
      <c r="K75" s="1225">
        <v>3.5</v>
      </c>
      <c r="L75" s="1225">
        <v>3</v>
      </c>
      <c r="M75" s="1225">
        <v>2</v>
      </c>
      <c r="N75" s="1225">
        <v>1.3</v>
      </c>
      <c r="O75" s="1225">
        <v>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559</v>
      </c>
      <c r="H77" s="1228"/>
      <c r="I77" s="1233" t="s">
        <v>558</v>
      </c>
      <c r="J77" s="1233"/>
      <c r="K77" s="1234">
        <v>57.8</v>
      </c>
      <c r="L77" s="1234">
        <v>49.8</v>
      </c>
      <c r="M77" s="1221">
        <v>45.1</v>
      </c>
      <c r="N77" s="1221">
        <v>37.4</v>
      </c>
      <c r="O77" s="1221">
        <v>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562</v>
      </c>
      <c r="J79" s="1223"/>
      <c r="K79" s="1224">
        <v>8.3000000000000007</v>
      </c>
      <c r="L79" s="1224">
        <v>7.7</v>
      </c>
      <c r="M79" s="1224">
        <v>7.1</v>
      </c>
      <c r="N79" s="1224">
        <v>6.3</v>
      </c>
      <c r="O79" s="1224">
        <v>5.2</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20530</v>
      </c>
      <c r="E3" s="118"/>
      <c r="F3" s="119">
        <v>39052</v>
      </c>
      <c r="G3" s="120"/>
      <c r="H3" s="121"/>
    </row>
    <row r="4" spans="1:8" x14ac:dyDescent="0.15">
      <c r="A4" s="122"/>
      <c r="B4" s="123"/>
      <c r="C4" s="124"/>
      <c r="D4" s="125">
        <v>9081</v>
      </c>
      <c r="E4" s="126"/>
      <c r="F4" s="127">
        <v>21186</v>
      </c>
      <c r="G4" s="128"/>
      <c r="H4" s="129"/>
    </row>
    <row r="5" spans="1:8" x14ac:dyDescent="0.15">
      <c r="A5" s="110" t="s">
        <v>509</v>
      </c>
      <c r="B5" s="115"/>
      <c r="C5" s="116"/>
      <c r="D5" s="117">
        <v>29831</v>
      </c>
      <c r="E5" s="118"/>
      <c r="F5" s="119">
        <v>41235</v>
      </c>
      <c r="G5" s="120"/>
      <c r="H5" s="121"/>
    </row>
    <row r="6" spans="1:8" x14ac:dyDescent="0.15">
      <c r="A6" s="122"/>
      <c r="B6" s="123"/>
      <c r="C6" s="124"/>
      <c r="D6" s="125">
        <v>11445</v>
      </c>
      <c r="E6" s="126"/>
      <c r="F6" s="127">
        <v>22086</v>
      </c>
      <c r="G6" s="128"/>
      <c r="H6" s="129"/>
    </row>
    <row r="7" spans="1:8" x14ac:dyDescent="0.15">
      <c r="A7" s="110" t="s">
        <v>510</v>
      </c>
      <c r="B7" s="115"/>
      <c r="C7" s="116"/>
      <c r="D7" s="117">
        <v>61242</v>
      </c>
      <c r="E7" s="118"/>
      <c r="F7" s="119">
        <v>41862</v>
      </c>
      <c r="G7" s="120"/>
      <c r="H7" s="121"/>
    </row>
    <row r="8" spans="1:8" x14ac:dyDescent="0.15">
      <c r="A8" s="122"/>
      <c r="B8" s="123"/>
      <c r="C8" s="124"/>
      <c r="D8" s="125">
        <v>15860</v>
      </c>
      <c r="E8" s="126"/>
      <c r="F8" s="127">
        <v>23710</v>
      </c>
      <c r="G8" s="128"/>
      <c r="H8" s="129"/>
    </row>
    <row r="9" spans="1:8" x14ac:dyDescent="0.15">
      <c r="A9" s="110" t="s">
        <v>511</v>
      </c>
      <c r="B9" s="115"/>
      <c r="C9" s="116"/>
      <c r="D9" s="117">
        <v>60535</v>
      </c>
      <c r="E9" s="118"/>
      <c r="F9" s="119">
        <v>43554</v>
      </c>
      <c r="G9" s="120"/>
      <c r="H9" s="121"/>
    </row>
    <row r="10" spans="1:8" x14ac:dyDescent="0.15">
      <c r="A10" s="122"/>
      <c r="B10" s="123"/>
      <c r="C10" s="124"/>
      <c r="D10" s="125">
        <v>32128</v>
      </c>
      <c r="E10" s="126"/>
      <c r="F10" s="127">
        <v>24811</v>
      </c>
      <c r="G10" s="128"/>
      <c r="H10" s="129"/>
    </row>
    <row r="11" spans="1:8" x14ac:dyDescent="0.15">
      <c r="A11" s="110" t="s">
        <v>512</v>
      </c>
      <c r="B11" s="115"/>
      <c r="C11" s="116"/>
      <c r="D11" s="117">
        <v>31477</v>
      </c>
      <c r="E11" s="118"/>
      <c r="F11" s="119">
        <v>42581</v>
      </c>
      <c r="G11" s="120"/>
      <c r="H11" s="121"/>
    </row>
    <row r="12" spans="1:8" x14ac:dyDescent="0.15">
      <c r="A12" s="122"/>
      <c r="B12" s="123"/>
      <c r="C12" s="130"/>
      <c r="D12" s="125">
        <v>14203</v>
      </c>
      <c r="E12" s="126"/>
      <c r="F12" s="127">
        <v>24354</v>
      </c>
      <c r="G12" s="128"/>
      <c r="H12" s="129"/>
    </row>
    <row r="13" spans="1:8" x14ac:dyDescent="0.15">
      <c r="A13" s="110"/>
      <c r="B13" s="115"/>
      <c r="C13" s="131"/>
      <c r="D13" s="132">
        <v>40723</v>
      </c>
      <c r="E13" s="133"/>
      <c r="F13" s="134">
        <v>41657</v>
      </c>
      <c r="G13" s="135"/>
      <c r="H13" s="121"/>
    </row>
    <row r="14" spans="1:8" x14ac:dyDescent="0.15">
      <c r="A14" s="122"/>
      <c r="B14" s="123"/>
      <c r="C14" s="124"/>
      <c r="D14" s="125">
        <v>16543</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5.24</v>
      </c>
      <c r="C19" s="136">
        <f>ROUND(VALUE(SUBSTITUTE(実質収支比率等に係る経年分析!G$48,"▲","-")),2)</f>
        <v>5.24</v>
      </c>
      <c r="D19" s="136">
        <f>ROUND(VALUE(SUBSTITUTE(実質収支比率等に係る経年分析!H$48,"▲","-")),2)</f>
        <v>8.07</v>
      </c>
      <c r="E19" s="136">
        <f>ROUND(VALUE(SUBSTITUTE(実質収支比率等に係る経年分析!I$48,"▲","-")),2)</f>
        <v>7.26</v>
      </c>
      <c r="F19" s="136">
        <f>ROUND(VALUE(SUBSTITUTE(実質収支比率等に係る経年分析!J$48,"▲","-")),2)</f>
        <v>7</v>
      </c>
    </row>
    <row r="20" spans="1:11" x14ac:dyDescent="0.15">
      <c r="A20" s="136" t="s">
        <v>43</v>
      </c>
      <c r="B20" s="136">
        <f>ROUND(VALUE(SUBSTITUTE(実質収支比率等に係る経年分析!F$47,"▲","-")),2)</f>
        <v>14.78</v>
      </c>
      <c r="C20" s="136">
        <f>ROUND(VALUE(SUBSTITUTE(実質収支比率等に係る経年分析!G$47,"▲","-")),2)</f>
        <v>16.79</v>
      </c>
      <c r="D20" s="136">
        <f>ROUND(VALUE(SUBSTITUTE(実質収支比率等に係る経年分析!H$47,"▲","-")),2)</f>
        <v>14.73</v>
      </c>
      <c r="E20" s="136">
        <f>ROUND(VALUE(SUBSTITUTE(実質収支比率等に係る経年分析!I$47,"▲","-")),2)</f>
        <v>14.6</v>
      </c>
      <c r="F20" s="136">
        <f>ROUND(VALUE(SUBSTITUTE(実質収支比率等に係る経年分析!J$47,"▲","-")),2)</f>
        <v>14.35</v>
      </c>
    </row>
    <row r="21" spans="1:11" x14ac:dyDescent="0.15">
      <c r="A21" s="136" t="s">
        <v>44</v>
      </c>
      <c r="B21" s="136">
        <f>IF(ISNUMBER(VALUE(SUBSTITUTE(実質収支比率等に係る経年分析!F$49,"▲","-"))),ROUND(VALUE(SUBSTITUTE(実質収支比率等に係る経年分析!F$49,"▲","-")),2),NA())</f>
        <v>-3.08</v>
      </c>
      <c r="C21" s="136">
        <f>IF(ISNUMBER(VALUE(SUBSTITUTE(実質収支比率等に係る経年分析!G$49,"▲","-"))),ROUND(VALUE(SUBSTITUTE(実質収支比率等に係る経年分析!G$49,"▲","-")),2),NA())</f>
        <v>0.09</v>
      </c>
      <c r="D21" s="136">
        <f>IF(ISNUMBER(VALUE(SUBSTITUTE(実質収支比率等に係る経年分析!H$49,"▲","-"))),ROUND(VALUE(SUBSTITUTE(実質収支比率等に係る経年分析!H$49,"▲","-")),2),NA())</f>
        <v>-1.34</v>
      </c>
      <c r="E21" s="136">
        <f>IF(ISNUMBER(VALUE(SUBSTITUTE(実質収支比率等に係る経年分析!I$49,"▲","-"))),ROUND(VALUE(SUBSTITUTE(実質収支比率等に係る経年分析!I$49,"▲","-")),2),NA())</f>
        <v>-4.4400000000000004</v>
      </c>
      <c r="F21" s="136">
        <f>IF(ISNUMBER(VALUE(SUBSTITUTE(実質収支比率等に係る経年分析!J$49,"▲","-"))),ROUND(VALUE(SUBSTITUTE(実質収支比率等に係る経年分析!J$49,"▲","-")),2),NA())</f>
        <v>-3.47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渋谷土地区画整理事業特別会計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2.44</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4.8600000000000003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6039</v>
      </c>
      <c r="E42" s="138"/>
      <c r="F42" s="138"/>
      <c r="G42" s="138">
        <f>'実質公債費比率（分子）の構造'!L$52</f>
        <v>6254</v>
      </c>
      <c r="H42" s="138"/>
      <c r="I42" s="138"/>
      <c r="J42" s="138">
        <f>'実質公債費比率（分子）の構造'!M$52</f>
        <v>6408</v>
      </c>
      <c r="K42" s="138"/>
      <c r="L42" s="138"/>
      <c r="M42" s="138">
        <f>'実質公債費比率（分子）の構造'!N$52</f>
        <v>5956</v>
      </c>
      <c r="N42" s="138"/>
      <c r="O42" s="138"/>
      <c r="P42" s="138">
        <f>'実質公債費比率（分子）の構造'!O$52</f>
        <v>6010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382</v>
      </c>
      <c r="C44" s="138"/>
      <c r="D44" s="138"/>
      <c r="E44" s="138">
        <f>'実質公債費比率（分子）の構造'!L$50</f>
        <v>417</v>
      </c>
      <c r="F44" s="138"/>
      <c r="G44" s="138"/>
      <c r="H44" s="138">
        <f>'実質公債費比率（分子）の構造'!M$50</f>
        <v>71</v>
      </c>
      <c r="I44" s="138"/>
      <c r="J44" s="138"/>
      <c r="K44" s="138">
        <f>'実質公債費比率（分子）の構造'!N$50</f>
        <v>73</v>
      </c>
      <c r="L44" s="138"/>
      <c r="M44" s="138"/>
      <c r="N44" s="138">
        <f>'実質公債費比率（分子）の構造'!O$50</f>
        <v>73</v>
      </c>
      <c r="O44" s="138"/>
      <c r="P44" s="138"/>
    </row>
    <row r="45" spans="1:16" x14ac:dyDescent="0.15">
      <c r="A45" s="138" t="s">
        <v>54</v>
      </c>
      <c r="B45" s="138">
        <f>'実質公債費比率（分子）の構造'!K$49</f>
        <v>7</v>
      </c>
      <c r="C45" s="138"/>
      <c r="D45" s="138"/>
      <c r="E45" s="138">
        <f>'実質公債費比率（分子）の構造'!L$49</f>
        <v>7</v>
      </c>
      <c r="F45" s="138"/>
      <c r="G45" s="138"/>
      <c r="H45" s="138">
        <f>'実質公債費比率（分子）の構造'!M$49</f>
        <v>4</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2099</v>
      </c>
      <c r="C46" s="138"/>
      <c r="D46" s="138"/>
      <c r="E46" s="138">
        <f>'実質公債費比率（分子）の構造'!L$48</f>
        <v>1986</v>
      </c>
      <c r="F46" s="138"/>
      <c r="G46" s="138"/>
      <c r="H46" s="138">
        <f>'実質公債費比率（分子）の構造'!M$48</f>
        <v>2006</v>
      </c>
      <c r="I46" s="138"/>
      <c r="J46" s="138"/>
      <c r="K46" s="138">
        <f>'実質公債費比率（分子）の構造'!N$48</f>
        <v>2006</v>
      </c>
      <c r="L46" s="138"/>
      <c r="M46" s="138"/>
      <c r="N46" s="138">
        <f>'実質公債費比率（分子）の構造'!O$48</f>
        <v>1850</v>
      </c>
      <c r="O46" s="138"/>
      <c r="P46" s="138"/>
    </row>
    <row r="47" spans="1:16" x14ac:dyDescent="0.15">
      <c r="A47" s="138" t="s">
        <v>56</v>
      </c>
      <c r="B47" s="138">
        <f>'実質公債費比率（分子）の構造'!K$47</f>
        <v>49</v>
      </c>
      <c r="C47" s="138"/>
      <c r="D47" s="138"/>
      <c r="E47" s="138">
        <f>'実質公債費比率（分子）の構造'!L$47</f>
        <v>47</v>
      </c>
      <c r="F47" s="138"/>
      <c r="G47" s="138"/>
      <c r="H47" s="138">
        <f>'実質公債費比率（分子）の構造'!M$47</f>
        <v>49</v>
      </c>
      <c r="I47" s="138"/>
      <c r="J47" s="138"/>
      <c r="K47" s="138">
        <f>'実質公債費比率（分子）の構造'!N$47</f>
        <v>53</v>
      </c>
      <c r="L47" s="138"/>
      <c r="M47" s="138"/>
      <c r="N47" s="138">
        <f>'実質公債費比率（分子）の構造'!O$47</f>
        <v>57</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4584</v>
      </c>
      <c r="C49" s="138"/>
      <c r="D49" s="138"/>
      <c r="E49" s="138">
        <f>'実質公債費比率（分子）の構造'!L$45</f>
        <v>4651</v>
      </c>
      <c r="F49" s="138"/>
      <c r="G49" s="138"/>
      <c r="H49" s="138">
        <f>'実質公債費比率（分子）の構造'!M$45</f>
        <v>4506</v>
      </c>
      <c r="I49" s="138"/>
      <c r="J49" s="138"/>
      <c r="K49" s="138">
        <f>'実質公債費比率（分子）の構造'!N$45</f>
        <v>4197</v>
      </c>
      <c r="L49" s="138"/>
      <c r="M49" s="138"/>
      <c r="N49" s="138">
        <f>'実質公債費比率（分子）の構造'!O$45</f>
        <v>4211</v>
      </c>
      <c r="O49" s="138"/>
      <c r="P49" s="138"/>
    </row>
    <row r="50" spans="1:16" x14ac:dyDescent="0.15">
      <c r="A50" s="138" t="s">
        <v>59</v>
      </c>
      <c r="B50" s="138" t="e">
        <f>NA()</f>
        <v>#N/A</v>
      </c>
      <c r="C50" s="138">
        <f>IF(ISNUMBER('実質公債費比率（分子）の構造'!K$53),'実質公債費比率（分子）の構造'!K$53,NA())</f>
        <v>1082</v>
      </c>
      <c r="D50" s="138" t="e">
        <f>NA()</f>
        <v>#N/A</v>
      </c>
      <c r="E50" s="138" t="e">
        <f>NA()</f>
        <v>#N/A</v>
      </c>
      <c r="F50" s="138">
        <f>IF(ISNUMBER('実質公債費比率（分子）の構造'!L$53),'実質公債費比率（分子）の構造'!L$53,NA())</f>
        <v>854</v>
      </c>
      <c r="G50" s="138" t="e">
        <f>NA()</f>
        <v>#N/A</v>
      </c>
      <c r="H50" s="138" t="e">
        <f>NA()</f>
        <v>#N/A</v>
      </c>
      <c r="I50" s="138">
        <f>IF(ISNUMBER('実質公債費比率（分子）の構造'!M$53),'実質公債費比率（分子）の構造'!M$53,NA())</f>
        <v>228</v>
      </c>
      <c r="J50" s="138" t="e">
        <f>NA()</f>
        <v>#N/A</v>
      </c>
      <c r="K50" s="138" t="e">
        <f>NA()</f>
        <v>#N/A</v>
      </c>
      <c r="L50" s="138">
        <f>IF(ISNUMBER('実質公債費比率（分子）の構造'!N$53),'実質公債費比率（分子）の構造'!N$53,NA())</f>
        <v>373</v>
      </c>
      <c r="M50" s="138" t="e">
        <f>NA()</f>
        <v>#N/A</v>
      </c>
      <c r="N50" s="138" t="e">
        <f>NA()</f>
        <v>#N/A</v>
      </c>
      <c r="O50" s="138">
        <f>IF(ISNUMBER('実質公債費比率（分子）の構造'!O$53),'実質公債費比率（分子）の構造'!O$53,NA())</f>
        <v>181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46600</v>
      </c>
      <c r="E56" s="137"/>
      <c r="F56" s="137"/>
      <c r="G56" s="137">
        <f>'将来負担比率（分子）の構造'!J$52</f>
        <v>46275</v>
      </c>
      <c r="H56" s="137"/>
      <c r="I56" s="137"/>
      <c r="J56" s="137">
        <f>'将来負担比率（分子）の構造'!K$52</f>
        <v>45752</v>
      </c>
      <c r="K56" s="137"/>
      <c r="L56" s="137"/>
      <c r="M56" s="137">
        <f>'将来負担比率（分子）の構造'!L$52</f>
        <v>45092</v>
      </c>
      <c r="N56" s="137"/>
      <c r="O56" s="137"/>
      <c r="P56" s="137">
        <f>'将来負担比率（分子）の構造'!M$52</f>
        <v>44104</v>
      </c>
    </row>
    <row r="57" spans="1:16" x14ac:dyDescent="0.15">
      <c r="A57" s="137" t="s">
        <v>36</v>
      </c>
      <c r="B57" s="137"/>
      <c r="C57" s="137"/>
      <c r="D57" s="137">
        <f>'将来負担比率（分子）の構造'!I$51</f>
        <v>16670</v>
      </c>
      <c r="E57" s="137"/>
      <c r="F57" s="137"/>
      <c r="G57" s="137">
        <f>'将来負担比率（分子）の構造'!J$51</f>
        <v>16984</v>
      </c>
      <c r="H57" s="137"/>
      <c r="I57" s="137"/>
      <c r="J57" s="137">
        <f>'将来負担比率（分子）の構造'!K$51</f>
        <v>16756</v>
      </c>
      <c r="K57" s="137"/>
      <c r="L57" s="137"/>
      <c r="M57" s="137">
        <f>'将来負担比率（分子）の構造'!L$51</f>
        <v>16886</v>
      </c>
      <c r="N57" s="137"/>
      <c r="O57" s="137"/>
      <c r="P57" s="137">
        <f>'将来負担比率（分子）の構造'!M$51</f>
        <v>17060</v>
      </c>
    </row>
    <row r="58" spans="1:16" x14ac:dyDescent="0.15">
      <c r="A58" s="137" t="s">
        <v>35</v>
      </c>
      <c r="B58" s="137"/>
      <c r="C58" s="137"/>
      <c r="D58" s="137">
        <f>'将来負担比率（分子）の構造'!I$50</f>
        <v>11257</v>
      </c>
      <c r="E58" s="137"/>
      <c r="F58" s="137"/>
      <c r="G58" s="137">
        <f>'将来負担比率（分子）の構造'!J$50</f>
        <v>12665</v>
      </c>
      <c r="H58" s="137"/>
      <c r="I58" s="137"/>
      <c r="J58" s="137">
        <f>'将来負担比率（分子）の構造'!K$50</f>
        <v>10361</v>
      </c>
      <c r="K58" s="137"/>
      <c r="L58" s="137"/>
      <c r="M58" s="137">
        <f>'将来負担比率（分子）の構造'!L$50</f>
        <v>10506</v>
      </c>
      <c r="N58" s="137"/>
      <c r="O58" s="137"/>
      <c r="P58" s="137">
        <f>'将来負担比率（分子）の構造'!M$50</f>
        <v>10203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34</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11937</v>
      </c>
      <c r="C62" s="137"/>
      <c r="D62" s="137"/>
      <c r="E62" s="137">
        <f>'将来負担比率（分子）の構造'!J$45</f>
        <v>11448</v>
      </c>
      <c r="F62" s="137"/>
      <c r="G62" s="137"/>
      <c r="H62" s="137">
        <f>'将来負担比率（分子）の構造'!K$45</f>
        <v>9986</v>
      </c>
      <c r="I62" s="137"/>
      <c r="J62" s="137"/>
      <c r="K62" s="137">
        <f>'将来負担比率（分子）の構造'!L$45</f>
        <v>9015</v>
      </c>
      <c r="L62" s="137"/>
      <c r="M62" s="137"/>
      <c r="N62" s="137">
        <f>'将来負担比率（分子）の構造'!M$45</f>
        <v>9416</v>
      </c>
      <c r="O62" s="137"/>
      <c r="P62" s="137"/>
    </row>
    <row r="63" spans="1:16" x14ac:dyDescent="0.15">
      <c r="A63" s="137" t="s">
        <v>28</v>
      </c>
      <c r="B63" s="137">
        <f>'将来負担比率（分子）の構造'!I$44</f>
        <v>10</v>
      </c>
      <c r="C63" s="137"/>
      <c r="D63" s="137"/>
      <c r="E63" s="137">
        <f>'将来負担比率（分子）の構造'!J$44</f>
        <v>4</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23369</v>
      </c>
      <c r="C64" s="137"/>
      <c r="D64" s="137"/>
      <c r="E64" s="137">
        <f>'将来負担比率（分子）の構造'!J$43</f>
        <v>21865</v>
      </c>
      <c r="F64" s="137"/>
      <c r="G64" s="137"/>
      <c r="H64" s="137">
        <f>'将来負担比率（分子）の構造'!K$43</f>
        <v>20025</v>
      </c>
      <c r="I64" s="137"/>
      <c r="J64" s="137"/>
      <c r="K64" s="137">
        <f>'将来負担比率（分子）の構造'!L$43</f>
        <v>18960</v>
      </c>
      <c r="L64" s="137"/>
      <c r="M64" s="137"/>
      <c r="N64" s="137">
        <f>'将来負担比率（分子）の構造'!M$43</f>
        <v>18352</v>
      </c>
      <c r="O64" s="137"/>
      <c r="P64" s="137"/>
    </row>
    <row r="65" spans="1:16" x14ac:dyDescent="0.15">
      <c r="A65" s="137" t="s">
        <v>26</v>
      </c>
      <c r="B65" s="137">
        <f>'将来負担比率（分子）の構造'!I$42</f>
        <v>2005</v>
      </c>
      <c r="C65" s="137"/>
      <c r="D65" s="137"/>
      <c r="E65" s="137">
        <f>'将来負担比率（分子）の構造'!J$42</f>
        <v>1945</v>
      </c>
      <c r="F65" s="137"/>
      <c r="G65" s="137"/>
      <c r="H65" s="137">
        <f>'将来負担比率（分子）の構造'!K$42</f>
        <v>1436</v>
      </c>
      <c r="I65" s="137"/>
      <c r="J65" s="137"/>
      <c r="K65" s="137">
        <f>'将来負担比率（分子）の構造'!L$42</f>
        <v>1402</v>
      </c>
      <c r="L65" s="137"/>
      <c r="M65" s="137"/>
      <c r="N65" s="137">
        <f>'将来負担比率（分子）の構造'!M$42</f>
        <v>1367</v>
      </c>
      <c r="O65" s="137"/>
      <c r="P65" s="137"/>
    </row>
    <row r="66" spans="1:16" x14ac:dyDescent="0.15">
      <c r="A66" s="137" t="s">
        <v>25</v>
      </c>
      <c r="B66" s="137">
        <f>'将来負担比率（分子）の構造'!I$41</f>
        <v>44415</v>
      </c>
      <c r="C66" s="137"/>
      <c r="D66" s="137"/>
      <c r="E66" s="137">
        <f>'将来負担比率（分子）の構造'!J$41</f>
        <v>44126</v>
      </c>
      <c r="F66" s="137"/>
      <c r="G66" s="137"/>
      <c r="H66" s="137">
        <f>'将来負担比率（分子）の構造'!K$41</f>
        <v>47814</v>
      </c>
      <c r="I66" s="137"/>
      <c r="J66" s="137"/>
      <c r="K66" s="137">
        <f>'将来負担比率（分子）の構造'!L$41</f>
        <v>52187</v>
      </c>
      <c r="L66" s="137"/>
      <c r="M66" s="137"/>
      <c r="N66" s="137">
        <f>'将来負担比率（分子）の構造'!M$41</f>
        <v>52861</v>
      </c>
      <c r="O66" s="137"/>
      <c r="P66" s="137"/>
    </row>
    <row r="67" spans="1:16" x14ac:dyDescent="0.15">
      <c r="A67" s="137" t="s">
        <v>63</v>
      </c>
      <c r="B67" s="137" t="e">
        <f>NA()</f>
        <v>#N/A</v>
      </c>
      <c r="C67" s="137">
        <f>IF(ISNUMBER('将来負担比率（分子）の構造'!I$53), IF('将来負担比率（分子）の構造'!I$53 &lt; 0, 0, '将来負担比率（分子）の構造'!I$53), NA())</f>
        <v>7245</v>
      </c>
      <c r="D67" s="137" t="e">
        <f>NA()</f>
        <v>#N/A</v>
      </c>
      <c r="E67" s="137" t="e">
        <f>NA()</f>
        <v>#N/A</v>
      </c>
      <c r="F67" s="137">
        <f>IF(ISNUMBER('将来負担比率（分子）の構造'!J$53), IF('将来負担比率（分子）の構造'!J$53 &lt; 0, 0, '将来負担比率（分子）の構造'!J$53), NA())</f>
        <v>3464</v>
      </c>
      <c r="G67" s="137" t="e">
        <f>NA()</f>
        <v>#N/A</v>
      </c>
      <c r="H67" s="137" t="e">
        <f>NA()</f>
        <v>#N/A</v>
      </c>
      <c r="I67" s="137">
        <f>IF(ISNUMBER('将来負担比率（分子）の構造'!K$53), IF('将来負担比率（分子）の構造'!K$53 &lt; 0, 0, '将来負担比率（分子）の構造'!K$53), NA())</f>
        <v>6391</v>
      </c>
      <c r="J67" s="137" t="e">
        <f>NA()</f>
        <v>#N/A</v>
      </c>
      <c r="K67" s="137" t="e">
        <f>NA()</f>
        <v>#N/A</v>
      </c>
      <c r="L67" s="137">
        <f>IF(ISNUMBER('将来負担比率（分子）の構造'!L$53), IF('将来負担比率（分子）の構造'!L$53 &lt; 0, 0, '将来負担比率（分子）の構造'!L$53), NA())</f>
        <v>9080</v>
      </c>
      <c r="M67" s="137" t="e">
        <f>NA()</f>
        <v>#N/A</v>
      </c>
      <c r="N67" s="137" t="e">
        <f>NA()</f>
        <v>#N/A</v>
      </c>
      <c r="O67" s="137">
        <f>IF(ISNUMBER('将来負担比率（分子）の構造'!M$53), IF('将来負担比率（分子）の構造'!M$53 &lt; 0, 0, '将来負担比率（分子）の構造'!M$53), NA())</f>
        <v>10630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36176770</v>
      </c>
      <c r="S5" s="615"/>
      <c r="T5" s="615"/>
      <c r="U5" s="615"/>
      <c r="V5" s="615"/>
      <c r="W5" s="615"/>
      <c r="X5" s="615"/>
      <c r="Y5" s="616"/>
      <c r="Z5" s="617">
        <v>48.4</v>
      </c>
      <c r="AA5" s="617"/>
      <c r="AB5" s="617"/>
      <c r="AC5" s="617"/>
      <c r="AD5" s="618">
        <v>34099130</v>
      </c>
      <c r="AE5" s="618"/>
      <c r="AF5" s="618"/>
      <c r="AG5" s="618"/>
      <c r="AH5" s="618"/>
      <c r="AI5" s="618"/>
      <c r="AJ5" s="618"/>
      <c r="AK5" s="618"/>
      <c r="AL5" s="619">
        <v>84.5</v>
      </c>
      <c r="AM5" s="620"/>
      <c r="AN5" s="620"/>
      <c r="AO5" s="621"/>
      <c r="AP5" s="611" t="s">
        <v>207</v>
      </c>
      <c r="AQ5" s="612"/>
      <c r="AR5" s="612"/>
      <c r="AS5" s="612"/>
      <c r="AT5" s="612"/>
      <c r="AU5" s="612"/>
      <c r="AV5" s="612"/>
      <c r="AW5" s="612"/>
      <c r="AX5" s="612"/>
      <c r="AY5" s="612"/>
      <c r="AZ5" s="612"/>
      <c r="BA5" s="612"/>
      <c r="BB5" s="612"/>
      <c r="BC5" s="612"/>
      <c r="BD5" s="612"/>
      <c r="BE5" s="612"/>
      <c r="BF5" s="613"/>
      <c r="BG5" s="625">
        <v>34099130</v>
      </c>
      <c r="BH5" s="626"/>
      <c r="BI5" s="626"/>
      <c r="BJ5" s="626"/>
      <c r="BK5" s="626"/>
      <c r="BL5" s="626"/>
      <c r="BM5" s="626"/>
      <c r="BN5" s="627"/>
      <c r="BO5" s="628">
        <v>94.3</v>
      </c>
      <c r="BP5" s="628"/>
      <c r="BQ5" s="628"/>
      <c r="BR5" s="628"/>
      <c r="BS5" s="629">
        <v>275929</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378820</v>
      </c>
      <c r="S6" s="626"/>
      <c r="T6" s="626"/>
      <c r="U6" s="626"/>
      <c r="V6" s="626"/>
      <c r="W6" s="626"/>
      <c r="X6" s="626"/>
      <c r="Y6" s="627"/>
      <c r="Z6" s="628">
        <v>0.5</v>
      </c>
      <c r="AA6" s="628"/>
      <c r="AB6" s="628"/>
      <c r="AC6" s="628"/>
      <c r="AD6" s="629">
        <v>378820</v>
      </c>
      <c r="AE6" s="629"/>
      <c r="AF6" s="629"/>
      <c r="AG6" s="629"/>
      <c r="AH6" s="629"/>
      <c r="AI6" s="629"/>
      <c r="AJ6" s="629"/>
      <c r="AK6" s="629"/>
      <c r="AL6" s="630">
        <v>0.9</v>
      </c>
      <c r="AM6" s="631"/>
      <c r="AN6" s="631"/>
      <c r="AO6" s="632"/>
      <c r="AP6" s="622" t="s">
        <v>212</v>
      </c>
      <c r="AQ6" s="623"/>
      <c r="AR6" s="623"/>
      <c r="AS6" s="623"/>
      <c r="AT6" s="623"/>
      <c r="AU6" s="623"/>
      <c r="AV6" s="623"/>
      <c r="AW6" s="623"/>
      <c r="AX6" s="623"/>
      <c r="AY6" s="623"/>
      <c r="AZ6" s="623"/>
      <c r="BA6" s="623"/>
      <c r="BB6" s="623"/>
      <c r="BC6" s="623"/>
      <c r="BD6" s="623"/>
      <c r="BE6" s="623"/>
      <c r="BF6" s="624"/>
      <c r="BG6" s="625">
        <v>34099130</v>
      </c>
      <c r="BH6" s="626"/>
      <c r="BI6" s="626"/>
      <c r="BJ6" s="626"/>
      <c r="BK6" s="626"/>
      <c r="BL6" s="626"/>
      <c r="BM6" s="626"/>
      <c r="BN6" s="627"/>
      <c r="BO6" s="628">
        <v>94.3</v>
      </c>
      <c r="BP6" s="628"/>
      <c r="BQ6" s="628"/>
      <c r="BR6" s="628"/>
      <c r="BS6" s="629">
        <v>275929</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390141</v>
      </c>
      <c r="CS6" s="626"/>
      <c r="CT6" s="626"/>
      <c r="CU6" s="626"/>
      <c r="CV6" s="626"/>
      <c r="CW6" s="626"/>
      <c r="CX6" s="626"/>
      <c r="CY6" s="627"/>
      <c r="CZ6" s="628">
        <v>0.5</v>
      </c>
      <c r="DA6" s="628"/>
      <c r="DB6" s="628"/>
      <c r="DC6" s="628"/>
      <c r="DD6" s="634" t="s">
        <v>214</v>
      </c>
      <c r="DE6" s="626"/>
      <c r="DF6" s="626"/>
      <c r="DG6" s="626"/>
      <c r="DH6" s="626"/>
      <c r="DI6" s="626"/>
      <c r="DJ6" s="626"/>
      <c r="DK6" s="626"/>
      <c r="DL6" s="626"/>
      <c r="DM6" s="626"/>
      <c r="DN6" s="626"/>
      <c r="DO6" s="626"/>
      <c r="DP6" s="627"/>
      <c r="DQ6" s="634">
        <v>390141</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30394</v>
      </c>
      <c r="S7" s="626"/>
      <c r="T7" s="626"/>
      <c r="U7" s="626"/>
      <c r="V7" s="626"/>
      <c r="W7" s="626"/>
      <c r="X7" s="626"/>
      <c r="Y7" s="627"/>
      <c r="Z7" s="628">
        <v>0</v>
      </c>
      <c r="AA7" s="628"/>
      <c r="AB7" s="628"/>
      <c r="AC7" s="628"/>
      <c r="AD7" s="629">
        <v>30394</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17691408</v>
      </c>
      <c r="BH7" s="626"/>
      <c r="BI7" s="626"/>
      <c r="BJ7" s="626"/>
      <c r="BK7" s="626"/>
      <c r="BL7" s="626"/>
      <c r="BM7" s="626"/>
      <c r="BN7" s="627"/>
      <c r="BO7" s="628">
        <v>48.9</v>
      </c>
      <c r="BP7" s="628"/>
      <c r="BQ7" s="628"/>
      <c r="BR7" s="628"/>
      <c r="BS7" s="629">
        <v>275929</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6727131</v>
      </c>
      <c r="CS7" s="626"/>
      <c r="CT7" s="626"/>
      <c r="CU7" s="626"/>
      <c r="CV7" s="626"/>
      <c r="CW7" s="626"/>
      <c r="CX7" s="626"/>
      <c r="CY7" s="627"/>
      <c r="CZ7" s="628">
        <v>9.4</v>
      </c>
      <c r="DA7" s="628"/>
      <c r="DB7" s="628"/>
      <c r="DC7" s="628"/>
      <c r="DD7" s="634">
        <v>126938</v>
      </c>
      <c r="DE7" s="626"/>
      <c r="DF7" s="626"/>
      <c r="DG7" s="626"/>
      <c r="DH7" s="626"/>
      <c r="DI7" s="626"/>
      <c r="DJ7" s="626"/>
      <c r="DK7" s="626"/>
      <c r="DL7" s="626"/>
      <c r="DM7" s="626"/>
      <c r="DN7" s="626"/>
      <c r="DO7" s="626"/>
      <c r="DP7" s="627"/>
      <c r="DQ7" s="634">
        <v>5906572</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158394</v>
      </c>
      <c r="S8" s="626"/>
      <c r="T8" s="626"/>
      <c r="U8" s="626"/>
      <c r="V8" s="626"/>
      <c r="W8" s="626"/>
      <c r="X8" s="626"/>
      <c r="Y8" s="627"/>
      <c r="Z8" s="628">
        <v>0.2</v>
      </c>
      <c r="AA8" s="628"/>
      <c r="AB8" s="628"/>
      <c r="AC8" s="628"/>
      <c r="AD8" s="629">
        <v>158394</v>
      </c>
      <c r="AE8" s="629"/>
      <c r="AF8" s="629"/>
      <c r="AG8" s="629"/>
      <c r="AH8" s="629"/>
      <c r="AI8" s="629"/>
      <c r="AJ8" s="629"/>
      <c r="AK8" s="629"/>
      <c r="AL8" s="630">
        <v>0.4</v>
      </c>
      <c r="AM8" s="631"/>
      <c r="AN8" s="631"/>
      <c r="AO8" s="632"/>
      <c r="AP8" s="622" t="s">
        <v>219</v>
      </c>
      <c r="AQ8" s="623"/>
      <c r="AR8" s="623"/>
      <c r="AS8" s="623"/>
      <c r="AT8" s="623"/>
      <c r="AU8" s="623"/>
      <c r="AV8" s="623"/>
      <c r="AW8" s="623"/>
      <c r="AX8" s="623"/>
      <c r="AY8" s="623"/>
      <c r="AZ8" s="623"/>
      <c r="BA8" s="623"/>
      <c r="BB8" s="623"/>
      <c r="BC8" s="623"/>
      <c r="BD8" s="623"/>
      <c r="BE8" s="623"/>
      <c r="BF8" s="624"/>
      <c r="BG8" s="625">
        <v>413634</v>
      </c>
      <c r="BH8" s="626"/>
      <c r="BI8" s="626"/>
      <c r="BJ8" s="626"/>
      <c r="BK8" s="626"/>
      <c r="BL8" s="626"/>
      <c r="BM8" s="626"/>
      <c r="BN8" s="627"/>
      <c r="BO8" s="628">
        <v>1.1000000000000001</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32699057</v>
      </c>
      <c r="CS8" s="626"/>
      <c r="CT8" s="626"/>
      <c r="CU8" s="626"/>
      <c r="CV8" s="626"/>
      <c r="CW8" s="626"/>
      <c r="CX8" s="626"/>
      <c r="CY8" s="627"/>
      <c r="CZ8" s="628">
        <v>45.6</v>
      </c>
      <c r="DA8" s="628"/>
      <c r="DB8" s="628"/>
      <c r="DC8" s="628"/>
      <c r="DD8" s="634">
        <v>680481</v>
      </c>
      <c r="DE8" s="626"/>
      <c r="DF8" s="626"/>
      <c r="DG8" s="626"/>
      <c r="DH8" s="626"/>
      <c r="DI8" s="626"/>
      <c r="DJ8" s="626"/>
      <c r="DK8" s="626"/>
      <c r="DL8" s="626"/>
      <c r="DM8" s="626"/>
      <c r="DN8" s="626"/>
      <c r="DO8" s="626"/>
      <c r="DP8" s="627"/>
      <c r="DQ8" s="634">
        <v>14875584</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98170</v>
      </c>
      <c r="S9" s="626"/>
      <c r="T9" s="626"/>
      <c r="U9" s="626"/>
      <c r="V9" s="626"/>
      <c r="W9" s="626"/>
      <c r="X9" s="626"/>
      <c r="Y9" s="627"/>
      <c r="Z9" s="628">
        <v>0.1</v>
      </c>
      <c r="AA9" s="628"/>
      <c r="AB9" s="628"/>
      <c r="AC9" s="628"/>
      <c r="AD9" s="629">
        <v>98170</v>
      </c>
      <c r="AE9" s="629"/>
      <c r="AF9" s="629"/>
      <c r="AG9" s="629"/>
      <c r="AH9" s="629"/>
      <c r="AI9" s="629"/>
      <c r="AJ9" s="629"/>
      <c r="AK9" s="629"/>
      <c r="AL9" s="630">
        <v>0.2</v>
      </c>
      <c r="AM9" s="631"/>
      <c r="AN9" s="631"/>
      <c r="AO9" s="632"/>
      <c r="AP9" s="622" t="s">
        <v>222</v>
      </c>
      <c r="AQ9" s="623"/>
      <c r="AR9" s="623"/>
      <c r="AS9" s="623"/>
      <c r="AT9" s="623"/>
      <c r="AU9" s="623"/>
      <c r="AV9" s="623"/>
      <c r="AW9" s="623"/>
      <c r="AX9" s="623"/>
      <c r="AY9" s="623"/>
      <c r="AZ9" s="623"/>
      <c r="BA9" s="623"/>
      <c r="BB9" s="623"/>
      <c r="BC9" s="623"/>
      <c r="BD9" s="623"/>
      <c r="BE9" s="623"/>
      <c r="BF9" s="624"/>
      <c r="BG9" s="625">
        <v>14849608</v>
      </c>
      <c r="BH9" s="626"/>
      <c r="BI9" s="626"/>
      <c r="BJ9" s="626"/>
      <c r="BK9" s="626"/>
      <c r="BL9" s="626"/>
      <c r="BM9" s="626"/>
      <c r="BN9" s="627"/>
      <c r="BO9" s="628">
        <v>41</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6775614</v>
      </c>
      <c r="CS9" s="626"/>
      <c r="CT9" s="626"/>
      <c r="CU9" s="626"/>
      <c r="CV9" s="626"/>
      <c r="CW9" s="626"/>
      <c r="CX9" s="626"/>
      <c r="CY9" s="627"/>
      <c r="CZ9" s="628">
        <v>9.4</v>
      </c>
      <c r="DA9" s="628"/>
      <c r="DB9" s="628"/>
      <c r="DC9" s="628"/>
      <c r="DD9" s="634">
        <v>245866</v>
      </c>
      <c r="DE9" s="626"/>
      <c r="DF9" s="626"/>
      <c r="DG9" s="626"/>
      <c r="DH9" s="626"/>
      <c r="DI9" s="626"/>
      <c r="DJ9" s="626"/>
      <c r="DK9" s="626"/>
      <c r="DL9" s="626"/>
      <c r="DM9" s="626"/>
      <c r="DN9" s="626"/>
      <c r="DO9" s="626"/>
      <c r="DP9" s="627"/>
      <c r="DQ9" s="634">
        <v>5575002</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3578019</v>
      </c>
      <c r="S10" s="626"/>
      <c r="T10" s="626"/>
      <c r="U10" s="626"/>
      <c r="V10" s="626"/>
      <c r="W10" s="626"/>
      <c r="X10" s="626"/>
      <c r="Y10" s="627"/>
      <c r="Z10" s="628">
        <v>4.8</v>
      </c>
      <c r="AA10" s="628"/>
      <c r="AB10" s="628"/>
      <c r="AC10" s="628"/>
      <c r="AD10" s="629">
        <v>3578019</v>
      </c>
      <c r="AE10" s="629"/>
      <c r="AF10" s="629"/>
      <c r="AG10" s="629"/>
      <c r="AH10" s="629"/>
      <c r="AI10" s="629"/>
      <c r="AJ10" s="629"/>
      <c r="AK10" s="629"/>
      <c r="AL10" s="630">
        <v>8.9</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613840</v>
      </c>
      <c r="BH10" s="626"/>
      <c r="BI10" s="626"/>
      <c r="BJ10" s="626"/>
      <c r="BK10" s="626"/>
      <c r="BL10" s="626"/>
      <c r="BM10" s="626"/>
      <c r="BN10" s="627"/>
      <c r="BO10" s="628">
        <v>1.7</v>
      </c>
      <c r="BP10" s="628"/>
      <c r="BQ10" s="628"/>
      <c r="BR10" s="628"/>
      <c r="BS10" s="634" t="s">
        <v>110</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235927</v>
      </c>
      <c r="CS10" s="626"/>
      <c r="CT10" s="626"/>
      <c r="CU10" s="626"/>
      <c r="CV10" s="626"/>
      <c r="CW10" s="626"/>
      <c r="CX10" s="626"/>
      <c r="CY10" s="627"/>
      <c r="CZ10" s="628">
        <v>0.3</v>
      </c>
      <c r="DA10" s="628"/>
      <c r="DB10" s="628"/>
      <c r="DC10" s="628"/>
      <c r="DD10" s="634" t="s">
        <v>110</v>
      </c>
      <c r="DE10" s="626"/>
      <c r="DF10" s="626"/>
      <c r="DG10" s="626"/>
      <c r="DH10" s="626"/>
      <c r="DI10" s="626"/>
      <c r="DJ10" s="626"/>
      <c r="DK10" s="626"/>
      <c r="DL10" s="626"/>
      <c r="DM10" s="626"/>
      <c r="DN10" s="626"/>
      <c r="DO10" s="626"/>
      <c r="DP10" s="627"/>
      <c r="DQ10" s="634">
        <v>81446</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v>12332</v>
      </c>
      <c r="S11" s="626"/>
      <c r="T11" s="626"/>
      <c r="U11" s="626"/>
      <c r="V11" s="626"/>
      <c r="W11" s="626"/>
      <c r="X11" s="626"/>
      <c r="Y11" s="627"/>
      <c r="Z11" s="628">
        <v>0</v>
      </c>
      <c r="AA11" s="628"/>
      <c r="AB11" s="628"/>
      <c r="AC11" s="628"/>
      <c r="AD11" s="629">
        <v>12332</v>
      </c>
      <c r="AE11" s="629"/>
      <c r="AF11" s="629"/>
      <c r="AG11" s="629"/>
      <c r="AH11" s="629"/>
      <c r="AI11" s="629"/>
      <c r="AJ11" s="629"/>
      <c r="AK11" s="629"/>
      <c r="AL11" s="630">
        <v>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1814326</v>
      </c>
      <c r="BH11" s="626"/>
      <c r="BI11" s="626"/>
      <c r="BJ11" s="626"/>
      <c r="BK11" s="626"/>
      <c r="BL11" s="626"/>
      <c r="BM11" s="626"/>
      <c r="BN11" s="627"/>
      <c r="BO11" s="628">
        <v>5</v>
      </c>
      <c r="BP11" s="628"/>
      <c r="BQ11" s="628"/>
      <c r="BR11" s="628"/>
      <c r="BS11" s="634">
        <v>275929</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111141</v>
      </c>
      <c r="CS11" s="626"/>
      <c r="CT11" s="626"/>
      <c r="CU11" s="626"/>
      <c r="CV11" s="626"/>
      <c r="CW11" s="626"/>
      <c r="CX11" s="626"/>
      <c r="CY11" s="627"/>
      <c r="CZ11" s="628">
        <v>0.2</v>
      </c>
      <c r="DA11" s="628"/>
      <c r="DB11" s="628"/>
      <c r="DC11" s="628"/>
      <c r="DD11" s="634" t="s">
        <v>110</v>
      </c>
      <c r="DE11" s="626"/>
      <c r="DF11" s="626"/>
      <c r="DG11" s="626"/>
      <c r="DH11" s="626"/>
      <c r="DI11" s="626"/>
      <c r="DJ11" s="626"/>
      <c r="DK11" s="626"/>
      <c r="DL11" s="626"/>
      <c r="DM11" s="626"/>
      <c r="DN11" s="626"/>
      <c r="DO11" s="626"/>
      <c r="DP11" s="627"/>
      <c r="DQ11" s="634">
        <v>109392</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14359344</v>
      </c>
      <c r="BH12" s="626"/>
      <c r="BI12" s="626"/>
      <c r="BJ12" s="626"/>
      <c r="BK12" s="626"/>
      <c r="BL12" s="626"/>
      <c r="BM12" s="626"/>
      <c r="BN12" s="627"/>
      <c r="BO12" s="628">
        <v>39.700000000000003</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1317906</v>
      </c>
      <c r="CS12" s="626"/>
      <c r="CT12" s="626"/>
      <c r="CU12" s="626"/>
      <c r="CV12" s="626"/>
      <c r="CW12" s="626"/>
      <c r="CX12" s="626"/>
      <c r="CY12" s="627"/>
      <c r="CZ12" s="628">
        <v>1.8</v>
      </c>
      <c r="DA12" s="628"/>
      <c r="DB12" s="628"/>
      <c r="DC12" s="628"/>
      <c r="DD12" s="634">
        <v>50000</v>
      </c>
      <c r="DE12" s="626"/>
      <c r="DF12" s="626"/>
      <c r="DG12" s="626"/>
      <c r="DH12" s="626"/>
      <c r="DI12" s="626"/>
      <c r="DJ12" s="626"/>
      <c r="DK12" s="626"/>
      <c r="DL12" s="626"/>
      <c r="DM12" s="626"/>
      <c r="DN12" s="626"/>
      <c r="DO12" s="626"/>
      <c r="DP12" s="627"/>
      <c r="DQ12" s="634">
        <v>263977</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164737</v>
      </c>
      <c r="S13" s="626"/>
      <c r="T13" s="626"/>
      <c r="U13" s="626"/>
      <c r="V13" s="626"/>
      <c r="W13" s="626"/>
      <c r="X13" s="626"/>
      <c r="Y13" s="627"/>
      <c r="Z13" s="628">
        <v>0.2</v>
      </c>
      <c r="AA13" s="628"/>
      <c r="AB13" s="628"/>
      <c r="AC13" s="628"/>
      <c r="AD13" s="629">
        <v>164737</v>
      </c>
      <c r="AE13" s="629"/>
      <c r="AF13" s="629"/>
      <c r="AG13" s="629"/>
      <c r="AH13" s="629"/>
      <c r="AI13" s="629"/>
      <c r="AJ13" s="629"/>
      <c r="AK13" s="629"/>
      <c r="AL13" s="630">
        <v>0.4</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14269071</v>
      </c>
      <c r="BH13" s="626"/>
      <c r="BI13" s="626"/>
      <c r="BJ13" s="626"/>
      <c r="BK13" s="626"/>
      <c r="BL13" s="626"/>
      <c r="BM13" s="626"/>
      <c r="BN13" s="627"/>
      <c r="BO13" s="628">
        <v>39.4</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6555052</v>
      </c>
      <c r="CS13" s="626"/>
      <c r="CT13" s="626"/>
      <c r="CU13" s="626"/>
      <c r="CV13" s="626"/>
      <c r="CW13" s="626"/>
      <c r="CX13" s="626"/>
      <c r="CY13" s="627"/>
      <c r="CZ13" s="628">
        <v>9.1</v>
      </c>
      <c r="DA13" s="628"/>
      <c r="DB13" s="628"/>
      <c r="DC13" s="628"/>
      <c r="DD13" s="634">
        <v>2849564</v>
      </c>
      <c r="DE13" s="626"/>
      <c r="DF13" s="626"/>
      <c r="DG13" s="626"/>
      <c r="DH13" s="626"/>
      <c r="DI13" s="626"/>
      <c r="DJ13" s="626"/>
      <c r="DK13" s="626"/>
      <c r="DL13" s="626"/>
      <c r="DM13" s="626"/>
      <c r="DN13" s="626"/>
      <c r="DO13" s="626"/>
      <c r="DP13" s="627"/>
      <c r="DQ13" s="634">
        <v>4357693</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222309</v>
      </c>
      <c r="BH14" s="626"/>
      <c r="BI14" s="626"/>
      <c r="BJ14" s="626"/>
      <c r="BK14" s="626"/>
      <c r="BL14" s="626"/>
      <c r="BM14" s="626"/>
      <c r="BN14" s="627"/>
      <c r="BO14" s="628">
        <v>0.6</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2564826</v>
      </c>
      <c r="CS14" s="626"/>
      <c r="CT14" s="626"/>
      <c r="CU14" s="626"/>
      <c r="CV14" s="626"/>
      <c r="CW14" s="626"/>
      <c r="CX14" s="626"/>
      <c r="CY14" s="627"/>
      <c r="CZ14" s="628">
        <v>3.6</v>
      </c>
      <c r="DA14" s="628"/>
      <c r="DB14" s="628"/>
      <c r="DC14" s="628"/>
      <c r="DD14" s="634">
        <v>137782</v>
      </c>
      <c r="DE14" s="626"/>
      <c r="DF14" s="626"/>
      <c r="DG14" s="626"/>
      <c r="DH14" s="626"/>
      <c r="DI14" s="626"/>
      <c r="DJ14" s="626"/>
      <c r="DK14" s="626"/>
      <c r="DL14" s="626"/>
      <c r="DM14" s="626"/>
      <c r="DN14" s="626"/>
      <c r="DO14" s="626"/>
      <c r="DP14" s="627"/>
      <c r="DQ14" s="634">
        <v>2481302</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194426</v>
      </c>
      <c r="S15" s="626"/>
      <c r="T15" s="626"/>
      <c r="U15" s="626"/>
      <c r="V15" s="626"/>
      <c r="W15" s="626"/>
      <c r="X15" s="626"/>
      <c r="Y15" s="627"/>
      <c r="Z15" s="628">
        <v>0.3</v>
      </c>
      <c r="AA15" s="628"/>
      <c r="AB15" s="628"/>
      <c r="AC15" s="628"/>
      <c r="AD15" s="629">
        <v>194426</v>
      </c>
      <c r="AE15" s="629"/>
      <c r="AF15" s="629"/>
      <c r="AG15" s="629"/>
      <c r="AH15" s="629"/>
      <c r="AI15" s="629"/>
      <c r="AJ15" s="629"/>
      <c r="AK15" s="629"/>
      <c r="AL15" s="630">
        <v>0.5</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1826069</v>
      </c>
      <c r="BH15" s="626"/>
      <c r="BI15" s="626"/>
      <c r="BJ15" s="626"/>
      <c r="BK15" s="626"/>
      <c r="BL15" s="626"/>
      <c r="BM15" s="626"/>
      <c r="BN15" s="627"/>
      <c r="BO15" s="628">
        <v>5</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10075102</v>
      </c>
      <c r="CS15" s="626"/>
      <c r="CT15" s="626"/>
      <c r="CU15" s="626"/>
      <c r="CV15" s="626"/>
      <c r="CW15" s="626"/>
      <c r="CX15" s="626"/>
      <c r="CY15" s="627"/>
      <c r="CZ15" s="628">
        <v>14</v>
      </c>
      <c r="DA15" s="628"/>
      <c r="DB15" s="628"/>
      <c r="DC15" s="628"/>
      <c r="DD15" s="634">
        <v>3320020</v>
      </c>
      <c r="DE15" s="626"/>
      <c r="DF15" s="626"/>
      <c r="DG15" s="626"/>
      <c r="DH15" s="626"/>
      <c r="DI15" s="626"/>
      <c r="DJ15" s="626"/>
      <c r="DK15" s="626"/>
      <c r="DL15" s="626"/>
      <c r="DM15" s="626"/>
      <c r="DN15" s="626"/>
      <c r="DO15" s="626"/>
      <c r="DP15" s="627"/>
      <c r="DQ15" s="634">
        <v>6868135</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1223745</v>
      </c>
      <c r="S16" s="626"/>
      <c r="T16" s="626"/>
      <c r="U16" s="626"/>
      <c r="V16" s="626"/>
      <c r="W16" s="626"/>
      <c r="X16" s="626"/>
      <c r="Y16" s="627"/>
      <c r="Z16" s="628">
        <v>1.6</v>
      </c>
      <c r="AA16" s="628"/>
      <c r="AB16" s="628"/>
      <c r="AC16" s="628"/>
      <c r="AD16" s="629">
        <v>987249</v>
      </c>
      <c r="AE16" s="629"/>
      <c r="AF16" s="629"/>
      <c r="AG16" s="629"/>
      <c r="AH16" s="629"/>
      <c r="AI16" s="629"/>
      <c r="AJ16" s="629"/>
      <c r="AK16" s="629"/>
      <c r="AL16" s="630">
        <v>2.4</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987249</v>
      </c>
      <c r="S17" s="626"/>
      <c r="T17" s="626"/>
      <c r="U17" s="626"/>
      <c r="V17" s="626"/>
      <c r="W17" s="626"/>
      <c r="X17" s="626"/>
      <c r="Y17" s="627"/>
      <c r="Z17" s="628">
        <v>1.3</v>
      </c>
      <c r="AA17" s="628"/>
      <c r="AB17" s="628"/>
      <c r="AC17" s="628"/>
      <c r="AD17" s="629">
        <v>987249</v>
      </c>
      <c r="AE17" s="629"/>
      <c r="AF17" s="629"/>
      <c r="AG17" s="629"/>
      <c r="AH17" s="629"/>
      <c r="AI17" s="629"/>
      <c r="AJ17" s="629"/>
      <c r="AK17" s="629"/>
      <c r="AL17" s="630">
        <v>2.4</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4282197</v>
      </c>
      <c r="CS17" s="626"/>
      <c r="CT17" s="626"/>
      <c r="CU17" s="626"/>
      <c r="CV17" s="626"/>
      <c r="CW17" s="626"/>
      <c r="CX17" s="626"/>
      <c r="CY17" s="627"/>
      <c r="CZ17" s="628">
        <v>6</v>
      </c>
      <c r="DA17" s="628"/>
      <c r="DB17" s="628"/>
      <c r="DC17" s="628"/>
      <c r="DD17" s="634" t="s">
        <v>110</v>
      </c>
      <c r="DE17" s="626"/>
      <c r="DF17" s="626"/>
      <c r="DG17" s="626"/>
      <c r="DH17" s="626"/>
      <c r="DI17" s="626"/>
      <c r="DJ17" s="626"/>
      <c r="DK17" s="626"/>
      <c r="DL17" s="626"/>
      <c r="DM17" s="626"/>
      <c r="DN17" s="626"/>
      <c r="DO17" s="626"/>
      <c r="DP17" s="627"/>
      <c r="DQ17" s="634">
        <v>4171966</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236496</v>
      </c>
      <c r="S18" s="626"/>
      <c r="T18" s="626"/>
      <c r="U18" s="626"/>
      <c r="V18" s="626"/>
      <c r="W18" s="626"/>
      <c r="X18" s="626"/>
      <c r="Y18" s="627"/>
      <c r="Z18" s="628">
        <v>0.3</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2077640</v>
      </c>
      <c r="BH19" s="626"/>
      <c r="BI19" s="626"/>
      <c r="BJ19" s="626"/>
      <c r="BK19" s="626"/>
      <c r="BL19" s="626"/>
      <c r="BM19" s="626"/>
      <c r="BN19" s="627"/>
      <c r="BO19" s="628">
        <v>5.7</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42015807</v>
      </c>
      <c r="S20" s="626"/>
      <c r="T20" s="626"/>
      <c r="U20" s="626"/>
      <c r="V20" s="626"/>
      <c r="W20" s="626"/>
      <c r="X20" s="626"/>
      <c r="Y20" s="627"/>
      <c r="Z20" s="628">
        <v>56.2</v>
      </c>
      <c r="AA20" s="628"/>
      <c r="AB20" s="628"/>
      <c r="AC20" s="628"/>
      <c r="AD20" s="629">
        <v>39701671</v>
      </c>
      <c r="AE20" s="629"/>
      <c r="AF20" s="629"/>
      <c r="AG20" s="629"/>
      <c r="AH20" s="629"/>
      <c r="AI20" s="629"/>
      <c r="AJ20" s="629"/>
      <c r="AK20" s="629"/>
      <c r="AL20" s="630">
        <v>98.4</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2077640</v>
      </c>
      <c r="BH20" s="626"/>
      <c r="BI20" s="626"/>
      <c r="BJ20" s="626"/>
      <c r="BK20" s="626"/>
      <c r="BL20" s="626"/>
      <c r="BM20" s="626"/>
      <c r="BN20" s="627"/>
      <c r="BO20" s="628">
        <v>5.7</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71734094</v>
      </c>
      <c r="CS20" s="626"/>
      <c r="CT20" s="626"/>
      <c r="CU20" s="626"/>
      <c r="CV20" s="626"/>
      <c r="CW20" s="626"/>
      <c r="CX20" s="626"/>
      <c r="CY20" s="627"/>
      <c r="CZ20" s="628">
        <v>100</v>
      </c>
      <c r="DA20" s="628"/>
      <c r="DB20" s="628"/>
      <c r="DC20" s="628"/>
      <c r="DD20" s="634">
        <v>7410651</v>
      </c>
      <c r="DE20" s="626"/>
      <c r="DF20" s="626"/>
      <c r="DG20" s="626"/>
      <c r="DH20" s="626"/>
      <c r="DI20" s="626"/>
      <c r="DJ20" s="626"/>
      <c r="DK20" s="626"/>
      <c r="DL20" s="626"/>
      <c r="DM20" s="626"/>
      <c r="DN20" s="626"/>
      <c r="DO20" s="626"/>
      <c r="DP20" s="627"/>
      <c r="DQ20" s="634">
        <v>45081210</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31677</v>
      </c>
      <c r="S21" s="626"/>
      <c r="T21" s="626"/>
      <c r="U21" s="626"/>
      <c r="V21" s="626"/>
      <c r="W21" s="626"/>
      <c r="X21" s="626"/>
      <c r="Y21" s="627"/>
      <c r="Z21" s="628">
        <v>0</v>
      </c>
      <c r="AA21" s="628"/>
      <c r="AB21" s="628"/>
      <c r="AC21" s="628"/>
      <c r="AD21" s="629">
        <v>31677</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926904</v>
      </c>
      <c r="S22" s="626"/>
      <c r="T22" s="626"/>
      <c r="U22" s="626"/>
      <c r="V22" s="626"/>
      <c r="W22" s="626"/>
      <c r="X22" s="626"/>
      <c r="Y22" s="627"/>
      <c r="Z22" s="628">
        <v>1.2</v>
      </c>
      <c r="AA22" s="628"/>
      <c r="AB22" s="628"/>
      <c r="AC22" s="628"/>
      <c r="AD22" s="629" t="s">
        <v>110</v>
      </c>
      <c r="AE22" s="629"/>
      <c r="AF22" s="629"/>
      <c r="AG22" s="629"/>
      <c r="AH22" s="629"/>
      <c r="AI22" s="629"/>
      <c r="AJ22" s="629"/>
      <c r="AK22" s="629"/>
      <c r="AL22" s="630" t="s">
        <v>110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739272</v>
      </c>
      <c r="S23" s="626"/>
      <c r="T23" s="626"/>
      <c r="U23" s="626"/>
      <c r="V23" s="626"/>
      <c r="W23" s="626"/>
      <c r="X23" s="626"/>
      <c r="Y23" s="627"/>
      <c r="Z23" s="628">
        <v>1</v>
      </c>
      <c r="AA23" s="628"/>
      <c r="AB23" s="628"/>
      <c r="AC23" s="628"/>
      <c r="AD23" s="629">
        <v>215126</v>
      </c>
      <c r="AE23" s="629"/>
      <c r="AF23" s="629"/>
      <c r="AG23" s="629"/>
      <c r="AH23" s="629"/>
      <c r="AI23" s="629"/>
      <c r="AJ23" s="629"/>
      <c r="AK23" s="629"/>
      <c r="AL23" s="630">
        <v>0.5</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2077640</v>
      </c>
      <c r="BH23" s="626"/>
      <c r="BI23" s="626"/>
      <c r="BJ23" s="626"/>
      <c r="BK23" s="626"/>
      <c r="BL23" s="626"/>
      <c r="BM23" s="626"/>
      <c r="BN23" s="627"/>
      <c r="BO23" s="628">
        <v>5.7</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906275</v>
      </c>
      <c r="S24" s="626"/>
      <c r="T24" s="626"/>
      <c r="U24" s="626"/>
      <c r="V24" s="626"/>
      <c r="W24" s="626"/>
      <c r="X24" s="626"/>
      <c r="Y24" s="627"/>
      <c r="Z24" s="628">
        <v>1.2</v>
      </c>
      <c r="AA24" s="628"/>
      <c r="AB24" s="628"/>
      <c r="AC24" s="628"/>
      <c r="AD24" s="629" t="s">
        <v>110</v>
      </c>
      <c r="AE24" s="629"/>
      <c r="AF24" s="629"/>
      <c r="AG24" s="629"/>
      <c r="AH24" s="629"/>
      <c r="AI24" s="629"/>
      <c r="AJ24" s="629"/>
      <c r="AK24" s="629"/>
      <c r="AL24" s="630" t="s">
        <v>110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37826000</v>
      </c>
      <c r="CS24" s="615"/>
      <c r="CT24" s="615"/>
      <c r="CU24" s="615"/>
      <c r="CV24" s="615"/>
      <c r="CW24" s="615"/>
      <c r="CX24" s="615"/>
      <c r="CY24" s="616"/>
      <c r="CZ24" s="652">
        <v>52.7</v>
      </c>
      <c r="DA24" s="653"/>
      <c r="DB24" s="653"/>
      <c r="DC24" s="654"/>
      <c r="DD24" s="651">
        <v>21260077</v>
      </c>
      <c r="DE24" s="615"/>
      <c r="DF24" s="615"/>
      <c r="DG24" s="615"/>
      <c r="DH24" s="615"/>
      <c r="DI24" s="615"/>
      <c r="DJ24" s="615"/>
      <c r="DK24" s="616"/>
      <c r="DL24" s="651">
        <v>21258847</v>
      </c>
      <c r="DM24" s="615"/>
      <c r="DN24" s="615"/>
      <c r="DO24" s="615"/>
      <c r="DP24" s="615"/>
      <c r="DQ24" s="615"/>
      <c r="DR24" s="615"/>
      <c r="DS24" s="615"/>
      <c r="DT24" s="615"/>
      <c r="DU24" s="615"/>
      <c r="DV24" s="616"/>
      <c r="DW24" s="619">
        <v>51</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15623171</v>
      </c>
      <c r="S25" s="626"/>
      <c r="T25" s="626"/>
      <c r="U25" s="626"/>
      <c r="V25" s="626"/>
      <c r="W25" s="626"/>
      <c r="X25" s="626"/>
      <c r="Y25" s="627"/>
      <c r="Z25" s="628">
        <v>20.9</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11695647</v>
      </c>
      <c r="CS25" s="657"/>
      <c r="CT25" s="657"/>
      <c r="CU25" s="657"/>
      <c r="CV25" s="657"/>
      <c r="CW25" s="657"/>
      <c r="CX25" s="657"/>
      <c r="CY25" s="658"/>
      <c r="CZ25" s="659">
        <v>16.3</v>
      </c>
      <c r="DA25" s="660"/>
      <c r="DB25" s="660"/>
      <c r="DC25" s="661"/>
      <c r="DD25" s="634">
        <v>10858649</v>
      </c>
      <c r="DE25" s="657"/>
      <c r="DF25" s="657"/>
      <c r="DG25" s="657"/>
      <c r="DH25" s="657"/>
      <c r="DI25" s="657"/>
      <c r="DJ25" s="657"/>
      <c r="DK25" s="658"/>
      <c r="DL25" s="634">
        <v>10858273</v>
      </c>
      <c r="DM25" s="657"/>
      <c r="DN25" s="657"/>
      <c r="DO25" s="657"/>
      <c r="DP25" s="657"/>
      <c r="DQ25" s="657"/>
      <c r="DR25" s="657"/>
      <c r="DS25" s="657"/>
      <c r="DT25" s="657"/>
      <c r="DU25" s="657"/>
      <c r="DV25" s="658"/>
      <c r="DW25" s="630">
        <v>26.1</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v>354713</v>
      </c>
      <c r="S26" s="626"/>
      <c r="T26" s="626"/>
      <c r="U26" s="626"/>
      <c r="V26" s="626"/>
      <c r="W26" s="626"/>
      <c r="X26" s="626"/>
      <c r="Y26" s="627"/>
      <c r="Z26" s="628">
        <v>0.5</v>
      </c>
      <c r="AA26" s="628"/>
      <c r="AB26" s="628"/>
      <c r="AC26" s="628"/>
      <c r="AD26" s="629">
        <v>354713</v>
      </c>
      <c r="AE26" s="629"/>
      <c r="AF26" s="629"/>
      <c r="AG26" s="629"/>
      <c r="AH26" s="629"/>
      <c r="AI26" s="629"/>
      <c r="AJ26" s="629"/>
      <c r="AK26" s="629"/>
      <c r="AL26" s="630">
        <v>0.9</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8141680</v>
      </c>
      <c r="CS26" s="626"/>
      <c r="CT26" s="626"/>
      <c r="CU26" s="626"/>
      <c r="CV26" s="626"/>
      <c r="CW26" s="626"/>
      <c r="CX26" s="626"/>
      <c r="CY26" s="627"/>
      <c r="CZ26" s="659">
        <v>11.3</v>
      </c>
      <c r="DA26" s="660"/>
      <c r="DB26" s="660"/>
      <c r="DC26" s="661"/>
      <c r="DD26" s="634">
        <v>7482039</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4769809</v>
      </c>
      <c r="S27" s="626"/>
      <c r="T27" s="626"/>
      <c r="U27" s="626"/>
      <c r="V27" s="626"/>
      <c r="W27" s="626"/>
      <c r="X27" s="626"/>
      <c r="Y27" s="627"/>
      <c r="Z27" s="628">
        <v>6.4</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36176770</v>
      </c>
      <c r="BH27" s="626"/>
      <c r="BI27" s="626"/>
      <c r="BJ27" s="626"/>
      <c r="BK27" s="626"/>
      <c r="BL27" s="626"/>
      <c r="BM27" s="626"/>
      <c r="BN27" s="627"/>
      <c r="BO27" s="628">
        <v>100</v>
      </c>
      <c r="BP27" s="628"/>
      <c r="BQ27" s="628"/>
      <c r="BR27" s="628"/>
      <c r="BS27" s="634">
        <v>275929</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21848258</v>
      </c>
      <c r="CS27" s="657"/>
      <c r="CT27" s="657"/>
      <c r="CU27" s="657"/>
      <c r="CV27" s="657"/>
      <c r="CW27" s="657"/>
      <c r="CX27" s="657"/>
      <c r="CY27" s="658"/>
      <c r="CZ27" s="659">
        <v>30.5</v>
      </c>
      <c r="DA27" s="660"/>
      <c r="DB27" s="660"/>
      <c r="DC27" s="661"/>
      <c r="DD27" s="634">
        <v>6229564</v>
      </c>
      <c r="DE27" s="657"/>
      <c r="DF27" s="657"/>
      <c r="DG27" s="657"/>
      <c r="DH27" s="657"/>
      <c r="DI27" s="657"/>
      <c r="DJ27" s="657"/>
      <c r="DK27" s="658"/>
      <c r="DL27" s="634">
        <v>6228710</v>
      </c>
      <c r="DM27" s="657"/>
      <c r="DN27" s="657"/>
      <c r="DO27" s="657"/>
      <c r="DP27" s="657"/>
      <c r="DQ27" s="657"/>
      <c r="DR27" s="657"/>
      <c r="DS27" s="657"/>
      <c r="DT27" s="657"/>
      <c r="DU27" s="657"/>
      <c r="DV27" s="658"/>
      <c r="DW27" s="630">
        <v>14.9</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62582</v>
      </c>
      <c r="S28" s="626"/>
      <c r="T28" s="626"/>
      <c r="U28" s="626"/>
      <c r="V28" s="626"/>
      <c r="W28" s="626"/>
      <c r="X28" s="626"/>
      <c r="Y28" s="627"/>
      <c r="Z28" s="628">
        <v>0.1</v>
      </c>
      <c r="AA28" s="628"/>
      <c r="AB28" s="628"/>
      <c r="AC28" s="628"/>
      <c r="AD28" s="629">
        <v>43887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4282095</v>
      </c>
      <c r="CS28" s="626"/>
      <c r="CT28" s="626"/>
      <c r="CU28" s="626"/>
      <c r="CV28" s="626"/>
      <c r="CW28" s="626"/>
      <c r="CX28" s="626"/>
      <c r="CY28" s="627"/>
      <c r="CZ28" s="659">
        <v>6</v>
      </c>
      <c r="DA28" s="660"/>
      <c r="DB28" s="660"/>
      <c r="DC28" s="661"/>
      <c r="DD28" s="634">
        <v>4171864</v>
      </c>
      <c r="DE28" s="626"/>
      <c r="DF28" s="626"/>
      <c r="DG28" s="626"/>
      <c r="DH28" s="626"/>
      <c r="DI28" s="626"/>
      <c r="DJ28" s="626"/>
      <c r="DK28" s="627"/>
      <c r="DL28" s="634">
        <v>4171864</v>
      </c>
      <c r="DM28" s="626"/>
      <c r="DN28" s="626"/>
      <c r="DO28" s="626"/>
      <c r="DP28" s="626"/>
      <c r="DQ28" s="626"/>
      <c r="DR28" s="626"/>
      <c r="DS28" s="626"/>
      <c r="DT28" s="626"/>
      <c r="DU28" s="626"/>
      <c r="DV28" s="627"/>
      <c r="DW28" s="630">
        <v>10</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4448</v>
      </c>
      <c r="S29" s="626"/>
      <c r="T29" s="626"/>
      <c r="U29" s="626"/>
      <c r="V29" s="626"/>
      <c r="W29" s="626"/>
      <c r="X29" s="626"/>
      <c r="Y29" s="627"/>
      <c r="Z29" s="628">
        <v>0</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4281907</v>
      </c>
      <c r="CS29" s="657"/>
      <c r="CT29" s="657"/>
      <c r="CU29" s="657"/>
      <c r="CV29" s="657"/>
      <c r="CW29" s="657"/>
      <c r="CX29" s="657"/>
      <c r="CY29" s="658"/>
      <c r="CZ29" s="659">
        <v>6</v>
      </c>
      <c r="DA29" s="660"/>
      <c r="DB29" s="660"/>
      <c r="DC29" s="661"/>
      <c r="DD29" s="634">
        <v>4171676</v>
      </c>
      <c r="DE29" s="657"/>
      <c r="DF29" s="657"/>
      <c r="DG29" s="657"/>
      <c r="DH29" s="657"/>
      <c r="DI29" s="657"/>
      <c r="DJ29" s="657"/>
      <c r="DK29" s="658"/>
      <c r="DL29" s="634">
        <v>4171676</v>
      </c>
      <c r="DM29" s="657"/>
      <c r="DN29" s="657"/>
      <c r="DO29" s="657"/>
      <c r="DP29" s="657"/>
      <c r="DQ29" s="657"/>
      <c r="DR29" s="657"/>
      <c r="DS29" s="657"/>
      <c r="DT29" s="657"/>
      <c r="DU29" s="657"/>
      <c r="DV29" s="658"/>
      <c r="DW29" s="630">
        <v>10</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1365346</v>
      </c>
      <c r="S30" s="626"/>
      <c r="T30" s="626"/>
      <c r="U30" s="626"/>
      <c r="V30" s="626"/>
      <c r="W30" s="626"/>
      <c r="X30" s="626"/>
      <c r="Y30" s="627"/>
      <c r="Z30" s="628">
        <v>1.8</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98.9</v>
      </c>
      <c r="BH30" s="684"/>
      <c r="BI30" s="684"/>
      <c r="BJ30" s="684"/>
      <c r="BK30" s="684"/>
      <c r="BL30" s="684"/>
      <c r="BM30" s="620">
        <v>95.8</v>
      </c>
      <c r="BN30" s="684"/>
      <c r="BO30" s="684"/>
      <c r="BP30" s="684"/>
      <c r="BQ30" s="685"/>
      <c r="BR30" s="683">
        <v>98.8</v>
      </c>
      <c r="BS30" s="684"/>
      <c r="BT30" s="684"/>
      <c r="BU30" s="684"/>
      <c r="BV30" s="684"/>
      <c r="BW30" s="684"/>
      <c r="BX30" s="620">
        <v>95.1</v>
      </c>
      <c r="BY30" s="684"/>
      <c r="BZ30" s="684"/>
      <c r="CA30" s="684"/>
      <c r="CB30" s="685"/>
      <c r="CD30" s="688"/>
      <c r="CE30" s="689"/>
      <c r="CF30" s="639" t="s">
        <v>290</v>
      </c>
      <c r="CG30" s="640"/>
      <c r="CH30" s="640"/>
      <c r="CI30" s="640"/>
      <c r="CJ30" s="640"/>
      <c r="CK30" s="640"/>
      <c r="CL30" s="640"/>
      <c r="CM30" s="640"/>
      <c r="CN30" s="640"/>
      <c r="CO30" s="640"/>
      <c r="CP30" s="640"/>
      <c r="CQ30" s="641"/>
      <c r="CR30" s="625">
        <v>3802314</v>
      </c>
      <c r="CS30" s="626"/>
      <c r="CT30" s="626"/>
      <c r="CU30" s="626"/>
      <c r="CV30" s="626"/>
      <c r="CW30" s="626"/>
      <c r="CX30" s="626"/>
      <c r="CY30" s="627"/>
      <c r="CZ30" s="659">
        <v>5.3</v>
      </c>
      <c r="DA30" s="660"/>
      <c r="DB30" s="660"/>
      <c r="DC30" s="661"/>
      <c r="DD30" s="634">
        <v>3709470</v>
      </c>
      <c r="DE30" s="626"/>
      <c r="DF30" s="626"/>
      <c r="DG30" s="626"/>
      <c r="DH30" s="626"/>
      <c r="DI30" s="626"/>
      <c r="DJ30" s="626"/>
      <c r="DK30" s="627"/>
      <c r="DL30" s="634">
        <v>3709470</v>
      </c>
      <c r="DM30" s="626"/>
      <c r="DN30" s="626"/>
      <c r="DO30" s="626"/>
      <c r="DP30" s="626"/>
      <c r="DQ30" s="626"/>
      <c r="DR30" s="626"/>
      <c r="DS30" s="626"/>
      <c r="DT30" s="626"/>
      <c r="DU30" s="626"/>
      <c r="DV30" s="627"/>
      <c r="DW30" s="630">
        <v>8.9</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1730417</v>
      </c>
      <c r="S31" s="626"/>
      <c r="T31" s="626"/>
      <c r="U31" s="626"/>
      <c r="V31" s="626"/>
      <c r="W31" s="626"/>
      <c r="X31" s="626"/>
      <c r="Y31" s="627"/>
      <c r="Z31" s="628">
        <v>2.2999999999999998</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98.5</v>
      </c>
      <c r="BH31" s="657"/>
      <c r="BI31" s="657"/>
      <c r="BJ31" s="657"/>
      <c r="BK31" s="657"/>
      <c r="BL31" s="657"/>
      <c r="BM31" s="631">
        <v>93.7</v>
      </c>
      <c r="BN31" s="681"/>
      <c r="BO31" s="681"/>
      <c r="BP31" s="681"/>
      <c r="BQ31" s="682"/>
      <c r="BR31" s="680">
        <v>98.2</v>
      </c>
      <c r="BS31" s="657"/>
      <c r="BT31" s="657"/>
      <c r="BU31" s="657"/>
      <c r="BV31" s="657"/>
      <c r="BW31" s="657"/>
      <c r="BX31" s="631">
        <v>92.9</v>
      </c>
      <c r="BY31" s="681"/>
      <c r="BZ31" s="681"/>
      <c r="CA31" s="681"/>
      <c r="CB31" s="682"/>
      <c r="CD31" s="688"/>
      <c r="CE31" s="689"/>
      <c r="CF31" s="639" t="s">
        <v>294</v>
      </c>
      <c r="CG31" s="640"/>
      <c r="CH31" s="640"/>
      <c r="CI31" s="640"/>
      <c r="CJ31" s="640"/>
      <c r="CK31" s="640"/>
      <c r="CL31" s="640"/>
      <c r="CM31" s="640"/>
      <c r="CN31" s="640"/>
      <c r="CO31" s="640"/>
      <c r="CP31" s="640"/>
      <c r="CQ31" s="641"/>
      <c r="CR31" s="625">
        <v>479593</v>
      </c>
      <c r="CS31" s="657"/>
      <c r="CT31" s="657"/>
      <c r="CU31" s="657"/>
      <c r="CV31" s="657"/>
      <c r="CW31" s="657"/>
      <c r="CX31" s="657"/>
      <c r="CY31" s="658"/>
      <c r="CZ31" s="659">
        <v>0.7</v>
      </c>
      <c r="DA31" s="660"/>
      <c r="DB31" s="660"/>
      <c r="DC31" s="661"/>
      <c r="DD31" s="634">
        <v>462206</v>
      </c>
      <c r="DE31" s="657"/>
      <c r="DF31" s="657"/>
      <c r="DG31" s="657"/>
      <c r="DH31" s="657"/>
      <c r="DI31" s="657"/>
      <c r="DJ31" s="657"/>
      <c r="DK31" s="658"/>
      <c r="DL31" s="634">
        <v>462206</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1778882</v>
      </c>
      <c r="S32" s="626"/>
      <c r="T32" s="626"/>
      <c r="U32" s="626"/>
      <c r="V32" s="626"/>
      <c r="W32" s="626"/>
      <c r="X32" s="626"/>
      <c r="Y32" s="627"/>
      <c r="Z32" s="628">
        <v>2.4</v>
      </c>
      <c r="AA32" s="628"/>
      <c r="AB32" s="628"/>
      <c r="AC32" s="628"/>
      <c r="AD32" s="629">
        <v>6725</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99.4</v>
      </c>
      <c r="BH32" s="693"/>
      <c r="BI32" s="693"/>
      <c r="BJ32" s="693"/>
      <c r="BK32" s="693"/>
      <c r="BL32" s="693"/>
      <c r="BM32" s="694">
        <v>97.7</v>
      </c>
      <c r="BN32" s="693"/>
      <c r="BO32" s="693"/>
      <c r="BP32" s="693"/>
      <c r="BQ32" s="695"/>
      <c r="BR32" s="692">
        <v>99.3</v>
      </c>
      <c r="BS32" s="693"/>
      <c r="BT32" s="693"/>
      <c r="BU32" s="693"/>
      <c r="BV32" s="693"/>
      <c r="BW32" s="693"/>
      <c r="BX32" s="694">
        <v>97.2</v>
      </c>
      <c r="BY32" s="693"/>
      <c r="BZ32" s="693"/>
      <c r="CA32" s="693"/>
      <c r="CB32" s="695"/>
      <c r="CD32" s="690"/>
      <c r="CE32" s="691"/>
      <c r="CF32" s="639" t="s">
        <v>297</v>
      </c>
      <c r="CG32" s="640"/>
      <c r="CH32" s="640"/>
      <c r="CI32" s="640"/>
      <c r="CJ32" s="640"/>
      <c r="CK32" s="640"/>
      <c r="CL32" s="640"/>
      <c r="CM32" s="640"/>
      <c r="CN32" s="640"/>
      <c r="CO32" s="640"/>
      <c r="CP32" s="640"/>
      <c r="CQ32" s="641"/>
      <c r="CR32" s="625">
        <v>188</v>
      </c>
      <c r="CS32" s="626"/>
      <c r="CT32" s="626"/>
      <c r="CU32" s="626"/>
      <c r="CV32" s="626"/>
      <c r="CW32" s="626"/>
      <c r="CX32" s="626"/>
      <c r="CY32" s="627"/>
      <c r="CZ32" s="659">
        <v>0</v>
      </c>
      <c r="DA32" s="660"/>
      <c r="DB32" s="660"/>
      <c r="DC32" s="661"/>
      <c r="DD32" s="634">
        <v>188</v>
      </c>
      <c r="DE32" s="626"/>
      <c r="DF32" s="626"/>
      <c r="DG32" s="626"/>
      <c r="DH32" s="626"/>
      <c r="DI32" s="626"/>
      <c r="DJ32" s="626"/>
      <c r="DK32" s="627"/>
      <c r="DL32" s="634">
        <v>188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4454600</v>
      </c>
      <c r="S33" s="626"/>
      <c r="T33" s="626"/>
      <c r="U33" s="626"/>
      <c r="V33" s="626"/>
      <c r="W33" s="626"/>
      <c r="X33" s="626"/>
      <c r="Y33" s="627"/>
      <c r="Z33" s="628">
        <v>6</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26497443</v>
      </c>
      <c r="CS33" s="657"/>
      <c r="CT33" s="657"/>
      <c r="CU33" s="657"/>
      <c r="CV33" s="657"/>
      <c r="CW33" s="657"/>
      <c r="CX33" s="657"/>
      <c r="CY33" s="658"/>
      <c r="CZ33" s="659">
        <v>36.9</v>
      </c>
      <c r="DA33" s="660"/>
      <c r="DB33" s="660"/>
      <c r="DC33" s="661"/>
      <c r="DD33" s="634">
        <v>22108497</v>
      </c>
      <c r="DE33" s="657"/>
      <c r="DF33" s="657"/>
      <c r="DG33" s="657"/>
      <c r="DH33" s="657"/>
      <c r="DI33" s="657"/>
      <c r="DJ33" s="657"/>
      <c r="DK33" s="658"/>
      <c r="DL33" s="634">
        <v>18143077</v>
      </c>
      <c r="DM33" s="657"/>
      <c r="DN33" s="657"/>
      <c r="DO33" s="657"/>
      <c r="DP33" s="657"/>
      <c r="DQ33" s="657"/>
      <c r="DR33" s="657"/>
      <c r="DS33" s="657"/>
      <c r="DT33" s="657"/>
      <c r="DU33" s="657"/>
      <c r="DV33" s="658"/>
      <c r="DW33" s="630">
        <v>43.5</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12064331</v>
      </c>
      <c r="CS34" s="626"/>
      <c r="CT34" s="626"/>
      <c r="CU34" s="626"/>
      <c r="CV34" s="626"/>
      <c r="CW34" s="626"/>
      <c r="CX34" s="626"/>
      <c r="CY34" s="627"/>
      <c r="CZ34" s="659">
        <v>16.8</v>
      </c>
      <c r="DA34" s="660"/>
      <c r="DB34" s="660"/>
      <c r="DC34" s="661"/>
      <c r="DD34" s="634">
        <v>10557500</v>
      </c>
      <c r="DE34" s="626"/>
      <c r="DF34" s="626"/>
      <c r="DG34" s="626"/>
      <c r="DH34" s="626"/>
      <c r="DI34" s="626"/>
      <c r="DJ34" s="626"/>
      <c r="DK34" s="627"/>
      <c r="DL34" s="634">
        <v>9281171</v>
      </c>
      <c r="DM34" s="626"/>
      <c r="DN34" s="626"/>
      <c r="DO34" s="626"/>
      <c r="DP34" s="626"/>
      <c r="DQ34" s="626"/>
      <c r="DR34" s="626"/>
      <c r="DS34" s="626"/>
      <c r="DT34" s="626"/>
      <c r="DU34" s="626"/>
      <c r="DV34" s="627"/>
      <c r="DW34" s="630">
        <v>22.3</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1320000</v>
      </c>
      <c r="S35" s="626"/>
      <c r="T35" s="626"/>
      <c r="U35" s="626"/>
      <c r="V35" s="626"/>
      <c r="W35" s="626"/>
      <c r="X35" s="626"/>
      <c r="Y35" s="627"/>
      <c r="Z35" s="628">
        <v>1.8</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9531724</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1004065</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726286</v>
      </c>
      <c r="CS35" s="657"/>
      <c r="CT35" s="657"/>
      <c r="CU35" s="657"/>
      <c r="CV35" s="657"/>
      <c r="CW35" s="657"/>
      <c r="CX35" s="657"/>
      <c r="CY35" s="658"/>
      <c r="CZ35" s="659">
        <v>1</v>
      </c>
      <c r="DA35" s="660"/>
      <c r="DB35" s="660"/>
      <c r="DC35" s="661"/>
      <c r="DD35" s="634">
        <v>524851</v>
      </c>
      <c r="DE35" s="657"/>
      <c r="DF35" s="657"/>
      <c r="DG35" s="657"/>
      <c r="DH35" s="657"/>
      <c r="DI35" s="657"/>
      <c r="DJ35" s="657"/>
      <c r="DK35" s="658"/>
      <c r="DL35" s="634">
        <v>524851</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74763903</v>
      </c>
      <c r="S36" s="698"/>
      <c r="T36" s="698"/>
      <c r="U36" s="698"/>
      <c r="V36" s="698"/>
      <c r="W36" s="698"/>
      <c r="X36" s="698"/>
      <c r="Y36" s="699"/>
      <c r="Z36" s="700">
        <v>100</v>
      </c>
      <c r="AA36" s="700"/>
      <c r="AB36" s="700"/>
      <c r="AC36" s="700"/>
      <c r="AD36" s="701">
        <v>40353799</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1835469</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-409670</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4283956</v>
      </c>
      <c r="CS36" s="626"/>
      <c r="CT36" s="626"/>
      <c r="CU36" s="626"/>
      <c r="CV36" s="626"/>
      <c r="CW36" s="626"/>
      <c r="CX36" s="626"/>
      <c r="CY36" s="627"/>
      <c r="CZ36" s="659">
        <v>6</v>
      </c>
      <c r="DA36" s="660"/>
      <c r="DB36" s="660"/>
      <c r="DC36" s="661"/>
      <c r="DD36" s="634">
        <v>3821120</v>
      </c>
      <c r="DE36" s="626"/>
      <c r="DF36" s="626"/>
      <c r="DG36" s="626"/>
      <c r="DH36" s="626"/>
      <c r="DI36" s="626"/>
      <c r="DJ36" s="626"/>
      <c r="DK36" s="627"/>
      <c r="DL36" s="634">
        <v>3360666</v>
      </c>
      <c r="DM36" s="626"/>
      <c r="DN36" s="626"/>
      <c r="DO36" s="626"/>
      <c r="DP36" s="626"/>
      <c r="DQ36" s="626"/>
      <c r="DR36" s="626"/>
      <c r="DS36" s="626"/>
      <c r="DT36" s="626"/>
      <c r="DU36" s="626"/>
      <c r="DV36" s="627"/>
      <c r="DW36" s="630">
        <v>8.1</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1332943</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35868</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95819</v>
      </c>
      <c r="CS37" s="657"/>
      <c r="CT37" s="657"/>
      <c r="CU37" s="657"/>
      <c r="CV37" s="657"/>
      <c r="CW37" s="657"/>
      <c r="CX37" s="657"/>
      <c r="CY37" s="658"/>
      <c r="CZ37" s="659">
        <v>0.1</v>
      </c>
      <c r="DA37" s="660"/>
      <c r="DB37" s="660"/>
      <c r="DC37" s="661"/>
      <c r="DD37" s="634">
        <v>95819</v>
      </c>
      <c r="DE37" s="657"/>
      <c r="DF37" s="657"/>
      <c r="DG37" s="657"/>
      <c r="DH37" s="657"/>
      <c r="DI37" s="657"/>
      <c r="DJ37" s="657"/>
      <c r="DK37" s="658"/>
      <c r="DL37" s="634">
        <v>95819</v>
      </c>
      <c r="DM37" s="657"/>
      <c r="DN37" s="657"/>
      <c r="DO37" s="657"/>
      <c r="DP37" s="657"/>
      <c r="DQ37" s="657"/>
      <c r="DR37" s="657"/>
      <c r="DS37" s="657"/>
      <c r="DT37" s="657"/>
      <c r="DU37" s="657"/>
      <c r="DV37" s="658"/>
      <c r="DW37" s="630">
        <v>0.2</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v>11437</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57031</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8198781</v>
      </c>
      <c r="CS38" s="626"/>
      <c r="CT38" s="626"/>
      <c r="CU38" s="626"/>
      <c r="CV38" s="626"/>
      <c r="CW38" s="626"/>
      <c r="CX38" s="626"/>
      <c r="CY38" s="627"/>
      <c r="CZ38" s="659">
        <v>11.4</v>
      </c>
      <c r="DA38" s="660"/>
      <c r="DB38" s="660"/>
      <c r="DC38" s="661"/>
      <c r="DD38" s="634">
        <v>7204863</v>
      </c>
      <c r="DE38" s="626"/>
      <c r="DF38" s="626"/>
      <c r="DG38" s="626"/>
      <c r="DH38" s="626"/>
      <c r="DI38" s="626"/>
      <c r="DJ38" s="626"/>
      <c r="DK38" s="627"/>
      <c r="DL38" s="634">
        <v>4976389</v>
      </c>
      <c r="DM38" s="626"/>
      <c r="DN38" s="626"/>
      <c r="DO38" s="626"/>
      <c r="DP38" s="626"/>
      <c r="DQ38" s="626"/>
      <c r="DR38" s="626"/>
      <c r="DS38" s="626"/>
      <c r="DT38" s="626"/>
      <c r="DU38" s="626"/>
      <c r="DV38" s="627"/>
      <c r="DW38" s="630">
        <v>11.9</v>
      </c>
      <c r="DX38" s="655"/>
      <c r="DY38" s="655"/>
      <c r="DZ38" s="655"/>
      <c r="EA38" s="655"/>
      <c r="EB38" s="655"/>
      <c r="EC38" s="656"/>
    </row>
    <row r="39" spans="2:133" ht="11.25" customHeight="1" x14ac:dyDescent="0.15">
      <c r="AQ39" s="704" t="s">
        <v>318</v>
      </c>
      <c r="AR39" s="705"/>
      <c r="AS39" s="705"/>
      <c r="AT39" s="705"/>
      <c r="AU39" s="705"/>
      <c r="AV39" s="705"/>
      <c r="AW39" s="705"/>
      <c r="AX39" s="705"/>
      <c r="AY39" s="706"/>
      <c r="AZ39" s="625" t="s">
        <v>319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100</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4089</v>
      </c>
      <c r="CS39" s="657"/>
      <c r="CT39" s="657"/>
      <c r="CU39" s="657"/>
      <c r="CV39" s="657"/>
      <c r="CW39" s="657"/>
      <c r="CX39" s="657"/>
      <c r="CY39" s="658"/>
      <c r="CZ39" s="659">
        <v>0</v>
      </c>
      <c r="DA39" s="660"/>
      <c r="DB39" s="660"/>
      <c r="DC39" s="661"/>
      <c r="DD39" s="634">
        <v>163</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2575752</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90</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1220000</v>
      </c>
      <c r="CS40" s="626"/>
      <c r="CT40" s="626"/>
      <c r="CU40" s="626"/>
      <c r="CV40" s="626"/>
      <c r="CW40" s="626"/>
      <c r="CX40" s="626"/>
      <c r="CY40" s="627"/>
      <c r="CZ40" s="659">
        <v>1.7</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3776123</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282</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7410651</v>
      </c>
      <c r="CS42" s="626"/>
      <c r="CT42" s="626"/>
      <c r="CU42" s="626"/>
      <c r="CV42" s="626"/>
      <c r="CW42" s="626"/>
      <c r="CX42" s="626"/>
      <c r="CY42" s="627"/>
      <c r="CZ42" s="659">
        <v>10.3</v>
      </c>
      <c r="DA42" s="708"/>
      <c r="DB42" s="708"/>
      <c r="DC42" s="709"/>
      <c r="DD42" s="634">
        <v>1712636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196706</v>
      </c>
      <c r="CS43" s="657"/>
      <c r="CT43" s="657"/>
      <c r="CU43" s="657"/>
      <c r="CV43" s="657"/>
      <c r="CW43" s="657"/>
      <c r="CX43" s="657"/>
      <c r="CY43" s="658"/>
      <c r="CZ43" s="659">
        <v>0.3</v>
      </c>
      <c r="DA43" s="660"/>
      <c r="DB43" s="660"/>
      <c r="DC43" s="661"/>
      <c r="DD43" s="634">
        <v>183134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7410651</v>
      </c>
      <c r="CS44" s="626"/>
      <c r="CT44" s="626"/>
      <c r="CU44" s="626"/>
      <c r="CV44" s="626"/>
      <c r="CW44" s="626"/>
      <c r="CX44" s="626"/>
      <c r="CY44" s="627"/>
      <c r="CZ44" s="659">
        <v>10.3</v>
      </c>
      <c r="DA44" s="708"/>
      <c r="DB44" s="708"/>
      <c r="DC44" s="709"/>
      <c r="DD44" s="634">
        <v>1712636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4057135</v>
      </c>
      <c r="CS45" s="657"/>
      <c r="CT45" s="657"/>
      <c r="CU45" s="657"/>
      <c r="CV45" s="657"/>
      <c r="CW45" s="657"/>
      <c r="CX45" s="657"/>
      <c r="CY45" s="658"/>
      <c r="CZ45" s="659">
        <v>5.7</v>
      </c>
      <c r="DA45" s="660"/>
      <c r="DB45" s="660"/>
      <c r="DC45" s="661"/>
      <c r="DD45" s="634">
        <v>198938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3343822</v>
      </c>
      <c r="CS46" s="626"/>
      <c r="CT46" s="626"/>
      <c r="CU46" s="626"/>
      <c r="CV46" s="626"/>
      <c r="CW46" s="626"/>
      <c r="CX46" s="626"/>
      <c r="CY46" s="627"/>
      <c r="CZ46" s="659">
        <v>4.7</v>
      </c>
      <c r="DA46" s="708"/>
      <c r="DB46" s="708"/>
      <c r="DC46" s="709"/>
      <c r="DD46" s="634">
        <v>1513504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71734094</v>
      </c>
      <c r="CS49" s="693"/>
      <c r="CT49" s="693"/>
      <c r="CU49" s="693"/>
      <c r="CV49" s="693"/>
      <c r="CW49" s="693"/>
      <c r="CX49" s="693"/>
      <c r="CY49" s="720"/>
      <c r="CZ49" s="721">
        <v>100</v>
      </c>
      <c r="DA49" s="722"/>
      <c r="DB49" s="722"/>
      <c r="DC49" s="723"/>
      <c r="DD49" s="724">
        <v>45081210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74573</v>
      </c>
      <c r="R7" s="755"/>
      <c r="S7" s="755"/>
      <c r="T7" s="755"/>
      <c r="U7" s="755"/>
      <c r="V7" s="755">
        <v>71566</v>
      </c>
      <c r="W7" s="755"/>
      <c r="X7" s="755"/>
      <c r="Y7" s="755"/>
      <c r="Z7" s="755"/>
      <c r="AA7" s="755">
        <v>3007</v>
      </c>
      <c r="AB7" s="755"/>
      <c r="AC7" s="755"/>
      <c r="AD7" s="755"/>
      <c r="AE7" s="756"/>
      <c r="AF7" s="757">
        <v>2845</v>
      </c>
      <c r="AG7" s="758"/>
      <c r="AH7" s="758"/>
      <c r="AI7" s="758"/>
      <c r="AJ7" s="759"/>
      <c r="AK7" s="794">
        <v>1365</v>
      </c>
      <c r="AL7" s="795"/>
      <c r="AM7" s="795"/>
      <c r="AN7" s="795"/>
      <c r="AO7" s="795"/>
      <c r="AP7" s="795">
        <v>43559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546</v>
      </c>
      <c r="BS7" s="798" t="s">
        <v>541</v>
      </c>
      <c r="BT7" s="799"/>
      <c r="BU7" s="799"/>
      <c r="BV7" s="799"/>
      <c r="BW7" s="799"/>
      <c r="BX7" s="799"/>
      <c r="BY7" s="799"/>
      <c r="BZ7" s="799"/>
      <c r="CA7" s="799"/>
      <c r="CB7" s="799"/>
      <c r="CC7" s="799"/>
      <c r="CD7" s="799"/>
      <c r="CE7" s="799"/>
      <c r="CF7" s="799"/>
      <c r="CG7" s="800"/>
      <c r="CH7" s="791">
        <v>0</v>
      </c>
      <c r="CI7" s="792"/>
      <c r="CJ7" s="792"/>
      <c r="CK7" s="792"/>
      <c r="CL7" s="793"/>
      <c r="CM7" s="791">
        <v>6</v>
      </c>
      <c r="CN7" s="792"/>
      <c r="CO7" s="792"/>
      <c r="CP7" s="792"/>
      <c r="CQ7" s="793"/>
      <c r="CR7" s="791">
        <v>5</v>
      </c>
      <c r="CS7" s="792"/>
      <c r="CT7" s="792"/>
      <c r="CU7" s="792"/>
      <c r="CV7" s="793"/>
      <c r="CW7" s="791" t="s">
        <v>535</v>
      </c>
      <c r="CX7" s="792"/>
      <c r="CY7" s="792"/>
      <c r="CZ7" s="792"/>
      <c r="DA7" s="793"/>
      <c r="DB7" s="791" t="s">
        <v>534</v>
      </c>
      <c r="DC7" s="792"/>
      <c r="DD7" s="792"/>
      <c r="DE7" s="792"/>
      <c r="DF7" s="793"/>
      <c r="DG7" s="791" t="s">
        <v>544</v>
      </c>
      <c r="DH7" s="792"/>
      <c r="DI7" s="792"/>
      <c r="DJ7" s="792"/>
      <c r="DK7" s="793"/>
      <c r="DL7" s="791" t="s">
        <v>534</v>
      </c>
      <c r="DM7" s="792"/>
      <c r="DN7" s="792"/>
      <c r="DO7" s="792"/>
      <c r="DP7" s="793"/>
      <c r="DQ7" s="791" t="s">
        <v>533</v>
      </c>
      <c r="DR7" s="792"/>
      <c r="DS7" s="792"/>
      <c r="DT7" s="792"/>
      <c r="DU7" s="793"/>
      <c r="DV7" s="772"/>
      <c r="DW7" s="773"/>
      <c r="DX7" s="773"/>
      <c r="DY7" s="773"/>
      <c r="DZ7" s="774"/>
      <c r="EA7" s="207"/>
    </row>
    <row r="8" spans="1:131" s="208" customFormat="1" ht="26.25" customHeight="1" x14ac:dyDescent="0.15">
      <c r="A8" s="214">
        <v>2</v>
      </c>
      <c r="B8" s="775" t="s">
        <v>364</v>
      </c>
      <c r="C8" s="776"/>
      <c r="D8" s="776"/>
      <c r="E8" s="776"/>
      <c r="F8" s="776"/>
      <c r="G8" s="776"/>
      <c r="H8" s="776"/>
      <c r="I8" s="776"/>
      <c r="J8" s="776"/>
      <c r="K8" s="776"/>
      <c r="L8" s="776"/>
      <c r="M8" s="776"/>
      <c r="N8" s="776"/>
      <c r="O8" s="776"/>
      <c r="P8" s="777"/>
      <c r="Q8" s="778">
        <v>1571</v>
      </c>
      <c r="R8" s="779"/>
      <c r="S8" s="779"/>
      <c r="T8" s="779"/>
      <c r="U8" s="779"/>
      <c r="V8" s="779">
        <v>1548</v>
      </c>
      <c r="W8" s="779"/>
      <c r="X8" s="779"/>
      <c r="Y8" s="779"/>
      <c r="Z8" s="779"/>
      <c r="AA8" s="779">
        <v>23</v>
      </c>
      <c r="AB8" s="779"/>
      <c r="AC8" s="779"/>
      <c r="AD8" s="779"/>
      <c r="AE8" s="780"/>
      <c r="AF8" s="781">
        <v>23</v>
      </c>
      <c r="AG8" s="782"/>
      <c r="AH8" s="782"/>
      <c r="AI8" s="782"/>
      <c r="AJ8" s="783"/>
      <c r="AK8" s="784">
        <v>1264</v>
      </c>
      <c r="AL8" s="785"/>
      <c r="AM8" s="785"/>
      <c r="AN8" s="785"/>
      <c r="AO8" s="785"/>
      <c r="AP8" s="785">
        <v>9302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2</v>
      </c>
      <c r="CI8" s="802"/>
      <c r="CJ8" s="802"/>
      <c r="CK8" s="802"/>
      <c r="CL8" s="803"/>
      <c r="CM8" s="801">
        <v>666</v>
      </c>
      <c r="CN8" s="802"/>
      <c r="CO8" s="802"/>
      <c r="CP8" s="802"/>
      <c r="CQ8" s="803"/>
      <c r="CR8" s="801">
        <v>410</v>
      </c>
      <c r="CS8" s="802"/>
      <c r="CT8" s="802"/>
      <c r="CU8" s="802"/>
      <c r="CV8" s="803"/>
      <c r="CW8" s="801">
        <v>140</v>
      </c>
      <c r="CX8" s="802"/>
      <c r="CY8" s="802"/>
      <c r="CZ8" s="802"/>
      <c r="DA8" s="803"/>
      <c r="DB8" s="801" t="s">
        <v>533</v>
      </c>
      <c r="DC8" s="802"/>
      <c r="DD8" s="802"/>
      <c r="DE8" s="802"/>
      <c r="DF8" s="803"/>
      <c r="DG8" s="801" t="s">
        <v>534</v>
      </c>
      <c r="DH8" s="802"/>
      <c r="DI8" s="802"/>
      <c r="DJ8" s="802"/>
      <c r="DK8" s="803"/>
      <c r="DL8" s="801" t="s">
        <v>545</v>
      </c>
      <c r="DM8" s="802"/>
      <c r="DN8" s="802"/>
      <c r="DO8" s="802"/>
      <c r="DP8" s="803"/>
      <c r="DQ8" s="801" t="s">
        <v>537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543</v>
      </c>
      <c r="BT9" s="789"/>
      <c r="BU9" s="789"/>
      <c r="BV9" s="789"/>
      <c r="BW9" s="789"/>
      <c r="BX9" s="789"/>
      <c r="BY9" s="789"/>
      <c r="BZ9" s="789"/>
      <c r="CA9" s="789"/>
      <c r="CB9" s="789"/>
      <c r="CC9" s="789"/>
      <c r="CD9" s="789"/>
      <c r="CE9" s="789"/>
      <c r="CF9" s="789"/>
      <c r="CG9" s="790"/>
      <c r="CH9" s="801">
        <v>1</v>
      </c>
      <c r="CI9" s="802"/>
      <c r="CJ9" s="802"/>
      <c r="CK9" s="802"/>
      <c r="CL9" s="803"/>
      <c r="CM9" s="801">
        <v>209</v>
      </c>
      <c r="CN9" s="802"/>
      <c r="CO9" s="802"/>
      <c r="CP9" s="802"/>
      <c r="CQ9" s="803"/>
      <c r="CR9" s="801">
        <v>200</v>
      </c>
      <c r="CS9" s="802"/>
      <c r="CT9" s="802"/>
      <c r="CU9" s="802"/>
      <c r="CV9" s="803"/>
      <c r="CW9" s="801">
        <v>31</v>
      </c>
      <c r="CX9" s="802"/>
      <c r="CY9" s="802"/>
      <c r="CZ9" s="802"/>
      <c r="DA9" s="803"/>
      <c r="DB9" s="801" t="s">
        <v>535</v>
      </c>
      <c r="DC9" s="802"/>
      <c r="DD9" s="802"/>
      <c r="DE9" s="802"/>
      <c r="DF9" s="803"/>
      <c r="DG9" s="801" t="s">
        <v>535</v>
      </c>
      <c r="DH9" s="802"/>
      <c r="DI9" s="802"/>
      <c r="DJ9" s="802"/>
      <c r="DK9" s="803"/>
      <c r="DL9" s="801" t="s">
        <v>534</v>
      </c>
      <c r="DM9" s="802"/>
      <c r="DN9" s="802"/>
      <c r="DO9" s="802"/>
      <c r="DP9" s="803"/>
      <c r="DQ9" s="801" t="s">
        <v>534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74880</v>
      </c>
      <c r="R23" s="814"/>
      <c r="S23" s="814"/>
      <c r="T23" s="814"/>
      <c r="U23" s="814"/>
      <c r="V23" s="814">
        <v>71850</v>
      </c>
      <c r="W23" s="814"/>
      <c r="X23" s="814"/>
      <c r="Y23" s="814"/>
      <c r="Z23" s="814"/>
      <c r="AA23" s="814">
        <v>3030</v>
      </c>
      <c r="AB23" s="814"/>
      <c r="AC23" s="814"/>
      <c r="AD23" s="814"/>
      <c r="AE23" s="815"/>
      <c r="AF23" s="816">
        <v>2868</v>
      </c>
      <c r="AG23" s="814"/>
      <c r="AH23" s="814"/>
      <c r="AI23" s="814"/>
      <c r="AJ23" s="817"/>
      <c r="AK23" s="818"/>
      <c r="AL23" s="819"/>
      <c r="AM23" s="819"/>
      <c r="AN23" s="819"/>
      <c r="AO23" s="819"/>
      <c r="AP23" s="814">
        <v>52861</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28495</v>
      </c>
      <c r="R28" s="843"/>
      <c r="S28" s="843"/>
      <c r="T28" s="843"/>
      <c r="U28" s="843"/>
      <c r="V28" s="843">
        <v>27490</v>
      </c>
      <c r="W28" s="843"/>
      <c r="X28" s="843"/>
      <c r="Y28" s="843"/>
      <c r="Z28" s="843"/>
      <c r="AA28" s="843">
        <v>1004</v>
      </c>
      <c r="AB28" s="843"/>
      <c r="AC28" s="843"/>
      <c r="AD28" s="843"/>
      <c r="AE28" s="844"/>
      <c r="AF28" s="845">
        <v>1004</v>
      </c>
      <c r="AG28" s="843"/>
      <c r="AH28" s="843"/>
      <c r="AI28" s="843"/>
      <c r="AJ28" s="846"/>
      <c r="AK28" s="847">
        <v>2576</v>
      </c>
      <c r="AL28" s="838"/>
      <c r="AM28" s="838"/>
      <c r="AN28" s="838"/>
      <c r="AO28" s="838"/>
      <c r="AP28" s="838" t="s">
        <v>534</v>
      </c>
      <c r="AQ28" s="838"/>
      <c r="AR28" s="838"/>
      <c r="AS28" s="838"/>
      <c r="AT28" s="838"/>
      <c r="AU28" s="838" t="s">
        <v>534</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13741</v>
      </c>
      <c r="R29" s="779"/>
      <c r="S29" s="779"/>
      <c r="T29" s="779"/>
      <c r="U29" s="779"/>
      <c r="V29" s="779">
        <v>13262</v>
      </c>
      <c r="W29" s="779"/>
      <c r="X29" s="779"/>
      <c r="Y29" s="779"/>
      <c r="Z29" s="779"/>
      <c r="AA29" s="779">
        <v>479</v>
      </c>
      <c r="AB29" s="779"/>
      <c r="AC29" s="779"/>
      <c r="AD29" s="779"/>
      <c r="AE29" s="780"/>
      <c r="AF29" s="781">
        <v>479</v>
      </c>
      <c r="AG29" s="782"/>
      <c r="AH29" s="782"/>
      <c r="AI29" s="782"/>
      <c r="AJ29" s="783"/>
      <c r="AK29" s="850">
        <v>2070</v>
      </c>
      <c r="AL29" s="851"/>
      <c r="AM29" s="851"/>
      <c r="AN29" s="851"/>
      <c r="AO29" s="851"/>
      <c r="AP29" s="851" t="s">
        <v>533</v>
      </c>
      <c r="AQ29" s="851"/>
      <c r="AR29" s="851"/>
      <c r="AS29" s="851"/>
      <c r="AT29" s="851"/>
      <c r="AU29" s="851" t="s">
        <v>533</v>
      </c>
      <c r="AV29" s="851"/>
      <c r="AW29" s="851"/>
      <c r="AX29" s="851"/>
      <c r="AY29" s="851"/>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2517</v>
      </c>
      <c r="R30" s="779"/>
      <c r="S30" s="779"/>
      <c r="T30" s="779"/>
      <c r="U30" s="779"/>
      <c r="V30" s="779">
        <v>2424</v>
      </c>
      <c r="W30" s="779"/>
      <c r="X30" s="779"/>
      <c r="Y30" s="779"/>
      <c r="Z30" s="779"/>
      <c r="AA30" s="779">
        <v>92</v>
      </c>
      <c r="AB30" s="779"/>
      <c r="AC30" s="779"/>
      <c r="AD30" s="779"/>
      <c r="AE30" s="780"/>
      <c r="AF30" s="781">
        <v>92</v>
      </c>
      <c r="AG30" s="782"/>
      <c r="AH30" s="782"/>
      <c r="AI30" s="782"/>
      <c r="AJ30" s="783"/>
      <c r="AK30" s="850">
        <v>1703</v>
      </c>
      <c r="AL30" s="851"/>
      <c r="AM30" s="851"/>
      <c r="AN30" s="851"/>
      <c r="AO30" s="851"/>
      <c r="AP30" s="851" t="s">
        <v>537</v>
      </c>
      <c r="AQ30" s="851"/>
      <c r="AR30" s="851"/>
      <c r="AS30" s="851"/>
      <c r="AT30" s="851"/>
      <c r="AU30" s="851" t="s">
        <v>533</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11283</v>
      </c>
      <c r="R31" s="779"/>
      <c r="S31" s="779"/>
      <c r="T31" s="779"/>
      <c r="U31" s="779"/>
      <c r="V31" s="779">
        <v>11485</v>
      </c>
      <c r="W31" s="779"/>
      <c r="X31" s="779"/>
      <c r="Y31" s="779"/>
      <c r="Z31" s="779"/>
      <c r="AA31" s="779">
        <v>-202</v>
      </c>
      <c r="AB31" s="779"/>
      <c r="AC31" s="779"/>
      <c r="AD31" s="779"/>
      <c r="AE31" s="780"/>
      <c r="AF31" s="781">
        <v>2223</v>
      </c>
      <c r="AG31" s="782"/>
      <c r="AH31" s="782"/>
      <c r="AI31" s="782"/>
      <c r="AJ31" s="783"/>
      <c r="AK31" s="850">
        <v>1353</v>
      </c>
      <c r="AL31" s="851"/>
      <c r="AM31" s="851"/>
      <c r="AN31" s="851"/>
      <c r="AO31" s="851"/>
      <c r="AP31" s="851">
        <v>4550</v>
      </c>
      <c r="AQ31" s="851"/>
      <c r="AR31" s="851"/>
      <c r="AS31" s="851"/>
      <c r="AT31" s="851"/>
      <c r="AU31" s="851">
        <v>2981</v>
      </c>
      <c r="AV31" s="851"/>
      <c r="AW31" s="851"/>
      <c r="AX31" s="851"/>
      <c r="AY31" s="851"/>
      <c r="AZ31" s="852" t="s">
        <v>533</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6923</v>
      </c>
      <c r="R32" s="779"/>
      <c r="S32" s="779"/>
      <c r="T32" s="779"/>
      <c r="U32" s="779"/>
      <c r="V32" s="779">
        <v>6696</v>
      </c>
      <c r="W32" s="779"/>
      <c r="X32" s="779"/>
      <c r="Y32" s="779"/>
      <c r="Z32" s="779"/>
      <c r="AA32" s="779">
        <v>226</v>
      </c>
      <c r="AB32" s="779"/>
      <c r="AC32" s="779"/>
      <c r="AD32" s="779"/>
      <c r="AE32" s="780"/>
      <c r="AF32" s="781">
        <v>226</v>
      </c>
      <c r="AG32" s="782"/>
      <c r="AH32" s="782"/>
      <c r="AI32" s="782"/>
      <c r="AJ32" s="783"/>
      <c r="AK32" s="850">
        <v>1835</v>
      </c>
      <c r="AL32" s="851"/>
      <c r="AM32" s="851"/>
      <c r="AN32" s="851"/>
      <c r="AO32" s="851"/>
      <c r="AP32" s="851">
        <v>30023</v>
      </c>
      <c r="AQ32" s="851"/>
      <c r="AR32" s="851"/>
      <c r="AS32" s="851"/>
      <c r="AT32" s="851"/>
      <c r="AU32" s="851">
        <v>15372</v>
      </c>
      <c r="AV32" s="851"/>
      <c r="AW32" s="851"/>
      <c r="AX32" s="851"/>
      <c r="AY32" s="851"/>
      <c r="AZ32" s="852" t="s">
        <v>534</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4024</v>
      </c>
      <c r="AG63" s="862"/>
      <c r="AH63" s="862"/>
      <c r="AI63" s="862"/>
      <c r="AJ63" s="863"/>
      <c r="AK63" s="864"/>
      <c r="AL63" s="859"/>
      <c r="AM63" s="859"/>
      <c r="AN63" s="859"/>
      <c r="AO63" s="859"/>
      <c r="AP63" s="862">
        <v>34573</v>
      </c>
      <c r="AQ63" s="862"/>
      <c r="AR63" s="862"/>
      <c r="AS63" s="862"/>
      <c r="AT63" s="862"/>
      <c r="AU63" s="862">
        <v>18353</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424</v>
      </c>
      <c r="R68" s="886"/>
      <c r="S68" s="886"/>
      <c r="T68" s="886"/>
      <c r="U68" s="886"/>
      <c r="V68" s="886">
        <v>374</v>
      </c>
      <c r="W68" s="886"/>
      <c r="X68" s="886"/>
      <c r="Y68" s="886"/>
      <c r="Z68" s="886"/>
      <c r="AA68" s="886">
        <v>50</v>
      </c>
      <c r="AB68" s="886"/>
      <c r="AC68" s="886"/>
      <c r="AD68" s="886"/>
      <c r="AE68" s="886"/>
      <c r="AF68" s="886">
        <v>50</v>
      </c>
      <c r="AG68" s="886"/>
      <c r="AH68" s="886"/>
      <c r="AI68" s="886"/>
      <c r="AJ68" s="886"/>
      <c r="AK68" s="886" t="s">
        <v>533</v>
      </c>
      <c r="AL68" s="886"/>
      <c r="AM68" s="886"/>
      <c r="AN68" s="886"/>
      <c r="AO68" s="886"/>
      <c r="AP68" s="886" t="s">
        <v>547</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3104</v>
      </c>
      <c r="R69" s="851"/>
      <c r="S69" s="851"/>
      <c r="T69" s="851"/>
      <c r="U69" s="851"/>
      <c r="V69" s="851">
        <v>2681</v>
      </c>
      <c r="W69" s="851"/>
      <c r="X69" s="851"/>
      <c r="Y69" s="851"/>
      <c r="Z69" s="851"/>
      <c r="AA69" s="851">
        <v>423</v>
      </c>
      <c r="AB69" s="851"/>
      <c r="AC69" s="851"/>
      <c r="AD69" s="851"/>
      <c r="AE69" s="851"/>
      <c r="AF69" s="851">
        <v>423</v>
      </c>
      <c r="AG69" s="851"/>
      <c r="AH69" s="851"/>
      <c r="AI69" s="851"/>
      <c r="AJ69" s="851"/>
      <c r="AK69" s="851">
        <v>344</v>
      </c>
      <c r="AL69" s="851"/>
      <c r="AM69" s="851"/>
      <c r="AN69" s="851"/>
      <c r="AO69" s="851"/>
      <c r="AP69" s="851" t="s">
        <v>548</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831407</v>
      </c>
      <c r="R70" s="851"/>
      <c r="S70" s="851"/>
      <c r="T70" s="851"/>
      <c r="U70" s="851"/>
      <c r="V70" s="851">
        <v>805733</v>
      </c>
      <c r="W70" s="851"/>
      <c r="X70" s="851"/>
      <c r="Y70" s="851"/>
      <c r="Z70" s="851"/>
      <c r="AA70" s="851">
        <v>25674</v>
      </c>
      <c r="AB70" s="851"/>
      <c r="AC70" s="851"/>
      <c r="AD70" s="851"/>
      <c r="AE70" s="851"/>
      <c r="AF70" s="851">
        <v>25674</v>
      </c>
      <c r="AG70" s="851"/>
      <c r="AH70" s="851"/>
      <c r="AI70" s="851"/>
      <c r="AJ70" s="851"/>
      <c r="AK70" s="851">
        <v>7166</v>
      </c>
      <c r="AL70" s="851"/>
      <c r="AM70" s="851"/>
      <c r="AN70" s="851"/>
      <c r="AO70" s="851"/>
      <c r="AP70" s="851" t="s">
        <v>547</v>
      </c>
      <c r="AQ70" s="851"/>
      <c r="AR70" s="851"/>
      <c r="AS70" s="851"/>
      <c r="AT70" s="851"/>
      <c r="AU70" s="851" t="s">
        <v>548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26147</v>
      </c>
      <c r="AG88" s="862"/>
      <c r="AH88" s="862"/>
      <c r="AI88" s="862"/>
      <c r="AJ88" s="862"/>
      <c r="AK88" s="859"/>
      <c r="AL88" s="859"/>
      <c r="AM88" s="859"/>
      <c r="AN88" s="859"/>
      <c r="AO88" s="859"/>
      <c r="AP88" s="862" t="s">
        <v>551</v>
      </c>
      <c r="AQ88" s="862"/>
      <c r="AR88" s="862"/>
      <c r="AS88" s="862"/>
      <c r="AT88" s="862"/>
      <c r="AU88" s="862" t="s">
        <v>552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615</v>
      </c>
      <c r="CS102" s="870"/>
      <c r="CT102" s="870"/>
      <c r="CU102" s="870"/>
      <c r="CV102" s="913"/>
      <c r="CW102" s="912">
        <v>171</v>
      </c>
      <c r="CX102" s="870"/>
      <c r="CY102" s="870"/>
      <c r="CZ102" s="870"/>
      <c r="DA102" s="913"/>
      <c r="DB102" s="912" t="s">
        <v>549</v>
      </c>
      <c r="DC102" s="870"/>
      <c r="DD102" s="870"/>
      <c r="DE102" s="870"/>
      <c r="DF102" s="913"/>
      <c r="DG102" s="912" t="s">
        <v>550</v>
      </c>
      <c r="DH102" s="870"/>
      <c r="DI102" s="870"/>
      <c r="DJ102" s="870"/>
      <c r="DK102" s="913"/>
      <c r="DL102" s="912" t="s">
        <v>551</v>
      </c>
      <c r="DM102" s="870"/>
      <c r="DN102" s="870"/>
      <c r="DO102" s="870"/>
      <c r="DP102" s="913"/>
      <c r="DQ102" s="912" t="s">
        <v>552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285</v>
      </c>
      <c r="AG109" s="915"/>
      <c r="AH109" s="915"/>
      <c r="AI109" s="915"/>
      <c r="AJ109" s="916"/>
      <c r="AK109" s="914" t="s">
        <v>284</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285</v>
      </c>
      <c r="BW109" s="915"/>
      <c r="BX109" s="915"/>
      <c r="BY109" s="915"/>
      <c r="BZ109" s="916"/>
      <c r="CA109" s="914" t="s">
        <v>284</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285</v>
      </c>
      <c r="DM109" s="915"/>
      <c r="DN109" s="915"/>
      <c r="DO109" s="915"/>
      <c r="DP109" s="916"/>
      <c r="DQ109" s="914" t="s">
        <v>284</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4506393</v>
      </c>
      <c r="AB110" s="922"/>
      <c r="AC110" s="922"/>
      <c r="AD110" s="922"/>
      <c r="AE110" s="923"/>
      <c r="AF110" s="924">
        <v>4196846</v>
      </c>
      <c r="AG110" s="922"/>
      <c r="AH110" s="922"/>
      <c r="AI110" s="922"/>
      <c r="AJ110" s="923"/>
      <c r="AK110" s="924">
        <v>4211309</v>
      </c>
      <c r="AL110" s="922"/>
      <c r="AM110" s="922"/>
      <c r="AN110" s="922"/>
      <c r="AO110" s="923"/>
      <c r="AP110" s="925">
        <v>11.5</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47814100</v>
      </c>
      <c r="BR110" s="957"/>
      <c r="BS110" s="957"/>
      <c r="BT110" s="957"/>
      <c r="BU110" s="957"/>
      <c r="BV110" s="957">
        <v>52186863</v>
      </c>
      <c r="BW110" s="957"/>
      <c r="BX110" s="957"/>
      <c r="BY110" s="957"/>
      <c r="BZ110" s="957"/>
      <c r="CA110" s="957">
        <v>52860634</v>
      </c>
      <c r="CB110" s="957"/>
      <c r="CC110" s="957"/>
      <c r="CD110" s="957"/>
      <c r="CE110" s="957"/>
      <c r="CF110" s="971">
        <v>143.80000000000001</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1436087</v>
      </c>
      <c r="BR111" s="950"/>
      <c r="BS111" s="950"/>
      <c r="BT111" s="950"/>
      <c r="BU111" s="950"/>
      <c r="BV111" s="950">
        <v>1402093</v>
      </c>
      <c r="BW111" s="950"/>
      <c r="BX111" s="950"/>
      <c r="BY111" s="950"/>
      <c r="BZ111" s="950"/>
      <c r="CA111" s="950">
        <v>1367108</v>
      </c>
      <c r="CB111" s="950"/>
      <c r="CC111" s="950"/>
      <c r="CD111" s="950"/>
      <c r="CE111" s="950"/>
      <c r="CF111" s="944">
        <v>3.7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49333</v>
      </c>
      <c r="AB112" s="989"/>
      <c r="AC112" s="989"/>
      <c r="AD112" s="989"/>
      <c r="AE112" s="990"/>
      <c r="AF112" s="991">
        <v>53333</v>
      </c>
      <c r="AG112" s="989"/>
      <c r="AH112" s="989"/>
      <c r="AI112" s="989"/>
      <c r="AJ112" s="990"/>
      <c r="AK112" s="991">
        <v>57333</v>
      </c>
      <c r="AL112" s="989"/>
      <c r="AM112" s="989"/>
      <c r="AN112" s="989"/>
      <c r="AO112" s="990"/>
      <c r="AP112" s="992">
        <v>0.2</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20024735</v>
      </c>
      <c r="BR112" s="950"/>
      <c r="BS112" s="950"/>
      <c r="BT112" s="950"/>
      <c r="BU112" s="950"/>
      <c r="BV112" s="950">
        <v>18960421</v>
      </c>
      <c r="BW112" s="950"/>
      <c r="BX112" s="950"/>
      <c r="BY112" s="950"/>
      <c r="BZ112" s="950"/>
      <c r="CA112" s="950">
        <v>18352480</v>
      </c>
      <c r="CB112" s="950"/>
      <c r="CC112" s="950"/>
      <c r="CD112" s="950"/>
      <c r="CE112" s="950"/>
      <c r="CF112" s="944">
        <v>49.9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2005598</v>
      </c>
      <c r="AB113" s="964"/>
      <c r="AC113" s="964"/>
      <c r="AD113" s="964"/>
      <c r="AE113" s="965"/>
      <c r="AF113" s="966">
        <v>2005999</v>
      </c>
      <c r="AG113" s="964"/>
      <c r="AH113" s="964"/>
      <c r="AI113" s="964"/>
      <c r="AJ113" s="965"/>
      <c r="AK113" s="966">
        <v>1849971</v>
      </c>
      <c r="AL113" s="964"/>
      <c r="AM113" s="964"/>
      <c r="AN113" s="964"/>
      <c r="AO113" s="965"/>
      <c r="AP113" s="967">
        <v>5</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3890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9985708</v>
      </c>
      <c r="BR114" s="950"/>
      <c r="BS114" s="950"/>
      <c r="BT114" s="950"/>
      <c r="BU114" s="950"/>
      <c r="BV114" s="950">
        <v>9014845</v>
      </c>
      <c r="BW114" s="950"/>
      <c r="BX114" s="950"/>
      <c r="BY114" s="950"/>
      <c r="BZ114" s="950"/>
      <c r="CA114" s="950">
        <v>9416198</v>
      </c>
      <c r="CB114" s="950"/>
      <c r="CC114" s="950"/>
      <c r="CD114" s="950"/>
      <c r="CE114" s="950"/>
      <c r="CF114" s="944">
        <v>25.6</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71376</v>
      </c>
      <c r="AB115" s="964"/>
      <c r="AC115" s="964"/>
      <c r="AD115" s="964"/>
      <c r="AE115" s="965"/>
      <c r="AF115" s="966">
        <v>73415</v>
      </c>
      <c r="AG115" s="964"/>
      <c r="AH115" s="964"/>
      <c r="AI115" s="964"/>
      <c r="AJ115" s="965"/>
      <c r="AK115" s="966">
        <v>73415</v>
      </c>
      <c r="AL115" s="964"/>
      <c r="AM115" s="964"/>
      <c r="AN115" s="964"/>
      <c r="AO115" s="965"/>
      <c r="AP115" s="967">
        <v>0.2</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6636590</v>
      </c>
      <c r="AB117" s="1007"/>
      <c r="AC117" s="1007"/>
      <c r="AD117" s="1007"/>
      <c r="AE117" s="1008"/>
      <c r="AF117" s="1009">
        <v>6329593</v>
      </c>
      <c r="AG117" s="1007"/>
      <c r="AH117" s="1007"/>
      <c r="AI117" s="1007"/>
      <c r="AJ117" s="1008"/>
      <c r="AK117" s="1009">
        <v>6192028</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285</v>
      </c>
      <c r="AG118" s="915"/>
      <c r="AH118" s="915"/>
      <c r="AI118" s="915"/>
      <c r="AJ118" s="916"/>
      <c r="AK118" s="914" t="s">
        <v>284</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430</v>
      </c>
      <c r="BP119" s="1036"/>
      <c r="BQ119" s="1027">
        <v>79260630</v>
      </c>
      <c r="BR119" s="1028"/>
      <c r="BS119" s="1028"/>
      <c r="BT119" s="1028"/>
      <c r="BU119" s="1028"/>
      <c r="BV119" s="1028">
        <v>81564222</v>
      </c>
      <c r="BW119" s="1028"/>
      <c r="BX119" s="1028"/>
      <c r="BY119" s="1028"/>
      <c r="BZ119" s="1028"/>
      <c r="CA119" s="1028">
        <v>81996420</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1436087</v>
      </c>
      <c r="DH119" s="1014"/>
      <c r="DI119" s="1014"/>
      <c r="DJ119" s="1014"/>
      <c r="DK119" s="1015"/>
      <c r="DL119" s="1013">
        <v>1402093</v>
      </c>
      <c r="DM119" s="1014"/>
      <c r="DN119" s="1014"/>
      <c r="DO119" s="1014"/>
      <c r="DP119" s="1015"/>
      <c r="DQ119" s="1013">
        <v>1367108</v>
      </c>
      <c r="DR119" s="1014"/>
      <c r="DS119" s="1014"/>
      <c r="DT119" s="1014"/>
      <c r="DU119" s="1015"/>
      <c r="DV119" s="1016">
        <v>3.7</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10361460</v>
      </c>
      <c r="BR120" s="957"/>
      <c r="BS120" s="957"/>
      <c r="BT120" s="957"/>
      <c r="BU120" s="957"/>
      <c r="BV120" s="957">
        <v>10505736</v>
      </c>
      <c r="BW120" s="957"/>
      <c r="BX120" s="957"/>
      <c r="BY120" s="957"/>
      <c r="BZ120" s="957"/>
      <c r="CA120" s="957">
        <v>10202550</v>
      </c>
      <c r="CB120" s="957"/>
      <c r="CC120" s="957"/>
      <c r="CD120" s="957"/>
      <c r="CE120" s="957"/>
      <c r="CF120" s="971">
        <v>27.8</v>
      </c>
      <c r="CG120" s="972"/>
      <c r="CH120" s="972"/>
      <c r="CI120" s="972"/>
      <c r="CJ120" s="972"/>
      <c r="CK120" s="1037" t="s">
        <v>434</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16756356</v>
      </c>
      <c r="DH120" s="957"/>
      <c r="DI120" s="957"/>
      <c r="DJ120" s="957"/>
      <c r="DK120" s="957"/>
      <c r="DL120" s="957">
        <v>15865999</v>
      </c>
      <c r="DM120" s="957"/>
      <c r="DN120" s="957"/>
      <c r="DO120" s="957"/>
      <c r="DP120" s="957"/>
      <c r="DQ120" s="957">
        <v>15371940</v>
      </c>
      <c r="DR120" s="957"/>
      <c r="DS120" s="957"/>
      <c r="DT120" s="957"/>
      <c r="DU120" s="957"/>
      <c r="DV120" s="958">
        <v>41.8</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16756174</v>
      </c>
      <c r="BR121" s="950"/>
      <c r="BS121" s="950"/>
      <c r="BT121" s="950"/>
      <c r="BU121" s="950"/>
      <c r="BV121" s="950">
        <v>16886263</v>
      </c>
      <c r="BW121" s="950"/>
      <c r="BX121" s="950"/>
      <c r="BY121" s="950"/>
      <c r="BZ121" s="950"/>
      <c r="CA121" s="950">
        <v>17059879</v>
      </c>
      <c r="CB121" s="950"/>
      <c r="CC121" s="950"/>
      <c r="CD121" s="950"/>
      <c r="CE121" s="950"/>
      <c r="CF121" s="944">
        <v>46.4</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v>3268379</v>
      </c>
      <c r="DH121" s="950"/>
      <c r="DI121" s="950"/>
      <c r="DJ121" s="950"/>
      <c r="DK121" s="950"/>
      <c r="DL121" s="950">
        <v>3094422</v>
      </c>
      <c r="DM121" s="950"/>
      <c r="DN121" s="950"/>
      <c r="DO121" s="950"/>
      <c r="DP121" s="950"/>
      <c r="DQ121" s="950">
        <v>2980540</v>
      </c>
      <c r="DR121" s="950"/>
      <c r="DS121" s="950"/>
      <c r="DT121" s="950"/>
      <c r="DU121" s="950"/>
      <c r="DV121" s="951">
        <v>8.1</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45751660</v>
      </c>
      <c r="BR122" s="1028"/>
      <c r="BS122" s="1028"/>
      <c r="BT122" s="1028"/>
      <c r="BU122" s="1028"/>
      <c r="BV122" s="1028">
        <v>45092070</v>
      </c>
      <c r="BW122" s="1028"/>
      <c r="BX122" s="1028"/>
      <c r="BY122" s="1028"/>
      <c r="BZ122" s="1028"/>
      <c r="CA122" s="1028">
        <v>44103505</v>
      </c>
      <c r="CB122" s="1028"/>
      <c r="CC122" s="1028"/>
      <c r="CD122" s="1028"/>
      <c r="CE122" s="1028"/>
      <c r="CF122" s="1048">
        <v>120</v>
      </c>
      <c r="CG122" s="1049"/>
      <c r="CH122" s="1049"/>
      <c r="CI122" s="1049"/>
      <c r="CJ122" s="1049"/>
      <c r="CK122" s="1040"/>
      <c r="CL122" s="1041"/>
      <c r="CM122" s="1041"/>
      <c r="CN122" s="1041"/>
      <c r="CO122" s="1042"/>
      <c r="CP122" s="1050" t="s">
        <v>379</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438</v>
      </c>
      <c r="BP123" s="1036"/>
      <c r="BQ123" s="1095">
        <v>72869294</v>
      </c>
      <c r="BR123" s="1096"/>
      <c r="BS123" s="1096"/>
      <c r="BT123" s="1096"/>
      <c r="BU123" s="1096"/>
      <c r="BV123" s="1096">
        <v>72484069</v>
      </c>
      <c r="BW123" s="1096"/>
      <c r="BX123" s="1096"/>
      <c r="BY123" s="1096"/>
      <c r="BZ123" s="1096"/>
      <c r="CA123" s="1096">
        <v>71365934</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18</v>
      </c>
      <c r="BR124" s="1058"/>
      <c r="BS124" s="1058"/>
      <c r="BT124" s="1058"/>
      <c r="BU124" s="1058"/>
      <c r="BV124" s="1058">
        <v>25.1</v>
      </c>
      <c r="BW124" s="1058"/>
      <c r="BX124" s="1058"/>
      <c r="BY124" s="1058"/>
      <c r="BZ124" s="1058"/>
      <c r="CA124" s="1058">
        <v>28.9</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71376</v>
      </c>
      <c r="AB126" s="989"/>
      <c r="AC126" s="989"/>
      <c r="AD126" s="989"/>
      <c r="AE126" s="990"/>
      <c r="AF126" s="991">
        <v>73415</v>
      </c>
      <c r="AG126" s="989"/>
      <c r="AH126" s="989"/>
      <c r="AI126" s="989"/>
      <c r="AJ126" s="990"/>
      <c r="AK126" s="991">
        <v>73415</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1721889</v>
      </c>
      <c r="AB128" s="1078"/>
      <c r="AC128" s="1078"/>
      <c r="AD128" s="1078"/>
      <c r="AE128" s="1079"/>
      <c r="AF128" s="1080">
        <v>1733230</v>
      </c>
      <c r="AG128" s="1078"/>
      <c r="AH128" s="1078"/>
      <c r="AI128" s="1078"/>
      <c r="AJ128" s="1079"/>
      <c r="AK128" s="1080">
        <v>1780612</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110</v>
      </c>
      <c r="BG128" s="1085"/>
      <c r="BH128" s="1085"/>
      <c r="BI128" s="1085"/>
      <c r="BJ128" s="1085"/>
      <c r="BK128" s="1085"/>
      <c r="BL128" s="1086"/>
      <c r="BM128" s="1084">
        <v>11.43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40010283</v>
      </c>
      <c r="AB129" s="989"/>
      <c r="AC129" s="989"/>
      <c r="AD129" s="989"/>
      <c r="AE129" s="990"/>
      <c r="AF129" s="991">
        <v>40356281</v>
      </c>
      <c r="AG129" s="989"/>
      <c r="AH129" s="989"/>
      <c r="AI129" s="989"/>
      <c r="AJ129" s="990"/>
      <c r="AK129" s="991">
        <v>40984423</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110</v>
      </c>
      <c r="BG129" s="1099"/>
      <c r="BH129" s="1099"/>
      <c r="BI129" s="1099"/>
      <c r="BJ129" s="1099"/>
      <c r="BK129" s="1099"/>
      <c r="BL129" s="1100"/>
      <c r="BM129" s="1098">
        <v>16.43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4686926</v>
      </c>
      <c r="AB130" s="989"/>
      <c r="AC130" s="989"/>
      <c r="AD130" s="989"/>
      <c r="AE130" s="990"/>
      <c r="AF130" s="991">
        <v>4223933</v>
      </c>
      <c r="AG130" s="989"/>
      <c r="AH130" s="989"/>
      <c r="AI130" s="989"/>
      <c r="AJ130" s="990"/>
      <c r="AK130" s="991">
        <v>4228534</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35323357</v>
      </c>
      <c r="AB131" s="1014"/>
      <c r="AC131" s="1014"/>
      <c r="AD131" s="1014"/>
      <c r="AE131" s="1015"/>
      <c r="AF131" s="1013">
        <v>36132348</v>
      </c>
      <c r="AG131" s="1014"/>
      <c r="AH131" s="1014"/>
      <c r="AI131" s="1014"/>
      <c r="AJ131" s="1015"/>
      <c r="AK131" s="1013">
        <v>36755889</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v>28.9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0.64482882900000005</v>
      </c>
      <c r="AB132" s="1130"/>
      <c r="AC132" s="1130"/>
      <c r="AD132" s="1130"/>
      <c r="AE132" s="1131"/>
      <c r="AF132" s="1132">
        <v>1.0307382110000001</v>
      </c>
      <c r="AG132" s="1130"/>
      <c r="AH132" s="1130"/>
      <c r="AI132" s="1130"/>
      <c r="AJ132" s="1131"/>
      <c r="AK132" s="1132">
        <v>0.49755912000000002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2</v>
      </c>
      <c r="AB133" s="1113"/>
      <c r="AC133" s="1113"/>
      <c r="AD133" s="1113"/>
      <c r="AE133" s="1114"/>
      <c r="AF133" s="1112">
        <v>1.3</v>
      </c>
      <c r="AG133" s="1113"/>
      <c r="AH133" s="1113"/>
      <c r="AI133" s="1113"/>
      <c r="AJ133" s="1114"/>
      <c r="AK133" s="1112">
        <v>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11695647</v>
      </c>
      <c r="L9" s="266">
        <v>49677</v>
      </c>
      <c r="M9" s="267">
        <v>55816</v>
      </c>
      <c r="N9" s="268">
        <v>-11</v>
      </c>
    </row>
    <row r="10" spans="1:16" x14ac:dyDescent="0.15">
      <c r="A10" s="250"/>
      <c r="B10" s="246"/>
      <c r="C10" s="246"/>
      <c r="D10" s="246"/>
      <c r="E10" s="246"/>
      <c r="F10" s="246"/>
      <c r="G10" s="1152" t="s">
        <v>472</v>
      </c>
      <c r="H10" s="1153"/>
      <c r="I10" s="1153"/>
      <c r="J10" s="1154"/>
      <c r="K10" s="269">
        <v>473386</v>
      </c>
      <c r="L10" s="270">
        <v>2011</v>
      </c>
      <c r="M10" s="271">
        <v>3693</v>
      </c>
      <c r="N10" s="272">
        <v>-45.5</v>
      </c>
    </row>
    <row r="11" spans="1:16" ht="13.5" customHeight="1" x14ac:dyDescent="0.15">
      <c r="A11" s="250"/>
      <c r="B11" s="246"/>
      <c r="C11" s="246"/>
      <c r="D11" s="246"/>
      <c r="E11" s="246"/>
      <c r="F11" s="246"/>
      <c r="G11" s="1152" t="s">
        <v>473</v>
      </c>
      <c r="H11" s="1153"/>
      <c r="I11" s="1153"/>
      <c r="J11" s="1154"/>
      <c r="K11" s="269">
        <v>22415</v>
      </c>
      <c r="L11" s="270">
        <v>95</v>
      </c>
      <c r="M11" s="271">
        <v>2201</v>
      </c>
      <c r="N11" s="272">
        <v>-95.7</v>
      </c>
    </row>
    <row r="12" spans="1:16" ht="13.5" customHeight="1" x14ac:dyDescent="0.15">
      <c r="A12" s="250"/>
      <c r="B12" s="246"/>
      <c r="C12" s="246"/>
      <c r="D12" s="246"/>
      <c r="E12" s="246"/>
      <c r="F12" s="246"/>
      <c r="G12" s="1152" t="s">
        <v>474</v>
      </c>
      <c r="H12" s="1153"/>
      <c r="I12" s="1153"/>
      <c r="J12" s="1154"/>
      <c r="K12" s="269">
        <v>936024</v>
      </c>
      <c r="L12" s="270">
        <v>3976</v>
      </c>
      <c r="M12" s="271">
        <v>1372</v>
      </c>
      <c r="N12" s="272">
        <v>189.8</v>
      </c>
    </row>
    <row r="13" spans="1:16" ht="13.5" customHeight="1" x14ac:dyDescent="0.15">
      <c r="A13" s="250"/>
      <c r="B13" s="246"/>
      <c r="C13" s="246"/>
      <c r="D13" s="246"/>
      <c r="E13" s="246"/>
      <c r="F13" s="246"/>
      <c r="G13" s="1152" t="s">
        <v>475</v>
      </c>
      <c r="H13" s="1153"/>
      <c r="I13" s="1153"/>
      <c r="J13" s="1154"/>
      <c r="K13" s="269" t="s">
        <v>476</v>
      </c>
      <c r="L13" s="270" t="s">
        <v>476</v>
      </c>
      <c r="M13" s="271">
        <v>67</v>
      </c>
      <c r="N13" s="272" t="s">
        <v>476</v>
      </c>
    </row>
    <row r="14" spans="1:16" ht="13.5" customHeight="1" x14ac:dyDescent="0.15">
      <c r="A14" s="250"/>
      <c r="B14" s="246"/>
      <c r="C14" s="246"/>
      <c r="D14" s="246"/>
      <c r="E14" s="246"/>
      <c r="F14" s="246"/>
      <c r="G14" s="1152" t="s">
        <v>477</v>
      </c>
      <c r="H14" s="1153"/>
      <c r="I14" s="1153"/>
      <c r="J14" s="1154"/>
      <c r="K14" s="269">
        <v>457666</v>
      </c>
      <c r="L14" s="270">
        <v>1944</v>
      </c>
      <c r="M14" s="271">
        <v>1915</v>
      </c>
      <c r="N14" s="272">
        <v>1.5</v>
      </c>
    </row>
    <row r="15" spans="1:16" ht="13.5" customHeight="1" x14ac:dyDescent="0.15">
      <c r="A15" s="250"/>
      <c r="B15" s="246"/>
      <c r="C15" s="246"/>
      <c r="D15" s="246"/>
      <c r="E15" s="246"/>
      <c r="F15" s="246"/>
      <c r="G15" s="1152" t="s">
        <v>478</v>
      </c>
      <c r="H15" s="1153"/>
      <c r="I15" s="1153"/>
      <c r="J15" s="1154"/>
      <c r="K15" s="269">
        <v>196706</v>
      </c>
      <c r="L15" s="270">
        <v>836</v>
      </c>
      <c r="M15" s="271">
        <v>1099</v>
      </c>
      <c r="N15" s="272">
        <v>-23.9</v>
      </c>
    </row>
    <row r="16" spans="1:16" x14ac:dyDescent="0.15">
      <c r="A16" s="250"/>
      <c r="B16" s="246"/>
      <c r="C16" s="246"/>
      <c r="D16" s="246"/>
      <c r="E16" s="246"/>
      <c r="F16" s="246"/>
      <c r="G16" s="1155" t="s">
        <v>479</v>
      </c>
      <c r="H16" s="1156"/>
      <c r="I16" s="1156"/>
      <c r="J16" s="1157"/>
      <c r="K16" s="270">
        <v>-975835</v>
      </c>
      <c r="L16" s="270">
        <v>-4145</v>
      </c>
      <c r="M16" s="271">
        <v>-4462</v>
      </c>
      <c r="N16" s="272">
        <v>-7.1</v>
      </c>
    </row>
    <row r="17" spans="1:16" x14ac:dyDescent="0.15">
      <c r="A17" s="250"/>
      <c r="B17" s="246"/>
      <c r="C17" s="246"/>
      <c r="D17" s="246"/>
      <c r="E17" s="246"/>
      <c r="F17" s="246"/>
      <c r="G17" s="1155" t="s">
        <v>168</v>
      </c>
      <c r="H17" s="1156"/>
      <c r="I17" s="1156"/>
      <c r="J17" s="1157"/>
      <c r="K17" s="270">
        <v>12806009</v>
      </c>
      <c r="L17" s="270">
        <v>54393</v>
      </c>
      <c r="M17" s="271">
        <v>61701</v>
      </c>
      <c r="N17" s="272">
        <v>-11.8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5.28</v>
      </c>
      <c r="L21" s="283">
        <v>6.17</v>
      </c>
      <c r="M21" s="284">
        <v>-0.89</v>
      </c>
      <c r="N21" s="251"/>
      <c r="O21" s="285"/>
      <c r="P21" s="281"/>
    </row>
    <row r="22" spans="1:16" s="286" customFormat="1" x14ac:dyDescent="0.15">
      <c r="A22" s="281"/>
      <c r="B22" s="251"/>
      <c r="C22" s="251"/>
      <c r="D22" s="251"/>
      <c r="E22" s="251"/>
      <c r="F22" s="251"/>
      <c r="G22" s="1147" t="s">
        <v>485</v>
      </c>
      <c r="H22" s="1148"/>
      <c r="I22" s="1148"/>
      <c r="J22" s="1149"/>
      <c r="K22" s="287">
        <v>99.1</v>
      </c>
      <c r="L22" s="288">
        <v>100.1</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4211309</v>
      </c>
      <c r="L32" s="296">
        <v>17887</v>
      </c>
      <c r="M32" s="297">
        <v>31774</v>
      </c>
      <c r="N32" s="298">
        <v>-43.7</v>
      </c>
    </row>
    <row r="33" spans="1:16" ht="13.5" customHeight="1" x14ac:dyDescent="0.15">
      <c r="A33" s="250"/>
      <c r="B33" s="246"/>
      <c r="C33" s="246"/>
      <c r="D33" s="246"/>
      <c r="E33" s="246"/>
      <c r="F33" s="246"/>
      <c r="G33" s="1163" t="s">
        <v>490</v>
      </c>
      <c r="H33" s="1164"/>
      <c r="I33" s="1164"/>
      <c r="J33" s="1165"/>
      <c r="K33" s="296" t="s">
        <v>476</v>
      </c>
      <c r="L33" s="296" t="s">
        <v>476</v>
      </c>
      <c r="M33" s="297">
        <v>8</v>
      </c>
      <c r="N33" s="298" t="s">
        <v>476</v>
      </c>
    </row>
    <row r="34" spans="1:16" ht="27" customHeight="1" x14ac:dyDescent="0.15">
      <c r="A34" s="250"/>
      <c r="B34" s="246"/>
      <c r="C34" s="246"/>
      <c r="D34" s="246"/>
      <c r="E34" s="246"/>
      <c r="F34" s="246"/>
      <c r="G34" s="1163" t="s">
        <v>491</v>
      </c>
      <c r="H34" s="1164"/>
      <c r="I34" s="1164"/>
      <c r="J34" s="1165"/>
      <c r="K34" s="296">
        <v>57333</v>
      </c>
      <c r="L34" s="296">
        <v>244</v>
      </c>
      <c r="M34" s="297">
        <v>51</v>
      </c>
      <c r="N34" s="298">
        <v>378.4</v>
      </c>
    </row>
    <row r="35" spans="1:16" ht="27" customHeight="1" x14ac:dyDescent="0.15">
      <c r="A35" s="250"/>
      <c r="B35" s="246"/>
      <c r="C35" s="246"/>
      <c r="D35" s="246"/>
      <c r="E35" s="246"/>
      <c r="F35" s="246"/>
      <c r="G35" s="1163" t="s">
        <v>492</v>
      </c>
      <c r="H35" s="1164"/>
      <c r="I35" s="1164"/>
      <c r="J35" s="1165"/>
      <c r="K35" s="296">
        <v>1849971</v>
      </c>
      <c r="L35" s="296">
        <v>7858</v>
      </c>
      <c r="M35" s="297">
        <v>10918</v>
      </c>
      <c r="N35" s="298">
        <v>-28</v>
      </c>
    </row>
    <row r="36" spans="1:16" ht="27" customHeight="1" x14ac:dyDescent="0.15">
      <c r="A36" s="250"/>
      <c r="B36" s="246"/>
      <c r="C36" s="246"/>
      <c r="D36" s="246"/>
      <c r="E36" s="246"/>
      <c r="F36" s="246"/>
      <c r="G36" s="1163" t="s">
        <v>493</v>
      </c>
      <c r="H36" s="1164"/>
      <c r="I36" s="1164"/>
      <c r="J36" s="1165"/>
      <c r="K36" s="296" t="s">
        <v>476</v>
      </c>
      <c r="L36" s="296" t="s">
        <v>476</v>
      </c>
      <c r="M36" s="297">
        <v>463</v>
      </c>
      <c r="N36" s="298" t="s">
        <v>476</v>
      </c>
    </row>
    <row r="37" spans="1:16" ht="13.5" customHeight="1" x14ac:dyDescent="0.15">
      <c r="A37" s="250"/>
      <c r="B37" s="246"/>
      <c r="C37" s="246"/>
      <c r="D37" s="246"/>
      <c r="E37" s="246"/>
      <c r="F37" s="246"/>
      <c r="G37" s="1163" t="s">
        <v>494</v>
      </c>
      <c r="H37" s="1164"/>
      <c r="I37" s="1164"/>
      <c r="J37" s="1165"/>
      <c r="K37" s="296">
        <v>73415</v>
      </c>
      <c r="L37" s="296">
        <v>312</v>
      </c>
      <c r="M37" s="297">
        <v>976</v>
      </c>
      <c r="N37" s="298">
        <v>-68</v>
      </c>
    </row>
    <row r="38" spans="1:16" ht="27" customHeight="1" x14ac:dyDescent="0.15">
      <c r="A38" s="250"/>
      <c r="B38" s="246"/>
      <c r="C38" s="246"/>
      <c r="D38" s="246"/>
      <c r="E38" s="246"/>
      <c r="F38" s="246"/>
      <c r="G38" s="1166" t="s">
        <v>495</v>
      </c>
      <c r="H38" s="1167"/>
      <c r="I38" s="1167"/>
      <c r="J38" s="1168"/>
      <c r="K38" s="299" t="s">
        <v>476</v>
      </c>
      <c r="L38" s="299" t="s">
        <v>476</v>
      </c>
      <c r="M38" s="300">
        <v>2</v>
      </c>
      <c r="N38" s="301" t="s">
        <v>476</v>
      </c>
      <c r="O38" s="295"/>
    </row>
    <row r="39" spans="1:16" x14ac:dyDescent="0.15">
      <c r="A39" s="250"/>
      <c r="B39" s="246"/>
      <c r="C39" s="246"/>
      <c r="D39" s="246"/>
      <c r="E39" s="246"/>
      <c r="F39" s="246"/>
      <c r="G39" s="1166" t="s">
        <v>496</v>
      </c>
      <c r="H39" s="1167"/>
      <c r="I39" s="1167"/>
      <c r="J39" s="1168"/>
      <c r="K39" s="302">
        <v>-1780612</v>
      </c>
      <c r="L39" s="302">
        <v>-7563</v>
      </c>
      <c r="M39" s="303">
        <v>-8001</v>
      </c>
      <c r="N39" s="304">
        <v>-5.5</v>
      </c>
      <c r="O39" s="295"/>
    </row>
    <row r="40" spans="1:16" ht="27" customHeight="1" x14ac:dyDescent="0.15">
      <c r="A40" s="250"/>
      <c r="B40" s="246"/>
      <c r="C40" s="246"/>
      <c r="D40" s="246"/>
      <c r="E40" s="246"/>
      <c r="F40" s="246"/>
      <c r="G40" s="1163" t="s">
        <v>497</v>
      </c>
      <c r="H40" s="1164"/>
      <c r="I40" s="1164"/>
      <c r="J40" s="1165"/>
      <c r="K40" s="302">
        <v>-4228534</v>
      </c>
      <c r="L40" s="302">
        <v>-17961</v>
      </c>
      <c r="M40" s="303">
        <v>-27445</v>
      </c>
      <c r="N40" s="304">
        <v>-34.6</v>
      </c>
      <c r="O40" s="295"/>
    </row>
    <row r="41" spans="1:16" x14ac:dyDescent="0.15">
      <c r="A41" s="250"/>
      <c r="B41" s="246"/>
      <c r="C41" s="246"/>
      <c r="D41" s="246"/>
      <c r="E41" s="246"/>
      <c r="F41" s="246"/>
      <c r="G41" s="1169" t="s">
        <v>279</v>
      </c>
      <c r="H41" s="1170"/>
      <c r="I41" s="1170"/>
      <c r="J41" s="1171"/>
      <c r="K41" s="296">
        <v>182882</v>
      </c>
      <c r="L41" s="302">
        <v>777</v>
      </c>
      <c r="M41" s="303">
        <v>8747</v>
      </c>
      <c r="N41" s="304">
        <v>-91.1</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4759257</v>
      </c>
      <c r="J51" s="322">
        <v>20530</v>
      </c>
      <c r="K51" s="323">
        <v>-1.1000000000000001</v>
      </c>
      <c r="L51" s="324">
        <v>39052</v>
      </c>
      <c r="M51" s="325">
        <v>6.2</v>
      </c>
      <c r="N51" s="326">
        <v>-7.3</v>
      </c>
    </row>
    <row r="52" spans="1:14" x14ac:dyDescent="0.15">
      <c r="A52" s="250"/>
      <c r="B52" s="246"/>
      <c r="C52" s="246"/>
      <c r="D52" s="246"/>
      <c r="E52" s="246"/>
      <c r="F52" s="246"/>
      <c r="G52" s="327"/>
      <c r="H52" s="328" t="s">
        <v>508</v>
      </c>
      <c r="I52" s="329">
        <v>2105062</v>
      </c>
      <c r="J52" s="330">
        <v>9081</v>
      </c>
      <c r="K52" s="331">
        <v>12.7</v>
      </c>
      <c r="L52" s="332">
        <v>21186</v>
      </c>
      <c r="M52" s="333">
        <v>1</v>
      </c>
      <c r="N52" s="334">
        <v>11.7</v>
      </c>
    </row>
    <row r="53" spans="1:14" x14ac:dyDescent="0.15">
      <c r="A53" s="250"/>
      <c r="B53" s="246"/>
      <c r="C53" s="246"/>
      <c r="D53" s="246"/>
      <c r="E53" s="246"/>
      <c r="F53" s="246"/>
      <c r="G53" s="312" t="s">
        <v>509</v>
      </c>
      <c r="H53" s="313"/>
      <c r="I53" s="321">
        <v>6951076</v>
      </c>
      <c r="J53" s="322">
        <v>29831</v>
      </c>
      <c r="K53" s="323">
        <v>45.3</v>
      </c>
      <c r="L53" s="324">
        <v>41235</v>
      </c>
      <c r="M53" s="325">
        <v>5.6</v>
      </c>
      <c r="N53" s="326">
        <v>39.700000000000003</v>
      </c>
    </row>
    <row r="54" spans="1:14" x14ac:dyDescent="0.15">
      <c r="A54" s="250"/>
      <c r="B54" s="246"/>
      <c r="C54" s="246"/>
      <c r="D54" s="246"/>
      <c r="E54" s="246"/>
      <c r="F54" s="246"/>
      <c r="G54" s="327"/>
      <c r="H54" s="328" t="s">
        <v>508</v>
      </c>
      <c r="I54" s="329">
        <v>2666775</v>
      </c>
      <c r="J54" s="330">
        <v>11445</v>
      </c>
      <c r="K54" s="331">
        <v>26</v>
      </c>
      <c r="L54" s="332">
        <v>22086</v>
      </c>
      <c r="M54" s="333">
        <v>4.2</v>
      </c>
      <c r="N54" s="334">
        <v>21.8</v>
      </c>
    </row>
    <row r="55" spans="1:14" x14ac:dyDescent="0.15">
      <c r="A55" s="250"/>
      <c r="B55" s="246"/>
      <c r="C55" s="246"/>
      <c r="D55" s="246"/>
      <c r="E55" s="246"/>
      <c r="F55" s="246"/>
      <c r="G55" s="312" t="s">
        <v>510</v>
      </c>
      <c r="H55" s="313"/>
      <c r="I55" s="321">
        <v>14305324</v>
      </c>
      <c r="J55" s="322">
        <v>61242</v>
      </c>
      <c r="K55" s="323">
        <v>105.3</v>
      </c>
      <c r="L55" s="324">
        <v>41862</v>
      </c>
      <c r="M55" s="325">
        <v>1.5</v>
      </c>
      <c r="N55" s="326">
        <v>103.8</v>
      </c>
    </row>
    <row r="56" spans="1:14" x14ac:dyDescent="0.15">
      <c r="A56" s="250"/>
      <c r="B56" s="246"/>
      <c r="C56" s="246"/>
      <c r="D56" s="246"/>
      <c r="E56" s="246"/>
      <c r="F56" s="246"/>
      <c r="G56" s="327"/>
      <c r="H56" s="328" t="s">
        <v>508</v>
      </c>
      <c r="I56" s="329">
        <v>3704705</v>
      </c>
      <c r="J56" s="330">
        <v>15860</v>
      </c>
      <c r="K56" s="331">
        <v>38.6</v>
      </c>
      <c r="L56" s="332">
        <v>23710</v>
      </c>
      <c r="M56" s="333">
        <v>7.4</v>
      </c>
      <c r="N56" s="334">
        <v>31.2</v>
      </c>
    </row>
    <row r="57" spans="1:14" x14ac:dyDescent="0.15">
      <c r="A57" s="250"/>
      <c r="B57" s="246"/>
      <c r="C57" s="246"/>
      <c r="D57" s="246"/>
      <c r="E57" s="246"/>
      <c r="F57" s="246"/>
      <c r="G57" s="312" t="s">
        <v>511</v>
      </c>
      <c r="H57" s="313"/>
      <c r="I57" s="321">
        <v>14203231</v>
      </c>
      <c r="J57" s="322">
        <v>60535</v>
      </c>
      <c r="K57" s="323">
        <v>-1.2</v>
      </c>
      <c r="L57" s="324">
        <v>43554</v>
      </c>
      <c r="M57" s="325">
        <v>4</v>
      </c>
      <c r="N57" s="326">
        <v>-5.2</v>
      </c>
    </row>
    <row r="58" spans="1:14" x14ac:dyDescent="0.15">
      <c r="A58" s="250"/>
      <c r="B58" s="246"/>
      <c r="C58" s="246"/>
      <c r="D58" s="246"/>
      <c r="E58" s="246"/>
      <c r="F58" s="246"/>
      <c r="G58" s="327"/>
      <c r="H58" s="328" t="s">
        <v>508</v>
      </c>
      <c r="I58" s="329">
        <v>7538199</v>
      </c>
      <c r="J58" s="330">
        <v>32128</v>
      </c>
      <c r="K58" s="331">
        <v>102.6</v>
      </c>
      <c r="L58" s="332">
        <v>24811</v>
      </c>
      <c r="M58" s="333">
        <v>4.5999999999999996</v>
      </c>
      <c r="N58" s="334">
        <v>98</v>
      </c>
    </row>
    <row r="59" spans="1:14" x14ac:dyDescent="0.15">
      <c r="A59" s="250"/>
      <c r="B59" s="246"/>
      <c r="C59" s="246"/>
      <c r="D59" s="246"/>
      <c r="E59" s="246"/>
      <c r="F59" s="246"/>
      <c r="G59" s="312" t="s">
        <v>512</v>
      </c>
      <c r="H59" s="313"/>
      <c r="I59" s="321">
        <v>7410651</v>
      </c>
      <c r="J59" s="322">
        <v>31477</v>
      </c>
      <c r="K59" s="323">
        <v>-48</v>
      </c>
      <c r="L59" s="324">
        <v>42581</v>
      </c>
      <c r="M59" s="325">
        <v>-2.2000000000000002</v>
      </c>
      <c r="N59" s="326">
        <v>-45.8</v>
      </c>
    </row>
    <row r="60" spans="1:14" x14ac:dyDescent="0.15">
      <c r="A60" s="250"/>
      <c r="B60" s="246"/>
      <c r="C60" s="246"/>
      <c r="D60" s="246"/>
      <c r="E60" s="246"/>
      <c r="F60" s="246"/>
      <c r="G60" s="327"/>
      <c r="H60" s="328" t="s">
        <v>508</v>
      </c>
      <c r="I60" s="335">
        <v>3343822</v>
      </c>
      <c r="J60" s="330">
        <v>14203</v>
      </c>
      <c r="K60" s="331">
        <v>-55.8</v>
      </c>
      <c r="L60" s="332">
        <v>24354</v>
      </c>
      <c r="M60" s="333">
        <v>-1.8</v>
      </c>
      <c r="N60" s="334">
        <v>-54</v>
      </c>
    </row>
    <row r="61" spans="1:14" x14ac:dyDescent="0.15">
      <c r="A61" s="250"/>
      <c r="B61" s="246"/>
      <c r="C61" s="246"/>
      <c r="D61" s="246"/>
      <c r="E61" s="246"/>
      <c r="F61" s="246"/>
      <c r="G61" s="312" t="s">
        <v>513</v>
      </c>
      <c r="H61" s="336"/>
      <c r="I61" s="337">
        <v>9525908</v>
      </c>
      <c r="J61" s="338">
        <v>40723</v>
      </c>
      <c r="K61" s="339">
        <v>20.100000000000001</v>
      </c>
      <c r="L61" s="340">
        <v>41657</v>
      </c>
      <c r="M61" s="341">
        <v>3</v>
      </c>
      <c r="N61" s="326">
        <v>17.100000000000001</v>
      </c>
    </row>
    <row r="62" spans="1:14" x14ac:dyDescent="0.15">
      <c r="A62" s="250"/>
      <c r="B62" s="246"/>
      <c r="C62" s="246"/>
      <c r="D62" s="246"/>
      <c r="E62" s="246"/>
      <c r="F62" s="246"/>
      <c r="G62" s="327"/>
      <c r="H62" s="328" t="s">
        <v>508</v>
      </c>
      <c r="I62" s="329">
        <v>3871713</v>
      </c>
      <c r="J62" s="330">
        <v>16543</v>
      </c>
      <c r="K62" s="331">
        <v>24.8</v>
      </c>
      <c r="L62" s="332">
        <v>23229</v>
      </c>
      <c r="M62" s="333">
        <v>3.1</v>
      </c>
      <c r="N62" s="334">
        <v>21.7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14.78</v>
      </c>
      <c r="G47" s="12">
        <v>16.79</v>
      </c>
      <c r="H47" s="12">
        <v>14.73</v>
      </c>
      <c r="I47" s="12">
        <v>14.6</v>
      </c>
      <c r="J47" s="13">
        <v>14.35</v>
      </c>
    </row>
    <row r="48" spans="2:10" ht="57.75" customHeight="1" x14ac:dyDescent="0.15">
      <c r="B48" s="14"/>
      <c r="C48" s="1174" t="s">
        <v>4</v>
      </c>
      <c r="D48" s="1174"/>
      <c r="E48" s="1175"/>
      <c r="F48" s="15">
        <v>5.24</v>
      </c>
      <c r="G48" s="16">
        <v>5.24</v>
      </c>
      <c r="H48" s="16">
        <v>8.07</v>
      </c>
      <c r="I48" s="16">
        <v>7.26</v>
      </c>
      <c r="J48" s="17">
        <v>7</v>
      </c>
    </row>
    <row r="49" spans="2:10" ht="57.75" customHeight="1" thickBot="1" x14ac:dyDescent="0.2">
      <c r="B49" s="18"/>
      <c r="C49" s="1176" t="s">
        <v>5</v>
      </c>
      <c r="D49" s="1176"/>
      <c r="E49" s="1177"/>
      <c r="F49" s="19" t="s">
        <v>520</v>
      </c>
      <c r="G49" s="20">
        <v>0.09</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2018-10-17T05:39:02Z</cp:lastPrinted>
  <dcterms:created xsi:type="dcterms:W3CDTF">2018-01-24T04:37:09Z</dcterms:created>
  <dcterms:modified xsi:type="dcterms:W3CDTF">2018-10-30T04:09:18Z</dcterms:modified>
  <cp:category/>
</cp:coreProperties>
</file>