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20_土木・電気（公務員経験者）\"/>
    </mc:Choice>
  </mc:AlternateContent>
  <workbookProtection workbookPassword="C18B" lockStructure="1"/>
  <bookViews>
    <workbookView xWindow="0" yWindow="0" windowWidth="21570" windowHeight="711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M103" i="19"/>
  <c r="O103" i="19" s="1"/>
  <c r="A103" i="19"/>
  <c r="W102" i="19"/>
  <c r="N102" i="19"/>
  <c r="M102" i="19"/>
  <c r="O102" i="19" s="1"/>
  <c r="A102" i="19"/>
  <c r="W101" i="19"/>
  <c r="N101" i="19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Y99" i="19" s="1"/>
  <c r="M99" i="19"/>
  <c r="A99" i="19"/>
  <c r="W98" i="19"/>
  <c r="N98" i="19"/>
  <c r="M98" i="19"/>
  <c r="O98" i="19" s="1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M95" i="19"/>
  <c r="A95" i="19"/>
  <c r="W94" i="19"/>
  <c r="N94" i="19"/>
  <c r="P94" i="19" s="1"/>
  <c r="M94" i="19"/>
  <c r="A94" i="19"/>
  <c r="W93" i="19"/>
  <c r="N93" i="19"/>
  <c r="M93" i="19"/>
  <c r="O93" i="19" s="1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A82" i="19"/>
  <c r="W81" i="19"/>
  <c r="N81" i="19"/>
  <c r="M81" i="19"/>
  <c r="A81" i="19"/>
  <c r="W80" i="19"/>
  <c r="N80" i="19"/>
  <c r="O80" i="19" s="1"/>
  <c r="M80" i="19"/>
  <c r="A80" i="19"/>
  <c r="W79" i="19"/>
  <c r="O79" i="19"/>
  <c r="X79" i="19" s="1"/>
  <c r="N79" i="19"/>
  <c r="M79" i="19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Y72" i="19"/>
  <c r="W72" i="19"/>
  <c r="P72" i="19"/>
  <c r="O72" i="19"/>
  <c r="N72" i="19"/>
  <c r="M72" i="19"/>
  <c r="A72" i="19"/>
  <c r="W71" i="19"/>
  <c r="N71" i="19"/>
  <c r="P71" i="19" s="1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Y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5" i="19" l="1"/>
  <c r="P102" i="19"/>
  <c r="P27" i="19"/>
  <c r="Y27" i="19" s="1"/>
  <c r="P31" i="19"/>
  <c r="Y31" i="19" s="1"/>
  <c r="P80" i="19"/>
  <c r="Y80" i="19" s="1"/>
  <c r="X82" i="19"/>
  <c r="AA82" i="19" s="1"/>
  <c r="P87" i="19"/>
  <c r="Y87" i="19" s="1"/>
  <c r="O92" i="19"/>
  <c r="X92" i="19" s="1"/>
  <c r="O18" i="19"/>
  <c r="X18" i="19" s="1"/>
  <c r="P41" i="19"/>
  <c r="P47" i="19"/>
  <c r="P51" i="19"/>
  <c r="Y51" i="19" s="1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O76" i="19"/>
  <c r="X76" i="19" s="1"/>
  <c r="P84" i="19"/>
  <c r="Y84" i="19" s="1"/>
  <c r="P91" i="19"/>
  <c r="Y91" i="19" s="1"/>
  <c r="O99" i="19"/>
  <c r="X99" i="19" s="1"/>
  <c r="P76" i="19"/>
  <c r="Y76" i="19" s="1"/>
  <c r="P86" i="19"/>
  <c r="P101" i="19"/>
  <c r="P103" i="19"/>
  <c r="Y103" i="19" s="1"/>
  <c r="P26" i="19"/>
  <c r="Y26" i="19" s="1"/>
  <c r="P32" i="19"/>
  <c r="P38" i="19"/>
  <c r="Y38" i="19" s="1"/>
  <c r="P46" i="19"/>
  <c r="Y46" i="19" s="1"/>
  <c r="O48" i="19"/>
  <c r="P50" i="19"/>
  <c r="Y50" i="19" s="1"/>
  <c r="X70" i="19"/>
  <c r="AA70" i="19" s="1"/>
  <c r="P75" i="19"/>
  <c r="Y75" i="19" s="1"/>
  <c r="P78" i="19"/>
  <c r="Y78" i="19" s="1"/>
  <c r="P83" i="19"/>
  <c r="Y83" i="19" s="1"/>
  <c r="O88" i="19"/>
  <c r="P96" i="19"/>
  <c r="Y96" i="19" s="1"/>
  <c r="O23" i="19"/>
  <c r="P58" i="19"/>
  <c r="O60" i="19"/>
  <c r="P64" i="19"/>
  <c r="Y64" i="19" s="1"/>
  <c r="P66" i="19"/>
  <c r="Y66" i="19" s="1"/>
  <c r="O68" i="19"/>
  <c r="P88" i="19"/>
  <c r="Y88" i="19" s="1"/>
  <c r="P93" i="19"/>
  <c r="Y93" i="19" s="1"/>
  <c r="P95" i="19"/>
  <c r="Y95" i="19" s="1"/>
  <c r="P98" i="19"/>
  <c r="O100" i="19"/>
  <c r="P8" i="19"/>
  <c r="Y8" i="19" s="1"/>
  <c r="O12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X29" i="19" s="1"/>
  <c r="O31" i="19"/>
  <c r="X31" i="19" s="1"/>
  <c r="O33" i="19"/>
  <c r="P40" i="19"/>
  <c r="P57" i="19"/>
  <c r="Y57" i="19" s="1"/>
  <c r="P59" i="19"/>
  <c r="Y59" i="19" s="1"/>
  <c r="P63" i="19"/>
  <c r="Y63" i="19" s="1"/>
  <c r="O67" i="19"/>
  <c r="X67" i="19" s="1"/>
  <c r="AA67" i="19" s="1"/>
  <c r="O8" i="19"/>
  <c r="X8" i="19" s="1"/>
  <c r="P65" i="19"/>
  <c r="Y65" i="19" s="1"/>
  <c r="P16" i="19"/>
  <c r="P35" i="19"/>
  <c r="Y35" i="19" s="1"/>
  <c r="P48" i="19"/>
  <c r="P22" i="19"/>
  <c r="Y22" i="19" s="1"/>
  <c r="O24" i="19"/>
  <c r="X24" i="19" s="1"/>
  <c r="P39" i="19"/>
  <c r="Y39" i="19" s="1"/>
  <c r="O43" i="19"/>
  <c r="X43" i="19" s="1"/>
  <c r="P52" i="19"/>
  <c r="Y52" i="19" s="1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O40" i="19"/>
  <c r="P61" i="19"/>
  <c r="Y61" i="19" s="1"/>
  <c r="P37" i="19"/>
  <c r="P42" i="19"/>
  <c r="Y42" i="19" s="1"/>
  <c r="O61" i="19"/>
  <c r="X61" i="19" s="1"/>
  <c r="AA61" i="19" s="1"/>
  <c r="O16" i="19"/>
  <c r="O21" i="19"/>
  <c r="P29" i="19"/>
  <c r="P34" i="19"/>
  <c r="O44" i="19"/>
  <c r="X44" i="19" s="1"/>
  <c r="O46" i="19"/>
  <c r="X46" i="19" s="1"/>
  <c r="AA46" i="19" s="1"/>
  <c r="O58" i="19"/>
  <c r="X58" i="19" s="1"/>
  <c r="P18" i="19"/>
  <c r="Y18" i="19" s="1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Y34" i="19"/>
  <c r="O4" i="19"/>
  <c r="Y21" i="19"/>
  <c r="AA34" i="19"/>
  <c r="X16" i="19"/>
  <c r="AA42" i="19"/>
  <c r="X36" i="19"/>
  <c r="X41" i="19"/>
  <c r="Y29" i="19"/>
  <c r="O7" i="19"/>
  <c r="AA18" i="19"/>
  <c r="X33" i="19"/>
  <c r="Y41" i="19"/>
  <c r="O2" i="19"/>
  <c r="X12" i="19"/>
  <c r="X20" i="19"/>
  <c r="X25" i="19"/>
  <c r="X21" i="19"/>
  <c r="X17" i="19"/>
  <c r="Y25" i="19"/>
  <c r="X40" i="19"/>
  <c r="Y17" i="19"/>
  <c r="AA22" i="19"/>
  <c r="X37" i="19"/>
  <c r="Y54" i="19"/>
  <c r="AA83" i="19"/>
  <c r="P12" i="19"/>
  <c r="X19" i="19"/>
  <c r="P20" i="19"/>
  <c r="P28" i="19"/>
  <c r="X35" i="19"/>
  <c r="P36" i="19"/>
  <c r="P45" i="19"/>
  <c r="Y55" i="19"/>
  <c r="P73" i="19"/>
  <c r="O73" i="19"/>
  <c r="Y74" i="19"/>
  <c r="X80" i="19"/>
  <c r="X102" i="19"/>
  <c r="O10" i="19"/>
  <c r="O51" i="19"/>
  <c r="O55" i="19"/>
  <c r="Y58" i="19"/>
  <c r="Y60" i="19"/>
  <c r="O66" i="19"/>
  <c r="P85" i="19"/>
  <c r="O85" i="19"/>
  <c r="Y86" i="19"/>
  <c r="AB86" i="19" s="1"/>
  <c r="AA95" i="19"/>
  <c r="AB95" i="19" s="1"/>
  <c r="X98" i="19"/>
  <c r="Y102" i="19"/>
  <c r="Y44" i="19"/>
  <c r="X48" i="19"/>
  <c r="X5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79" i="19"/>
  <c r="AB79" i="19" s="1"/>
  <c r="X100" i="19"/>
  <c r="P43" i="19"/>
  <c r="P81" i="19"/>
  <c r="O81" i="19"/>
  <c r="Y82" i="19"/>
  <c r="X88" i="19"/>
  <c r="X91" i="19"/>
  <c r="O94" i="19"/>
  <c r="Y47" i="19"/>
  <c r="X49" i="19"/>
  <c r="P62" i="19"/>
  <c r="O74" i="19"/>
  <c r="X93" i="19"/>
  <c r="Y94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82" i="19" l="1"/>
  <c r="AB83" i="19"/>
  <c r="AB63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3" i="18" l="1"/>
  <c r="AB83" i="18" s="1"/>
  <c r="AA91" i="18"/>
  <c r="AB91" i="18" s="1"/>
  <c r="AA67" i="18"/>
  <c r="AB67" i="18" s="1"/>
  <c r="AA98" i="18"/>
  <c r="AB98" i="18" s="1"/>
  <c r="AA94" i="18"/>
  <c r="AB94" i="18" s="1"/>
  <c r="AA90" i="18"/>
  <c r="AB90" i="18" s="1"/>
  <c r="AA86" i="18"/>
  <c r="AB86" i="18" s="1"/>
  <c r="AA82" i="18"/>
  <c r="AB82" i="18" s="1"/>
  <c r="AA78" i="18"/>
  <c r="AB78" i="18" s="1"/>
  <c r="AA74" i="18"/>
  <c r="AB74" i="18" s="1"/>
  <c r="AA70" i="18"/>
  <c r="AB70" i="18" s="1"/>
  <c r="AA99" i="18"/>
  <c r="AB99" i="18" s="1"/>
  <c r="AA75" i="18"/>
  <c r="AB75" i="18" s="1"/>
  <c r="AA101" i="18"/>
  <c r="AB101" i="18" s="1"/>
  <c r="AA93" i="18"/>
  <c r="AB93" i="18" s="1"/>
  <c r="AA85" i="18"/>
  <c r="AB85" i="18" s="1"/>
  <c r="AA77" i="18"/>
  <c r="AB77" i="18" s="1"/>
  <c r="AA69" i="18"/>
  <c r="AB69" i="18" s="1"/>
  <c r="AA87" i="18"/>
  <c r="AB87" i="18" s="1"/>
  <c r="AA95" i="18"/>
  <c r="AB95" i="18" s="1"/>
  <c r="AA71" i="18"/>
  <c r="AB71" i="18" s="1"/>
  <c r="AA96" i="18"/>
  <c r="AB96" i="18" s="1"/>
  <c r="AA88" i="18"/>
  <c r="AB88" i="18" s="1"/>
  <c r="AA80" i="18"/>
  <c r="AB80" i="18" s="1"/>
  <c r="AA72" i="18"/>
  <c r="AB72" i="18" s="1"/>
  <c r="AA79" i="18"/>
  <c r="AB79" i="18" s="1"/>
  <c r="O92" i="18"/>
  <c r="X92" i="18" s="1"/>
  <c r="O76" i="18"/>
  <c r="X76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100" i="18"/>
  <c r="X100" i="18" s="1"/>
  <c r="O84" i="18"/>
  <c r="X84" i="18" s="1"/>
  <c r="O68" i="18"/>
  <c r="X68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S22" i="18"/>
  <c r="R36" i="18"/>
  <c r="U36" i="18" s="1"/>
  <c r="S36" i="18"/>
  <c r="R17" i="18"/>
  <c r="S17" i="18"/>
  <c r="R63" i="18"/>
  <c r="R78" i="18"/>
  <c r="U78" i="18" s="1"/>
  <c r="S78" i="18"/>
  <c r="R14" i="18"/>
  <c r="S14" i="18"/>
  <c r="R53" i="18"/>
  <c r="S53" i="18"/>
  <c r="R92" i="18"/>
  <c r="U92" i="18" s="1"/>
  <c r="S92" i="18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54" i="18" l="1"/>
  <c r="U54" i="18" s="1"/>
  <c r="V54" i="18" s="1"/>
  <c r="AA68" i="18"/>
  <c r="AB68" i="18" s="1"/>
  <c r="S31" i="18"/>
  <c r="AA84" i="18"/>
  <c r="AB84" i="18" s="1"/>
  <c r="AA76" i="18"/>
  <c r="AB76" i="18" s="1"/>
  <c r="AA100" i="18"/>
  <c r="AB100" i="18" s="1"/>
  <c r="AA92" i="18"/>
  <c r="AB92" i="18" s="1"/>
  <c r="R28" i="18"/>
  <c r="U28" i="18" s="1"/>
  <c r="R22" i="18"/>
  <c r="R21" i="18"/>
  <c r="U21" i="18" s="1"/>
  <c r="V21" i="18" s="1"/>
  <c r="R34" i="18"/>
  <c r="U34" i="18" s="1"/>
  <c r="S63" i="18"/>
  <c r="R33" i="18"/>
  <c r="U33" i="18" s="1"/>
  <c r="V33" i="18" s="1"/>
  <c r="R40" i="18"/>
  <c r="U40" i="18" s="1"/>
  <c r="V40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AA31" i="18"/>
  <c r="AB31" i="18" s="1"/>
  <c r="AB3" i="18"/>
  <c r="V28" i="18" l="1"/>
  <c r="V63" i="18"/>
  <c r="V3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<sst xmlns="http://schemas.openxmlformats.org/spreadsheetml/2006/main" count="1046" uniqueCount="300">
  <si>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</si>
  <si>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</si>
  <si>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</si>
  <si>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</si>
  <si>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</si>
  <si>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</si>
  <si>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</si>
  <si>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</si>
  <si>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</si>
  <si>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</si>
  <si>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</si>
  <si>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</si>
  <si>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</si>
  <si>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</si>
  <si>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</si>
  <si>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</si>
  <si>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</si>
  <si>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</si>
  <si>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</si>
  <si>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</si>
  <si>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</si>
  <si>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</si>
  <si>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</si>
  <si>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</si>
  <si>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</si>
  <si>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</si>
  <si>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</si>
  <si>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</si>
  <si>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</si>
  <si>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</si>
  <si>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</si>
  <si>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</si>
  <si>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</si>
  <si>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</si>
  <si>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</si>
  <si>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</si>
  <si>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</si>
  <si>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</si>
  <si>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</si>
  <si>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</si>
  <si>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</si>
  <si>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</si>
  <si>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</si>
  <si>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</si>
  <si>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</si>
  <si>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</si>
  <si>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</si>
  <si>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</si>
  <si>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</si>
  <si>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</si>
  <si>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</si>
  <si>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</si>
  <si>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</si>
  <si>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</si>
  <si>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</si>
  <si>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</si>
  <si>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</si>
  <si>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</si>
  <si>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</si>
  <si>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</si>
  <si>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</si>
  <si>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</si>
  <si>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</si>
  <si>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</si>
  <si>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</si>
  <si>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</si>
  <si>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</si>
  <si>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</si>
  <si>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</si>
  <si>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</si>
  <si>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</si>
  <si>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</si>
  <si>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</si>
  <si>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</si>
  <si>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</si>
  <si>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</si>
  <si>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</si>
  <si>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</si>
  <si>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</si>
  <si>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</si>
  <si>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</si>
  <si>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</si>
  <si>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</si>
  <si>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</si>
  <si>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</si>
  <si>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</si>
  <si>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</si>
  <si>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</si>
  <si>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</si>
  <si>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</si>
  <si>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</si>
  <si>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</si>
  <si>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</si>
  <si>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</si>
  <si>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</si>
  <si>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</si>
  <si>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</si>
  <si>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</si>
  <si>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</si>
  <si>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</si>
  <si>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</si>
  <si>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</si>
  <si>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</si>
  <si>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</si>
  <si>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</si>
  <si>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</si>
  <si>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</si>
  <si>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</si>
  <si>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</si>
  <si>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</si>
  <si>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</si>
  <si>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</si>
  <si>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</si>
  <si>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</si>
  <si>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</si>
  <si>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</si>
  <si>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</si>
  <si>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</si>
  <si>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</si>
  <si>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</si>
  <si>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</si>
  <si>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</si>
  <si>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</si>
  <si>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</si>
  <si>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</si>
  <si>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</si>
  <si>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</si>
  <si>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</si>
  <si>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</si>
  <si>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</si>
  <si>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</si>
  <si>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</si>
  <si>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</si>
  <si>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</si>
  <si>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</si>
  <si>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</si>
  <si>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</si>
  <si>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</si>
  <si>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</si>
  <si>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</si>
  <si>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</si>
  <si>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</si>
  <si>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</si>
  <si>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</si>
  <si>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</si>
  <si>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</si>
  <si>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</si>
  <si>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</si>
  <si>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</si>
  <si>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</si>
  <si>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</si>
  <si>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</si>
  <si>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</si>
  <si>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</si>
  <si>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</si>
  <si>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</si>
  <si>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</si>
  <si>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</si>
  <si>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</si>
  <si>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</si>
  <si>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</si>
  <si>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</si>
  <si>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</si>
  <si>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</si>
  <si>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</si>
  <si>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</si>
  <si>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</si>
  <si>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</si>
  <si>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</si>
  <si>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</si>
  <si>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</si>
  <si>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</si>
  <si>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</si>
  <si>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</si>
  <si>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</si>
  <si>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</si>
  <si>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</si>
  <si>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</si>
  <si>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</si>
  <si>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</si>
  <si>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</si>
  <si>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</si>
  <si>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</si>
  <si>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</si>
  <si>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</si>
  <si>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</si>
  <si>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</si>
  <si>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</si>
  <si>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</si>
  <si>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</si>
  <si>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</si>
  <si>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</si>
  <si>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</si>
  <si>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</si>
  <si>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</si>
  <si>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</si>
  <si>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</si>
  <si>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</si>
  <si>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</si>
  <si>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</si>
  <si>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</si>
  <si>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</si>
  <si>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</si>
  <si>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</si>
  <si>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</si>
  <si>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</si>
  <si>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</si>
  <si>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</si>
  <si>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</si>
  <si>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</si>
  <si>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</si>
  <si>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</si>
  <si>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</si>
  <si>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</si>
  <si>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</si>
  <si>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</si>
  <si>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</si>
  <si>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</si>
  <si>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</si>
  <si>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</si>
  <si>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</si>
  <si>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</si>
  <si>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</si>
  <si>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</si>
  <si>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</si>
  <si>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</si>
  <si>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</si>
  <si>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</si>
  <si>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</si>
  <si>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</si>
  <si>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</si>
  <si>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</si>
  <si>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</si>
  <si>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</si>
  <si>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</si>
  <si>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</si>
  <si>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</si>
  <si>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</si>
  <si>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</si>
  <si>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</si>
  <si>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</si>
  <si>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</si>
  <si>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</si>
  <si>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</si>
  <si>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</si>
  <si>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</si>
  <si>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</si>
  <si>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</si>
  <si>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</si>
  <si>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</si>
  <si>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</si>
  <si>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</si>
  <si>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</si>
  <si>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</si>
  <si>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</si>
  <si>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</si>
  <si>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</si>
  <si>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</si>
  <si>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</si>
  <si>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</si>
  <si>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</si>
  <si>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</si>
  <si>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</si>
  <si>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</si>
  <si>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</si>
  <si>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</si>
  <si>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</si>
  <si>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</si>
  <si>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</si>
  <si>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</si>
  <si>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</si>
  <si>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</si>
  <si>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</si>
  <si>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</si>
  <si>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</si>
  <si>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</si>
  <si>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</si>
  <si>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</si>
  <si>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</si>
  <si>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</si>
  <si>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</si>
  <si>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</si>
  <si>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</si>
  <si>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</si>
  <si>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</si>
  <si>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</si>
  <si>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</si>
  <si>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</si>
  <si>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道路、河川関係業務</t>
    <rPh sb="0" eb="2">
      <t>ドウロ</t>
    </rPh>
    <rPh sb="3" eb="5">
      <t>カセン</t>
    </rPh>
    <rPh sb="5" eb="7">
      <t>カンケイ</t>
    </rPh>
    <rPh sb="7" eb="9">
      <t>ギョウム</t>
    </rPh>
    <phoneticPr fontId="1"/>
  </si>
  <si>
    <t>その他土木関係業務</t>
    <rPh sb="2" eb="3">
      <t>タ</t>
    </rPh>
    <rPh sb="3" eb="5">
      <t>ドボク</t>
    </rPh>
    <rPh sb="5" eb="7">
      <t>カンケイ</t>
    </rPh>
    <rPh sb="7" eb="9">
      <t>ギョウム</t>
    </rPh>
    <phoneticPr fontId="1"/>
  </si>
  <si>
    <t>土木以外の職務経験</t>
    <rPh sb="0" eb="2">
      <t>ドボク</t>
    </rPh>
    <rPh sb="2" eb="4">
      <t>イガイ</t>
    </rPh>
    <rPh sb="5" eb="9">
      <t>ショクムケイケン</t>
    </rPh>
    <phoneticPr fontId="1"/>
  </si>
  <si>
    <t>水道、ダム関係業務</t>
    <rPh sb="0" eb="2">
      <t>スイドウ</t>
    </rPh>
    <rPh sb="5" eb="7">
      <t>カンケイ</t>
    </rPh>
    <rPh sb="7" eb="9">
      <t>ギョウム</t>
    </rPh>
    <phoneticPr fontId="1"/>
  </si>
  <si>
    <t>総合土木【公務員経験者Ａ】</t>
    <rPh sb="0" eb="2">
      <t>ソウゴウ</t>
    </rPh>
    <rPh sb="2" eb="4">
      <t>ドボク</t>
    </rPh>
    <rPh sb="5" eb="8">
      <t>コウムイン</t>
    </rPh>
    <rPh sb="8" eb="11">
      <t>ケイケンシャ</t>
    </rPh>
    <phoneticPr fontId="1"/>
  </si>
  <si>
    <t>土木経験（公務員）</t>
    <rPh sb="0" eb="2">
      <t>ドボク</t>
    </rPh>
    <rPh sb="2" eb="4">
      <t>ケイケン</t>
    </rPh>
    <rPh sb="5" eb="8">
      <t>コウムイン</t>
    </rPh>
    <phoneticPr fontId="1"/>
  </si>
  <si>
    <t>土木経験（公務員以外）</t>
    <rPh sb="0" eb="2">
      <t>ドボク</t>
    </rPh>
    <rPh sb="2" eb="4">
      <t>ケイケン</t>
    </rPh>
    <rPh sb="8" eb="10">
      <t>イガイ</t>
    </rPh>
    <phoneticPr fontId="1"/>
  </si>
  <si>
    <t>土木経験（公務員以外）</t>
    <rPh sb="0" eb="2">
      <t>ドボク</t>
    </rPh>
    <rPh sb="2" eb="4">
      <t>ケイケン</t>
    </rPh>
    <rPh sb="5" eb="8">
      <t>コウムイン</t>
    </rPh>
    <rPh sb="8" eb="10">
      <t>イガイ</t>
    </rPh>
    <phoneticPr fontId="1"/>
  </si>
  <si>
    <t>土木経験（公務員）</t>
    <rPh sb="0" eb="2">
      <t>ドボク</t>
    </rPh>
    <rPh sb="2" eb="4">
      <t>ケイケン</t>
    </rPh>
    <phoneticPr fontId="1"/>
  </si>
  <si>
    <t>建設会社における道路工事に係る設計業務等</t>
    <rPh sb="8" eb="10">
      <t>ドウロ</t>
    </rPh>
    <rPh sb="10" eb="12">
      <t>コウジ</t>
    </rPh>
    <rPh sb="13" eb="14">
      <t>カカ</t>
    </rPh>
    <rPh sb="15" eb="17">
      <t>セッケイ</t>
    </rPh>
    <rPh sb="17" eb="19">
      <t>ギョウム</t>
    </rPh>
    <rPh sb="19" eb="20">
      <t>トウ</t>
    </rPh>
    <phoneticPr fontId="1"/>
  </si>
  <si>
    <t>市役所における農業土木工事に係る設計業務等</t>
    <rPh sb="0" eb="3">
      <t>シヤクショ</t>
    </rPh>
    <rPh sb="7" eb="9">
      <t>ノウギョウ</t>
    </rPh>
    <rPh sb="9" eb="11">
      <t>ドボク</t>
    </rPh>
    <rPh sb="11" eb="13">
      <t>コウジ</t>
    </rPh>
    <rPh sb="14" eb="15">
      <t>カカ</t>
    </rPh>
    <rPh sb="16" eb="18">
      <t>セッケイ</t>
    </rPh>
    <rPh sb="18" eb="20">
      <t>ギョウム</t>
    </rPh>
    <rPh sb="20" eb="21">
      <t>トウ</t>
    </rPh>
    <phoneticPr fontId="1"/>
  </si>
  <si>
    <t>農業土木関係業務</t>
    <rPh sb="0" eb="2">
      <t>ノウギョウ</t>
    </rPh>
    <rPh sb="2" eb="4">
      <t>ドボク</t>
    </rPh>
    <rPh sb="4" eb="6">
      <t>カンケイ</t>
    </rPh>
    <rPh sb="6" eb="8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</si>
</sst>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0" fillId="0" borderId="4" xfId="0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38100</xdr:colOff>
      <xdr:row>0</xdr:row>
      <xdr:rowOff>171450</xdr:rowOff>
    </xdr:from>
    <xdr:to>
      <xdr:col>4</xdr:col>
      <xdr:colOff>1181100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38100" y="171450"/>
          <a:ext cx="811530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1047750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00583" y="381000"/>
          <a:ext cx="1295167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3058774" y="2343150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7000874" y="12477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3" sqref="D3"/>
    </sheetView>
  </sheetViews>
  <sheetFormatPr defaultColWidth="9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9" style="5"/>
    <col min="8" max="8" width="9.5" style="5" bestFit="1" customWidth="1"/>
    <col min="9" max="9" width="9" style="40"/>
    <col min="10" max="16384" width="9" style="5"/>
  </cols>
  <sheetData>
    <row r="1" spans="1:6">
      <c r="A1" s="12" t="s">
        <v>254</v>
      </c>
      <c r="B1" s="13" t="s">
        <v>286</v>
      </c>
      <c r="D1" s="12" t="s">
        <v>155</v>
      </c>
      <c r="E1" s="13" t="s">
        <v>156</v>
      </c>
    </row>
    <row r="2" spans="1:6">
      <c r="A2" s="26"/>
      <c r="B2" s="60" t="s">
        <v>292</v>
      </c>
      <c r="D2" s="7" t="s">
        <v>285</v>
      </c>
      <c r="E2" s="8"/>
    </row>
    <row r="3" spans="1:6">
      <c r="D3" s="28"/>
      <c r="E3" s="27"/>
      <c r="F3" s="40"/>
    </row>
    <row r="4" spans="1:6">
      <c r="A4" s="12" t="s">
        <v>119</v>
      </c>
      <c r="B4" s="13" t="s">
        <v>120</v>
      </c>
      <c r="D4" s="28"/>
      <c r="E4" s="27"/>
      <c r="F4" s="40"/>
    </row>
    <row r="5" spans="1:6">
      <c r="A5" s="2"/>
      <c r="B5" s="1"/>
      <c r="D5" s="28"/>
      <c r="E5" s="27"/>
      <c r="F5" s="40"/>
    </row>
    <row r="6" spans="1:6">
      <c r="D6" s="28"/>
      <c r="E6" s="27"/>
    </row>
    <row r="7" spans="1:6">
      <c r="A7" s="12" t="s">
        <v>121</v>
      </c>
      <c r="B7" s="13" t="s">
        <v>122</v>
      </c>
      <c r="D7" s="28"/>
      <c r="E7" s="27"/>
    </row>
    <row r="8" spans="1:6">
      <c r="A8" s="2"/>
      <c r="B8" s="1"/>
      <c r="D8" s="28"/>
      <c r="E8" s="27"/>
    </row>
    <row r="9" spans="1:6">
      <c r="D9" s="28"/>
      <c r="E9" s="27"/>
    </row>
    <row r="10" spans="1:6">
      <c r="A10" s="12" t="s">
        <v>123</v>
      </c>
      <c r="B10" s="13" t="s">
        <v>124</v>
      </c>
      <c r="D10" s="28"/>
      <c r="E10" s="27"/>
    </row>
    <row r="11" spans="1:6">
      <c r="A11" s="2"/>
      <c r="B11" s="9"/>
      <c r="D11" s="29"/>
      <c r="E11" s="30"/>
    </row>
  </sheetData>
  <sheetProtection password="C18B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2" width="47.75" style="11" bestFit="1" customWidth="1"/>
    <col min="3" max="14" width="40.75" style="11" bestFit="1" customWidth="1"/>
    <col min="15" max="16384" width="8.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3" width="47.75" style="11" bestFit="1" customWidth="1"/>
    <col min="4" max="8" width="40.75" style="11" bestFit="1" customWidth="1"/>
    <col min="9" max="16384" width="8.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M40" sqref="M40"/>
    </sheetView>
  </sheetViews>
  <sheetFormatPr defaultRowHeight="14.25"/>
  <cols>
    <col min="11" max="11" width="10.5" bestFit="1" customWidth="1"/>
    <col min="13" max="13" width="24.75" customWidth="1"/>
    <col min="16" max="16" width="2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1">
        <v>46112</v>
      </c>
      <c r="M1" t="s">
        <v>273</v>
      </c>
      <c r="N1">
        <v>1</v>
      </c>
      <c r="P1" t="s">
        <v>288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  <c r="P2" t="s">
        <v>291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293</v>
      </c>
      <c r="N3">
        <v>1</v>
      </c>
      <c r="P3" t="s">
        <v>299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294</v>
      </c>
      <c r="N4">
        <v>1</v>
      </c>
      <c r="P4" t="s">
        <v>289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290</v>
      </c>
      <c r="N5">
        <v>0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274</v>
      </c>
      <c r="N6">
        <v>0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75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8.75" style="5"/>
    <col min="8" max="8" width="9.5" style="5" bestFit="1" customWidth="1"/>
    <col min="9" max="16384" width="8.75" style="5"/>
  </cols>
  <sheetData>
    <row r="1" spans="1:5">
      <c r="A1" s="12" t="s">
        <v>254</v>
      </c>
      <c r="B1" s="13" t="s">
        <v>286</v>
      </c>
      <c r="D1" s="12" t="s">
        <v>155</v>
      </c>
      <c r="E1" s="13" t="s">
        <v>156</v>
      </c>
    </row>
    <row r="2" spans="1:5">
      <c r="A2" s="32"/>
      <c r="B2" s="54" t="str">
        <f>'入力シート（基本情報）'!$B$2</f>
        <v>総合土木【公務員経験者Ａ】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.25"/>
  <cols>
    <col min="1" max="1" width="4.25" style="5" bestFit="1" customWidth="1"/>
    <col min="2" max="5" width="35.75" style="5" customWidth="1"/>
    <col min="6" max="9" width="7.25" style="6" bestFit="1" customWidth="1"/>
    <col min="10" max="10" width="9.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.25"/>
  <cols>
    <col min="1" max="1" width="4.25" style="5" bestFit="1" customWidth="1"/>
    <col min="2" max="2" width="26.75" style="5" bestFit="1" customWidth="1"/>
    <col min="3" max="4" width="11.5" style="5" bestFit="1" customWidth="1"/>
    <col min="5" max="5" width="13.75" style="5" bestFit="1" customWidth="1"/>
    <col min="6" max="9" width="7.25" style="6" bestFit="1" customWidth="1"/>
    <col min="10" max="10" width="9.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68otBfjCApV7Ly5dTBvg8cj6uTe1MElIzaGOoM3cLunIEEpXGgRbaQu42Md4ZEtL15QiLzv76QD4Cf8jiXEKQg==" saltValue="jkM+9zMYmKRvW5wn9Nlmy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defaultColWidth="9" defaultRowHeight="14.25" outlineLevelCol="1"/>
  <cols>
    <col min="1" max="1" width="4.25" style="5" bestFit="1" customWidth="1"/>
    <col min="2" max="3" width="35.75" style="3" customWidth="1"/>
    <col min="4" max="4" width="15.75" style="3" bestFit="1" customWidth="1"/>
    <col min="5" max="6" width="15.75" style="33" customWidth="1"/>
    <col min="7" max="7" width="40.625" style="3" customWidth="1"/>
    <col min="8" max="8" width="10.5" style="33" bestFit="1" customWidth="1"/>
    <col min="9" max="9" width="10.5" style="33" customWidth="1"/>
    <col min="10" max="10" width="22.25" style="33" customWidth="1"/>
    <col min="11" max="11" width="18.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F2" s="36"/>
      <c r="H2" s="48"/>
      <c r="I2" s="48"/>
      <c r="K2" s="49" t="s">
        <v>284</v>
      </c>
      <c r="L2" s="40"/>
      <c r="M2" s="41" t="e">
        <f>EOMONTH(H2-1,0)+1</f>
        <v>#NUM!</v>
      </c>
      <c r="N2" s="41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8"/>
      <c r="I3" s="48"/>
      <c r="K3" s="50">
        <f>Z1</f>
        <v>0</v>
      </c>
      <c r="L3" s="40">
        <v>192</v>
      </c>
      <c r="M3" s="41" t="e">
        <f t="shared" ref="M3:M66" si="1">EOMONTH(H3-1,0)+1</f>
        <v>#NUM!</v>
      </c>
      <c r="N3" s="41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8"/>
      <c r="I4" s="48"/>
      <c r="K4" s="51"/>
      <c r="L4" s="40"/>
      <c r="M4" s="41" t="e">
        <f t="shared" si="1"/>
        <v>#NUM!</v>
      </c>
      <c r="N4" s="41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8"/>
      <c r="I5" s="48"/>
      <c r="K5" s="5"/>
      <c r="L5" s="40"/>
      <c r="M5" s="41" t="e">
        <f t="shared" si="1"/>
        <v>#NUM!</v>
      </c>
      <c r="N5" s="41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8"/>
      <c r="I6" s="48"/>
      <c r="K6" s="5"/>
      <c r="L6" s="40"/>
      <c r="M6" s="41" t="e">
        <f t="shared" si="1"/>
        <v>#NUM!</v>
      </c>
      <c r="N6" s="41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8"/>
      <c r="I7" s="48"/>
      <c r="L7" s="40"/>
      <c r="M7" s="41" t="e">
        <f t="shared" si="1"/>
        <v>#NUM!</v>
      </c>
      <c r="N7" s="41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8"/>
      <c r="I8" s="48"/>
      <c r="L8" s="40"/>
      <c r="M8" s="41" t="e">
        <f t="shared" si="1"/>
        <v>#NUM!</v>
      </c>
      <c r="N8" s="41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8"/>
      <c r="I9" s="48"/>
      <c r="L9" s="40"/>
      <c r="M9" s="41" t="e">
        <f t="shared" si="1"/>
        <v>#NUM!</v>
      </c>
      <c r="N9" s="41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8"/>
      <c r="I10" s="48"/>
      <c r="L10" s="40"/>
      <c r="M10" s="41" t="e">
        <f t="shared" si="1"/>
        <v>#NUM!</v>
      </c>
      <c r="N10" s="41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8"/>
      <c r="I11" s="48"/>
      <c r="L11" s="40"/>
      <c r="M11" s="41" t="e">
        <f t="shared" si="1"/>
        <v>#NUM!</v>
      </c>
      <c r="N11" s="41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8"/>
      <c r="I12" s="48"/>
      <c r="L12" s="40"/>
      <c r="M12" s="41" t="e">
        <f t="shared" si="1"/>
        <v>#NUM!</v>
      </c>
      <c r="N12" s="41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8"/>
      <c r="I13" s="48"/>
      <c r="L13" s="40"/>
      <c r="M13" s="41" t="e">
        <f t="shared" si="1"/>
        <v>#NUM!</v>
      </c>
      <c r="N13" s="41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8"/>
      <c r="I14" s="48"/>
      <c r="L14" s="40"/>
      <c r="M14" s="41" t="e">
        <f t="shared" si="1"/>
        <v>#NUM!</v>
      </c>
      <c r="N14" s="41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8"/>
      <c r="I15" s="4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8"/>
      <c r="I16" s="48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8"/>
      <c r="I17" s="48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8"/>
      <c r="I18" s="48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8"/>
      <c r="I19" s="48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8"/>
      <c r="I20" s="48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8"/>
      <c r="I21" s="48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8"/>
      <c r="I22" s="48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8"/>
      <c r="I23" s="48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8"/>
      <c r="I24" s="48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8"/>
      <c r="I25" s="48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8"/>
      <c r="I26" s="48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8"/>
      <c r="I27" s="48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8"/>
      <c r="I28" s="48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8"/>
      <c r="I29" s="48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8"/>
      <c r="I30" s="48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8"/>
      <c r="I31" s="48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8"/>
      <c r="I32" s="48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8"/>
      <c r="I33" s="48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8"/>
      <c r="I34" s="48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8"/>
      <c r="I35" s="48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8"/>
      <c r="I36" s="48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8"/>
      <c r="I37" s="48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8"/>
      <c r="I38" s="48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8"/>
      <c r="I39" s="48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8"/>
      <c r="I40" s="48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8"/>
      <c r="I41" s="48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8"/>
      <c r="I42" s="48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8"/>
      <c r="I43" s="48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8"/>
      <c r="I44" s="48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8"/>
      <c r="I45" s="48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8"/>
      <c r="I46" s="48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8"/>
      <c r="I47" s="48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8"/>
      <c r="I48" s="48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8"/>
      <c r="I49" s="48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8"/>
      <c r="I50" s="48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8"/>
      <c r="I51" s="48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8"/>
      <c r="I52" s="48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8"/>
      <c r="I53" s="48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8"/>
      <c r="I54" s="48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8"/>
      <c r="I55" s="48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8"/>
      <c r="I56" s="48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8"/>
      <c r="I57" s="48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8"/>
      <c r="I58" s="48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8"/>
      <c r="I59" s="48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8"/>
      <c r="I60" s="48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8"/>
      <c r="I61" s="48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8"/>
      <c r="I62" s="48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8"/>
      <c r="I63" s="48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8"/>
      <c r="I64" s="48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8"/>
      <c r="I65" s="48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8"/>
      <c r="I66" s="48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8"/>
      <c r="I67" s="48"/>
      <c r="L67" s="40"/>
      <c r="M67" s="41" t="e">
        <f t="shared" ref="M67:M101" si="11">EOMONTH(H67-1,0)+1</f>
        <v>#NUM!</v>
      </c>
      <c r="N67" s="41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8"/>
      <c r="I68" s="48"/>
      <c r="L68" s="40"/>
      <c r="M68" s="41" t="e">
        <f t="shared" si="11"/>
        <v>#NUM!</v>
      </c>
      <c r="N68" s="41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8"/>
      <c r="I69" s="48"/>
      <c r="L69" s="40"/>
      <c r="M69" s="41" t="e">
        <f t="shared" si="11"/>
        <v>#NUM!</v>
      </c>
      <c r="N69" s="41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8"/>
      <c r="I70" s="48"/>
      <c r="L70" s="40"/>
      <c r="M70" s="41" t="e">
        <f t="shared" si="11"/>
        <v>#NUM!</v>
      </c>
      <c r="N70" s="41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8"/>
      <c r="I71" s="48"/>
      <c r="L71" s="40"/>
      <c r="M71" s="41" t="e">
        <f t="shared" si="11"/>
        <v>#NUM!</v>
      </c>
      <c r="N71" s="41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8"/>
      <c r="I72" s="48"/>
      <c r="L72" s="40"/>
      <c r="M72" s="41" t="e">
        <f t="shared" si="11"/>
        <v>#NUM!</v>
      </c>
      <c r="N72" s="41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8"/>
      <c r="I73" s="48"/>
      <c r="L73" s="40"/>
      <c r="M73" s="41" t="e">
        <f t="shared" si="11"/>
        <v>#NUM!</v>
      </c>
      <c r="N73" s="41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8"/>
      <c r="I74" s="48"/>
      <c r="L74" s="40"/>
      <c r="M74" s="41" t="e">
        <f t="shared" si="11"/>
        <v>#NUM!</v>
      </c>
      <c r="N74" s="41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8"/>
      <c r="I75" s="48"/>
      <c r="L75" s="40"/>
      <c r="M75" s="41" t="e">
        <f t="shared" si="11"/>
        <v>#NUM!</v>
      </c>
      <c r="N75" s="41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8"/>
      <c r="I76" s="48"/>
      <c r="L76" s="40"/>
      <c r="M76" s="41" t="e">
        <f t="shared" si="11"/>
        <v>#NUM!</v>
      </c>
      <c r="N76" s="41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8"/>
      <c r="I77" s="48"/>
      <c r="L77" s="40"/>
      <c r="M77" s="41" t="e">
        <f t="shared" si="11"/>
        <v>#NUM!</v>
      </c>
      <c r="N77" s="41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8"/>
      <c r="I78" s="48"/>
      <c r="L78" s="40"/>
      <c r="M78" s="41" t="e">
        <f t="shared" si="11"/>
        <v>#NUM!</v>
      </c>
      <c r="N78" s="41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8"/>
      <c r="I79" s="48"/>
      <c r="L79" s="40"/>
      <c r="M79" s="41" t="e">
        <f t="shared" si="11"/>
        <v>#NUM!</v>
      </c>
      <c r="N79" s="41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8"/>
      <c r="I80" s="48"/>
      <c r="L80" s="40"/>
      <c r="M80" s="41" t="e">
        <f t="shared" si="11"/>
        <v>#NUM!</v>
      </c>
      <c r="N80" s="41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8"/>
      <c r="I81" s="48"/>
      <c r="L81" s="40"/>
      <c r="M81" s="41" t="e">
        <f t="shared" si="11"/>
        <v>#NUM!</v>
      </c>
      <c r="N81" s="41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8"/>
      <c r="I82" s="48"/>
      <c r="L82" s="40"/>
      <c r="M82" s="41" t="e">
        <f t="shared" si="11"/>
        <v>#NUM!</v>
      </c>
      <c r="N82" s="41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8"/>
      <c r="I83" s="48"/>
      <c r="L83" s="40"/>
      <c r="M83" s="41" t="e">
        <f t="shared" si="11"/>
        <v>#NUM!</v>
      </c>
      <c r="N83" s="41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8"/>
      <c r="I84" s="48"/>
      <c r="L84" s="40"/>
      <c r="M84" s="41" t="e">
        <f t="shared" si="11"/>
        <v>#NUM!</v>
      </c>
      <c r="N84" s="41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8"/>
      <c r="I85" s="48"/>
      <c r="L85" s="40"/>
      <c r="M85" s="41" t="e">
        <f t="shared" si="11"/>
        <v>#NUM!</v>
      </c>
      <c r="N85" s="41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8"/>
      <c r="I86" s="48"/>
      <c r="L86" s="40"/>
      <c r="M86" s="41" t="e">
        <f t="shared" si="11"/>
        <v>#NUM!</v>
      </c>
      <c r="N86" s="41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8"/>
      <c r="I87" s="48"/>
      <c r="L87" s="40"/>
      <c r="M87" s="41" t="e">
        <f t="shared" si="11"/>
        <v>#NUM!</v>
      </c>
      <c r="N87" s="41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8"/>
      <c r="I88" s="48"/>
      <c r="L88" s="40"/>
      <c r="M88" s="41" t="e">
        <f t="shared" si="11"/>
        <v>#NUM!</v>
      </c>
      <c r="N88" s="41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8"/>
      <c r="I89" s="48"/>
      <c r="L89" s="40"/>
      <c r="M89" s="41" t="e">
        <f t="shared" si="11"/>
        <v>#NUM!</v>
      </c>
      <c r="N89" s="41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8"/>
      <c r="I90" s="48"/>
      <c r="L90" s="40"/>
      <c r="M90" s="41" t="e">
        <f t="shared" si="11"/>
        <v>#NUM!</v>
      </c>
      <c r="N90" s="41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8"/>
      <c r="I91" s="48"/>
      <c r="L91" s="40"/>
      <c r="M91" s="41" t="e">
        <f t="shared" si="11"/>
        <v>#NUM!</v>
      </c>
      <c r="N91" s="41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8"/>
      <c r="I92" s="48"/>
      <c r="L92" s="40"/>
      <c r="M92" s="41" t="e">
        <f t="shared" si="11"/>
        <v>#NUM!</v>
      </c>
      <c r="N92" s="41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8"/>
      <c r="I93" s="48"/>
      <c r="L93" s="40"/>
      <c r="M93" s="41" t="e">
        <f t="shared" si="11"/>
        <v>#NUM!</v>
      </c>
      <c r="N93" s="41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8"/>
      <c r="I94" s="48"/>
      <c r="L94" s="40"/>
      <c r="M94" s="41" t="e">
        <f t="shared" si="11"/>
        <v>#NUM!</v>
      </c>
      <c r="N94" s="41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8"/>
      <c r="I95" s="48"/>
      <c r="L95" s="40"/>
      <c r="M95" s="41" t="e">
        <f t="shared" si="11"/>
        <v>#NUM!</v>
      </c>
      <c r="N95" s="41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8"/>
      <c r="I96" s="48"/>
      <c r="L96" s="40"/>
      <c r="M96" s="41" t="e">
        <f t="shared" si="11"/>
        <v>#NUM!</v>
      </c>
      <c r="N96" s="41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8"/>
      <c r="I97" s="48"/>
      <c r="L97" s="40"/>
      <c r="M97" s="41" t="e">
        <f t="shared" si="11"/>
        <v>#NUM!</v>
      </c>
      <c r="N97" s="41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8"/>
      <c r="I98" s="48"/>
      <c r="L98" s="40"/>
      <c r="M98" s="41" t="e">
        <f t="shared" si="11"/>
        <v>#NUM!</v>
      </c>
      <c r="N98" s="41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8"/>
      <c r="I99" s="48"/>
      <c r="L99" s="40"/>
      <c r="M99" s="41" t="e">
        <f t="shared" si="11"/>
        <v>#NUM!</v>
      </c>
      <c r="N99" s="41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8"/>
      <c r="I100" s="48"/>
      <c r="L100" s="40"/>
      <c r="M100" s="41" t="e">
        <f t="shared" si="11"/>
        <v>#NUM!</v>
      </c>
      <c r="N100" s="41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8"/>
      <c r="I101" s="48"/>
      <c r="L101" s="40"/>
      <c r="M101" s="41" t="e">
        <f t="shared" si="11"/>
        <v>#NUM!</v>
      </c>
      <c r="N101" s="41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0" priority="2">
      <formula>AND($E1&lt;&gt;"土木経験（公務員）",$E1&lt;&gt;"土木経験（公務員以外）",$A1&lt;&gt;"",$F1&lt;&gt;"業務内容")</formula>
    </cfRule>
  </conditionalFormatting>
  <conditionalFormatting sqref="D1:J1048576">
    <cfRule type="expression" dxfId="2" priority="1">
      <formula>AND($A1="",NOT(ISBLANK(D1)),ROW(D1)&lt;&gt;2)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リスト用!$P$1:$P$4</xm:f>
          </x14:formula1>
          <xm:sqref>F3:F1048576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defaultColWidth="9" defaultRowHeight="14.25" outlineLevelCol="1"/>
  <cols>
    <col min="1" max="1" width="4.25" style="5" bestFit="1" customWidth="1"/>
    <col min="2" max="3" width="35.75" style="5" customWidth="1"/>
    <col min="4" max="4" width="15.75" style="5" bestFit="1" customWidth="1"/>
    <col min="5" max="6" width="15.75" style="36" customWidth="1"/>
    <col min="7" max="7" width="40.625" style="5" customWidth="1"/>
    <col min="8" max="9" width="11.625" style="36" bestFit="1" customWidth="1"/>
    <col min="10" max="10" width="22.25" style="36" customWidth="1"/>
    <col min="11" max="11" width="18.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SUM(U2:U103)</f>
        <v>146</v>
      </c>
      <c r="S1" s="5">
        <f>SUM(V2:V103)</f>
        <v>0</v>
      </c>
      <c r="T1" s="5">
        <f>R1+INT(S1/30)+IF(MOD(S1,30)=0,0,1)</f>
        <v>146</v>
      </c>
      <c r="W1" s="5" t="s">
        <v>278</v>
      </c>
      <c r="X1" s="5">
        <f>SUM(AA2:AA103)</f>
        <v>218</v>
      </c>
      <c r="Y1" s="5">
        <f>SUM(AB2:AB103)</f>
        <v>0</v>
      </c>
      <c r="Z1" s="5">
        <f>X1+INT(Y1/30)+IF(MOD(Y1,30)=0,0,1)</f>
        <v>218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8" t="s">
        <v>273</v>
      </c>
      <c r="F2" s="39"/>
      <c r="G2" s="23"/>
      <c r="H2" s="56">
        <v>37347</v>
      </c>
      <c r="I2" s="56">
        <v>38442</v>
      </c>
      <c r="J2" s="38" t="s">
        <v>154</v>
      </c>
      <c r="K2" s="34" t="s">
        <v>282</v>
      </c>
      <c r="L2" s="40"/>
      <c r="M2" s="41">
        <f>EOMONTH(H2-1,0)+1</f>
        <v>37347</v>
      </c>
      <c r="N2" s="41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7"/>
      <c r="E3" s="38" t="s">
        <v>244</v>
      </c>
      <c r="F3" s="39"/>
      <c r="G3" s="23" t="s">
        <v>283</v>
      </c>
      <c r="H3" s="56">
        <v>38443</v>
      </c>
      <c r="I3" s="56">
        <v>38807</v>
      </c>
      <c r="J3" s="38" t="s">
        <v>252</v>
      </c>
      <c r="K3" s="35"/>
      <c r="L3" s="40"/>
      <c r="M3" s="41"/>
      <c r="N3" s="41"/>
    </row>
    <row r="4" spans="1:28">
      <c r="A4" s="5">
        <f t="shared" ref="A4:A14" si="0">IF(ISBLANK(B4),"",ROW()-1)</f>
        <v>3</v>
      </c>
      <c r="B4" s="23" t="s">
        <v>244</v>
      </c>
      <c r="C4" s="25"/>
      <c r="D4" s="58" t="s">
        <v>145</v>
      </c>
      <c r="E4" s="38" t="s">
        <v>273</v>
      </c>
      <c r="F4" s="39"/>
      <c r="G4" s="23"/>
      <c r="H4" s="56">
        <v>38808</v>
      </c>
      <c r="I4" s="56">
        <v>40268</v>
      </c>
      <c r="J4" s="38" t="s">
        <v>154</v>
      </c>
      <c r="K4" s="43">
        <f>T1</f>
        <v>146</v>
      </c>
      <c r="L4" s="40"/>
      <c r="M4" s="41">
        <f t="shared" ref="M4:M68" si="1">EOMONTH(H4-1,0)+1</f>
        <v>38808</v>
      </c>
      <c r="N4" s="41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8" t="s">
        <v>273</v>
      </c>
      <c r="F5" s="39"/>
      <c r="G5" s="23" t="s">
        <v>287</v>
      </c>
      <c r="H5" s="56">
        <v>40269</v>
      </c>
      <c r="I5" s="56">
        <v>40633</v>
      </c>
      <c r="J5" s="38" t="s">
        <v>253</v>
      </c>
      <c r="K5" s="45"/>
      <c r="L5" s="40"/>
      <c r="M5" s="41"/>
      <c r="N5" s="41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8" t="s">
        <v>273</v>
      </c>
      <c r="F6" s="39"/>
      <c r="G6" s="44"/>
      <c r="H6" s="56">
        <v>40634</v>
      </c>
      <c r="I6" s="56">
        <v>41364</v>
      </c>
      <c r="J6" s="38" t="s">
        <v>154</v>
      </c>
      <c r="K6" s="46"/>
      <c r="L6" s="40"/>
      <c r="M6" s="41">
        <f t="shared" si="1"/>
        <v>40634</v>
      </c>
      <c r="N6" s="41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2"/>
      <c r="E7" s="38" t="s">
        <v>295</v>
      </c>
      <c r="F7" s="38" t="s">
        <v>288</v>
      </c>
      <c r="G7" s="55" t="s">
        <v>297</v>
      </c>
      <c r="H7" s="56">
        <v>41365</v>
      </c>
      <c r="I7" s="56">
        <v>42094</v>
      </c>
      <c r="J7" s="38" t="s">
        <v>255</v>
      </c>
      <c r="K7" s="25"/>
      <c r="L7" s="40"/>
      <c r="M7" s="41">
        <f t="shared" si="1"/>
        <v>41365</v>
      </c>
      <c r="N7" s="41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24</v>
      </c>
      <c r="S7" s="5">
        <f>IFERROR(VLOOKUP($F7,リスト用!$P:$Q,2,FALSE)*VLOOKUP($J7,リスト用!$H:$I,2,FALSE)*P7*Q7,0)</f>
        <v>0</v>
      </c>
      <c r="U7" s="5">
        <f t="shared" si="6"/>
        <v>24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2"/>
      <c r="E8" s="38" t="s">
        <v>293</v>
      </c>
      <c r="F8" s="38" t="s">
        <v>289</v>
      </c>
      <c r="G8" s="47"/>
      <c r="H8" s="56">
        <v>42095</v>
      </c>
      <c r="I8" s="56">
        <v>42155</v>
      </c>
      <c r="J8" s="38" t="s">
        <v>255</v>
      </c>
      <c r="K8" s="25"/>
      <c r="L8" s="40"/>
      <c r="M8" s="41">
        <f t="shared" si="1"/>
        <v>42095</v>
      </c>
      <c r="N8" s="41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2</v>
      </c>
      <c r="S8" s="5">
        <f>IFERROR(VLOOKUP($F8,リスト用!$P:$Q,2,FALSE)*VLOOKUP($J8,リスト用!$H:$I,2,FALSE)*P8*Q8,0)</f>
        <v>0</v>
      </c>
      <c r="U8" s="5">
        <f t="shared" si="6"/>
        <v>2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2</v>
      </c>
      <c r="Y8" s="5">
        <f>IFERROR(VLOOKUP($E8,リスト用!$M:$N,2,FALSE)*VLOOKUP($J8,リスト用!$H:$I,2,FALSE)*P8*W8,0)</f>
        <v>0</v>
      </c>
      <c r="AA8" s="5">
        <f t="shared" si="8"/>
        <v>2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2"/>
      <c r="E9" s="38" t="s">
        <v>274</v>
      </c>
      <c r="F9" s="39"/>
      <c r="G9" s="23" t="s">
        <v>267</v>
      </c>
      <c r="H9" s="56">
        <v>42156</v>
      </c>
      <c r="I9" s="56">
        <v>42308</v>
      </c>
      <c r="J9" s="38" t="s">
        <v>259</v>
      </c>
      <c r="K9" s="24"/>
      <c r="L9" s="40"/>
      <c r="M9" s="41">
        <f t="shared" si="1"/>
        <v>42156</v>
      </c>
      <c r="N9" s="41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2"/>
      <c r="E10" s="38" t="s">
        <v>290</v>
      </c>
      <c r="F10" s="59"/>
      <c r="G10" s="47"/>
      <c r="H10" s="56">
        <v>42309</v>
      </c>
      <c r="I10" s="56">
        <v>42366</v>
      </c>
      <c r="J10" s="38" t="s">
        <v>255</v>
      </c>
      <c r="K10" s="24"/>
      <c r="L10" s="40"/>
      <c r="M10" s="41">
        <f t="shared" si="1"/>
        <v>42309</v>
      </c>
      <c r="N10" s="41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2"/>
      <c r="E11" s="38" t="s">
        <v>244</v>
      </c>
      <c r="F11" s="39"/>
      <c r="G11" s="23"/>
      <c r="H11" s="56">
        <v>42367</v>
      </c>
      <c r="I11" s="56">
        <v>42372</v>
      </c>
      <c r="J11" s="38" t="s">
        <v>252</v>
      </c>
      <c r="K11" s="24"/>
      <c r="L11" s="40"/>
      <c r="M11" s="41">
        <f t="shared" si="1"/>
        <v>42370</v>
      </c>
      <c r="N11" s="41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2"/>
      <c r="E12" s="38" t="s">
        <v>290</v>
      </c>
      <c r="F12" s="39"/>
      <c r="G12" s="23" t="s">
        <v>245</v>
      </c>
      <c r="H12" s="56">
        <v>42373</v>
      </c>
      <c r="I12" s="56">
        <v>42429</v>
      </c>
      <c r="J12" s="38" t="s">
        <v>153</v>
      </c>
      <c r="K12" s="24"/>
      <c r="L12" s="40"/>
      <c r="M12" s="41">
        <f t="shared" si="1"/>
        <v>42401</v>
      </c>
      <c r="N12" s="41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2"/>
      <c r="E13" s="38" t="s">
        <v>244</v>
      </c>
      <c r="F13" s="39"/>
      <c r="G13" s="23"/>
      <c r="H13" s="56">
        <v>42430</v>
      </c>
      <c r="I13" s="56">
        <v>42460</v>
      </c>
      <c r="J13" s="38" t="s">
        <v>252</v>
      </c>
      <c r="K13" s="24"/>
      <c r="L13" s="40"/>
      <c r="M13" s="41">
        <f t="shared" si="1"/>
        <v>42430</v>
      </c>
      <c r="N13" s="41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2"/>
      <c r="E14" s="38" t="s">
        <v>296</v>
      </c>
      <c r="F14" s="38" t="s">
        <v>299</v>
      </c>
      <c r="G14" s="55" t="s">
        <v>298</v>
      </c>
      <c r="H14" s="56">
        <v>42461</v>
      </c>
      <c r="I14" s="56">
        <v>46112</v>
      </c>
      <c r="J14" s="38" t="s">
        <v>255</v>
      </c>
      <c r="L14" s="40"/>
      <c r="M14" s="41">
        <f t="shared" si="1"/>
        <v>42461</v>
      </c>
      <c r="N14" s="41">
        <f t="shared" si="2"/>
        <v>46112</v>
      </c>
      <c r="O14" s="5">
        <f t="shared" si="3"/>
        <v>120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120</v>
      </c>
      <c r="S14" s="5">
        <f>IFERROR(VLOOKUP($F14,リスト用!$P:$Q,2,FALSE)*VLOOKUP($J14,リスト用!$H:$I,2,FALSE)*P14*Q14,0)</f>
        <v>0</v>
      </c>
      <c r="U14" s="5">
        <f t="shared" si="6"/>
        <v>120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120</v>
      </c>
      <c r="Y14" s="5">
        <f>IFERROR(VLOOKUP($E14,リスト用!$M:$N,2,FALSE)*VLOOKUP($J14,リスト用!$H:$I,2,FALSE)*P14*W14,0)</f>
        <v>0</v>
      </c>
      <c r="AA14" s="5">
        <f t="shared" si="8"/>
        <v>120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8"/>
      <c r="F15" s="38"/>
      <c r="G15" s="23"/>
      <c r="H15" s="52"/>
      <c r="I15" s="52"/>
      <c r="J15" s="3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3"/>
      <c r="I16" s="53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3"/>
      <c r="I17" s="53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3"/>
      <c r="I18" s="53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3"/>
      <c r="I19" s="53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3"/>
      <c r="I20" s="53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3"/>
      <c r="I21" s="53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3"/>
      <c r="I22" s="53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3"/>
      <c r="I23" s="53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3"/>
      <c r="I24" s="53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3"/>
      <c r="I25" s="53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3"/>
      <c r="I26" s="53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3"/>
      <c r="I27" s="53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3"/>
      <c r="I28" s="53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3"/>
      <c r="I29" s="53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3"/>
      <c r="I30" s="53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3"/>
      <c r="I31" s="53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3"/>
      <c r="I32" s="53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3"/>
      <c r="I33" s="53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3"/>
      <c r="I34" s="53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3"/>
      <c r="I35" s="53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3"/>
      <c r="I36" s="53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3"/>
      <c r="I37" s="53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3"/>
      <c r="I38" s="53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3"/>
      <c r="I39" s="53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3"/>
      <c r="I40" s="53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3"/>
      <c r="I41" s="53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3"/>
      <c r="I42" s="53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3"/>
      <c r="I43" s="53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3"/>
      <c r="I44" s="53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3"/>
      <c r="I45" s="53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3"/>
      <c r="I46" s="53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3"/>
      <c r="I47" s="53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3"/>
      <c r="I48" s="53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3"/>
      <c r="I49" s="53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3"/>
      <c r="I50" s="53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3"/>
      <c r="I51" s="53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3"/>
      <c r="I52" s="53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3"/>
      <c r="I53" s="53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3"/>
      <c r="I54" s="53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3"/>
      <c r="I55" s="53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3"/>
      <c r="I56" s="53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3"/>
      <c r="I57" s="53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3"/>
      <c r="I58" s="53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3"/>
      <c r="I59" s="53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3"/>
      <c r="I60" s="53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3"/>
      <c r="I61" s="53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3"/>
      <c r="I62" s="53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3"/>
      <c r="I63" s="53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3"/>
      <c r="I64" s="53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3"/>
      <c r="I65" s="53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3"/>
      <c r="I66" s="53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3"/>
      <c r="I67" s="53"/>
      <c r="L67" s="40"/>
      <c r="M67" s="41" t="e">
        <f t="shared" si="1"/>
        <v>#NUM!</v>
      </c>
      <c r="N67" s="41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3"/>
      <c r="I68" s="53"/>
      <c r="L68" s="40"/>
      <c r="M68" s="41" t="e">
        <f t="shared" si="1"/>
        <v>#NUM!</v>
      </c>
      <c r="N68" s="41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3"/>
      <c r="I69" s="53"/>
      <c r="L69" s="40"/>
      <c r="M69" s="41" t="e">
        <f t="shared" ref="M69:M103" si="12">EOMONTH(H69-1,0)+1</f>
        <v>#NUM!</v>
      </c>
      <c r="N69" s="41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3"/>
      <c r="I70" s="53"/>
      <c r="L70" s="40"/>
      <c r="M70" s="41" t="e">
        <f t="shared" si="12"/>
        <v>#NUM!</v>
      </c>
      <c r="N70" s="41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3"/>
      <c r="I71" s="53"/>
      <c r="L71" s="40"/>
      <c r="M71" s="41" t="e">
        <f t="shared" si="12"/>
        <v>#NUM!</v>
      </c>
      <c r="N71" s="41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3"/>
      <c r="I72" s="53"/>
      <c r="L72" s="40"/>
      <c r="M72" s="41" t="e">
        <f t="shared" si="12"/>
        <v>#NUM!</v>
      </c>
      <c r="N72" s="41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3"/>
      <c r="I73" s="53"/>
      <c r="L73" s="40"/>
      <c r="M73" s="41" t="e">
        <f t="shared" si="12"/>
        <v>#NUM!</v>
      </c>
      <c r="N73" s="41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3"/>
      <c r="I74" s="53"/>
      <c r="L74" s="40"/>
      <c r="M74" s="41" t="e">
        <f t="shared" si="12"/>
        <v>#NUM!</v>
      </c>
      <c r="N74" s="41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3"/>
      <c r="I75" s="53"/>
      <c r="L75" s="40"/>
      <c r="M75" s="41" t="e">
        <f t="shared" si="12"/>
        <v>#NUM!</v>
      </c>
      <c r="N75" s="41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3"/>
      <c r="I76" s="53"/>
      <c r="L76" s="40"/>
      <c r="M76" s="41" t="e">
        <f t="shared" si="12"/>
        <v>#NUM!</v>
      </c>
      <c r="N76" s="41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3"/>
      <c r="I77" s="53"/>
      <c r="L77" s="40"/>
      <c r="M77" s="41" t="e">
        <f t="shared" si="12"/>
        <v>#NUM!</v>
      </c>
      <c r="N77" s="41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3"/>
      <c r="I78" s="53"/>
      <c r="L78" s="40"/>
      <c r="M78" s="41" t="e">
        <f t="shared" si="12"/>
        <v>#NUM!</v>
      </c>
      <c r="N78" s="41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3"/>
      <c r="I79" s="53"/>
      <c r="L79" s="40"/>
      <c r="M79" s="41" t="e">
        <f t="shared" si="12"/>
        <v>#NUM!</v>
      </c>
      <c r="N79" s="41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3"/>
      <c r="I80" s="53"/>
      <c r="L80" s="40"/>
      <c r="M80" s="41" t="e">
        <f t="shared" si="12"/>
        <v>#NUM!</v>
      </c>
      <c r="N80" s="41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3"/>
      <c r="I81" s="53"/>
      <c r="L81" s="40"/>
      <c r="M81" s="41" t="e">
        <f t="shared" si="12"/>
        <v>#NUM!</v>
      </c>
      <c r="N81" s="41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3"/>
      <c r="I82" s="53"/>
      <c r="L82" s="40"/>
      <c r="M82" s="41" t="e">
        <f t="shared" si="12"/>
        <v>#NUM!</v>
      </c>
      <c r="N82" s="41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3"/>
      <c r="I83" s="53"/>
      <c r="L83" s="40"/>
      <c r="M83" s="41" t="e">
        <f t="shared" si="12"/>
        <v>#NUM!</v>
      </c>
      <c r="N83" s="41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3"/>
      <c r="I84" s="53"/>
      <c r="L84" s="40"/>
      <c r="M84" s="41" t="e">
        <f t="shared" si="12"/>
        <v>#NUM!</v>
      </c>
      <c r="N84" s="41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3"/>
      <c r="I85" s="53"/>
      <c r="L85" s="40"/>
      <c r="M85" s="41" t="e">
        <f t="shared" si="12"/>
        <v>#NUM!</v>
      </c>
      <c r="N85" s="41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3"/>
      <c r="I86" s="53"/>
      <c r="L86" s="40"/>
      <c r="M86" s="41" t="e">
        <f t="shared" si="12"/>
        <v>#NUM!</v>
      </c>
      <c r="N86" s="41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3"/>
      <c r="I87" s="53"/>
      <c r="L87" s="40"/>
      <c r="M87" s="41" t="e">
        <f t="shared" si="12"/>
        <v>#NUM!</v>
      </c>
      <c r="N87" s="41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3"/>
      <c r="I88" s="53"/>
      <c r="L88" s="40"/>
      <c r="M88" s="41" t="e">
        <f t="shared" si="12"/>
        <v>#NUM!</v>
      </c>
      <c r="N88" s="41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3"/>
      <c r="I89" s="53"/>
      <c r="L89" s="40"/>
      <c r="M89" s="41" t="e">
        <f t="shared" si="12"/>
        <v>#NUM!</v>
      </c>
      <c r="N89" s="41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3"/>
      <c r="I90" s="53"/>
      <c r="L90" s="40"/>
      <c r="M90" s="41" t="e">
        <f t="shared" si="12"/>
        <v>#NUM!</v>
      </c>
      <c r="N90" s="41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3"/>
      <c r="I91" s="53"/>
      <c r="L91" s="40"/>
      <c r="M91" s="41" t="e">
        <f t="shared" si="12"/>
        <v>#NUM!</v>
      </c>
      <c r="N91" s="41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3"/>
      <c r="I92" s="53"/>
      <c r="L92" s="40"/>
      <c r="M92" s="41" t="e">
        <f t="shared" si="12"/>
        <v>#NUM!</v>
      </c>
      <c r="N92" s="41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3"/>
      <c r="I93" s="53"/>
      <c r="L93" s="40"/>
      <c r="M93" s="41" t="e">
        <f t="shared" si="12"/>
        <v>#NUM!</v>
      </c>
      <c r="N93" s="41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3"/>
      <c r="I94" s="53"/>
      <c r="L94" s="40"/>
      <c r="M94" s="41" t="e">
        <f t="shared" si="12"/>
        <v>#NUM!</v>
      </c>
      <c r="N94" s="41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3"/>
      <c r="I95" s="53"/>
      <c r="L95" s="40"/>
      <c r="M95" s="41" t="e">
        <f t="shared" si="12"/>
        <v>#NUM!</v>
      </c>
      <c r="N95" s="41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3"/>
      <c r="I96" s="53"/>
      <c r="L96" s="40"/>
      <c r="M96" s="41" t="e">
        <f t="shared" si="12"/>
        <v>#NUM!</v>
      </c>
      <c r="N96" s="41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3"/>
      <c r="I97" s="53"/>
      <c r="L97" s="40"/>
      <c r="M97" s="41" t="e">
        <f t="shared" si="12"/>
        <v>#NUM!</v>
      </c>
      <c r="N97" s="41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3"/>
      <c r="I98" s="53"/>
      <c r="L98" s="40"/>
      <c r="M98" s="41" t="e">
        <f t="shared" si="12"/>
        <v>#NUM!</v>
      </c>
      <c r="N98" s="41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3"/>
      <c r="I99" s="53"/>
      <c r="L99" s="40"/>
      <c r="M99" s="41" t="e">
        <f t="shared" si="12"/>
        <v>#NUM!</v>
      </c>
      <c r="N99" s="41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3"/>
      <c r="I100" s="53"/>
      <c r="L100" s="40"/>
      <c r="M100" s="41" t="e">
        <f t="shared" si="12"/>
        <v>#NUM!</v>
      </c>
      <c r="N100" s="41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3"/>
      <c r="I101" s="53"/>
      <c r="L101" s="40"/>
      <c r="M101" s="41" t="e">
        <f t="shared" si="12"/>
        <v>#NUM!</v>
      </c>
      <c r="N101" s="41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3"/>
      <c r="I102" s="53"/>
      <c r="L102" s="40"/>
      <c r="M102" s="41" t="e">
        <f t="shared" si="12"/>
        <v>#NUM!</v>
      </c>
      <c r="N102" s="41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3"/>
      <c r="I103" s="53"/>
      <c r="L103" s="40"/>
      <c r="M103" s="41" t="e">
        <f t="shared" si="12"/>
        <v>#NUM!</v>
      </c>
      <c r="N103" s="41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password="C18B" sheet="1" objects="1" scenarios="1" selectLockedCells="1" selectUnlockedCells="1"/>
  <dataConsolidate/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2" width="40.75" style="11" bestFit="1" customWidth="1"/>
    <col min="3" max="3" width="47.75" style="11" bestFit="1" customWidth="1"/>
    <col min="4" max="5" width="40.75" style="11" bestFit="1" customWidth="1"/>
    <col min="6" max="6" width="50.75" style="11" bestFit="1" customWidth="1"/>
    <col min="7" max="9" width="40.75" style="11" bestFit="1" customWidth="1"/>
    <col min="10" max="10" width="50.75" style="11" bestFit="1" customWidth="1"/>
    <col min="11" max="11" width="47.75" style="11" bestFit="1" customWidth="1"/>
    <col min="12" max="12" width="40.75" style="11" bestFit="1" customWidth="1"/>
    <col min="13" max="13" width="47.75" style="11" bestFit="1" customWidth="1"/>
    <col min="14" max="14" width="40.75" style="11" bestFit="1" customWidth="1"/>
    <col min="15" max="16" width="50.75" style="11" bestFit="1" customWidth="1"/>
    <col min="17" max="21" width="40.75" style="11" bestFit="1" customWidth="1"/>
    <col min="22" max="16384" width="8.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2" width="47.75" style="11" bestFit="1" customWidth="1"/>
    <col min="3" max="5" width="40.75" style="11" bestFit="1" customWidth="1"/>
    <col min="6" max="16384" width="8.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3" width="47.75" style="11" bestFit="1" customWidth="1"/>
    <col min="4" max="21" width="40.75" style="11" bestFit="1" customWidth="1"/>
    <col min="22" max="16384" width="8.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篠原</cp:lastModifiedBy>
  <dcterms:created xsi:type="dcterms:W3CDTF">2019-07-04T06:25:57Z</dcterms:created>
  <dcterms:modified xsi:type="dcterms:W3CDTF">2025-06-10T09:26:23Z</dcterms:modified>
</cp:coreProperties>
</file>