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workbookProtection workbookAlgorithmName="SHA-512" workbookHashValue="h4fvvktM5IvZ/httf8laYre78IMTsQU0imt6OH8O3PVbu4NS/jDk7hK4KzEU0Ivjdn4eolcM8O5fcJfJN902bg==" workbookSaltValue="XR8WNlB3WW9Reagt1meZGQ==" workbookSpinCount="100000" lockStructure="1"/>
  <bookViews>
    <workbookView xWindow="240" yWindow="105" windowWidth="9840" windowHeight="7980" tabRatio="934" firstSheet="5" activeTab="5"/>
  </bookViews>
  <sheets>
    <sheet name="台帳データ用" sheetId="17" state="hidden" r:id="rId1"/>
    <sheet name="集合明細用" sheetId="23" state="hidden" r:id="rId2"/>
    <sheet name="県警照会用（申請者）" sheetId="18" state="hidden" r:id="rId3"/>
    <sheet name="（リース使用者）" sheetId="21" state="hidden" r:id="rId4"/>
    <sheet name="（共同負担者）" sheetId="22" state="hidden" r:id="rId5"/>
    <sheet name="交付申請書" sheetId="1" r:id="rId6"/>
    <sheet name="別紙１_事業計画書" sheetId="13" r:id="rId7"/>
    <sheet name="別紙２_役員等一覧" sheetId="11" r:id="rId8"/>
    <sheet name="別紙３_共同申請同意書（リースの場合)" sheetId="14" r:id="rId9"/>
    <sheet name="別紙２_役員等一覧（リースの場合）" sheetId="19" r:id="rId10"/>
    <sheet name="別紙４_共同負担同意書（経費を共同負担する場合）" sheetId="16" r:id="rId11"/>
    <sheet name="別紙２_役員等一覧（経費を共同負担する場合）" sheetId="20" r:id="rId12"/>
  </sheets>
  <definedNames>
    <definedName name="_xlnm._FilterDatabase" localSheetId="3" hidden="1">'（リース使用者）'!$A$1:$I$1</definedName>
    <definedName name="_xlnm._FilterDatabase" localSheetId="4" hidden="1">'（共同負担者）'!$A$1:$I$1</definedName>
    <definedName name="_xlnm._FilterDatabase" localSheetId="2" hidden="1">'県警照会用（申請者）'!$A$1:$I$1</definedName>
    <definedName name="_xlnm.Print_Area" localSheetId="3">'（リース使用者）'!$A$1:$I$22</definedName>
    <definedName name="_xlnm.Print_Area" localSheetId="4">'（共同負担者）'!$A$1:$I$22</definedName>
    <definedName name="_xlnm.Print_Area" localSheetId="2">'県警照会用（申請者）'!$A$1:$I$22</definedName>
    <definedName name="_xlnm.Print_Area" localSheetId="5">交付申請書!$A$1:$AC$91</definedName>
    <definedName name="_xlnm.Print_Area" localSheetId="0">台帳データ用!$A$1:$AI$4</definedName>
    <definedName name="_xlnm.Print_Area" localSheetId="6">別紙１_事業計画書!$A$1:$Y$58</definedName>
    <definedName name="_xlnm.Print_Area" localSheetId="7">別紙２_役員等一覧!$A$1:$M$42</definedName>
    <definedName name="_xlnm.Print_Area" localSheetId="9">'別紙２_役員等一覧（リースの場合）'!$A$1:$M$43</definedName>
    <definedName name="_xlnm.Print_Area" localSheetId="11">'別紙２_役員等一覧（経費を共同負担する場合）'!$A$1:$M$43</definedName>
    <definedName name="_xlnm.Print_Area" localSheetId="8">'別紙３_共同申請同意書（リースの場合)'!$A$1:$AA$69</definedName>
    <definedName name="_xlnm.Print_Area" localSheetId="10">'別紙４_共同負担同意書（経費を共同負担する場合）'!$A$1:$AA$70</definedName>
  </definedNames>
  <calcPr calcId="162913"/>
</workbook>
</file>

<file path=xl/calcChain.xml><?xml version="1.0" encoding="utf-8"?>
<calcChain xmlns="http://schemas.openxmlformats.org/spreadsheetml/2006/main">
  <c r="L2" i="20" l="1"/>
  <c r="L3" i="20"/>
  <c r="L2" i="19"/>
  <c r="L3" i="19"/>
  <c r="O11" i="20" l="1"/>
  <c r="D3" i="22"/>
  <c r="D3" i="21"/>
  <c r="O20" i="20"/>
  <c r="O20" i="19"/>
  <c r="O11" i="19"/>
  <c r="AC24" i="14"/>
  <c r="O20" i="11"/>
  <c r="O6" i="11"/>
  <c r="O11" i="11"/>
  <c r="O12" i="11"/>
  <c r="R51" i="13"/>
  <c r="AB9" i="13"/>
  <c r="C4" i="22" l="1"/>
  <c r="C5" i="22"/>
  <c r="C6" i="22"/>
  <c r="C7" i="22"/>
  <c r="C8" i="22"/>
  <c r="C9" i="22"/>
  <c r="C10" i="22"/>
  <c r="C11" i="22"/>
  <c r="C12" i="22"/>
  <c r="C13" i="22"/>
  <c r="C14" i="22"/>
  <c r="C15" i="22"/>
  <c r="C16" i="22"/>
  <c r="C17" i="22"/>
  <c r="C18" i="22"/>
  <c r="C19" i="22"/>
  <c r="C20" i="22"/>
  <c r="C21" i="22"/>
  <c r="C22" i="22"/>
  <c r="C3" i="22"/>
  <c r="C4" i="21"/>
  <c r="C5" i="21"/>
  <c r="C6" i="21"/>
  <c r="C7" i="21"/>
  <c r="C8" i="21"/>
  <c r="C9" i="21"/>
  <c r="C10" i="21"/>
  <c r="C11" i="21"/>
  <c r="C12" i="21"/>
  <c r="C13" i="21"/>
  <c r="C14" i="21"/>
  <c r="C15" i="21"/>
  <c r="C16" i="21"/>
  <c r="C17" i="21"/>
  <c r="C18" i="21"/>
  <c r="C19" i="21"/>
  <c r="C20" i="21"/>
  <c r="C21" i="21"/>
  <c r="C22" i="21"/>
  <c r="C3" i="21"/>
  <c r="C12" i="18"/>
  <c r="C13" i="18"/>
  <c r="C14" i="18"/>
  <c r="C15" i="18"/>
  <c r="C16" i="18"/>
  <c r="C17" i="18"/>
  <c r="C18" i="18"/>
  <c r="C19" i="18"/>
  <c r="C20" i="18"/>
  <c r="C21" i="18"/>
  <c r="C22" i="18"/>
  <c r="C4" i="18"/>
  <c r="C5" i="18"/>
  <c r="C6" i="18"/>
  <c r="C7" i="18"/>
  <c r="C8" i="18"/>
  <c r="C9" i="18"/>
  <c r="C10" i="18"/>
  <c r="C11" i="18"/>
  <c r="C3" i="18"/>
  <c r="I22" i="22"/>
  <c r="I21" i="22"/>
  <c r="I20" i="22"/>
  <c r="I19" i="22"/>
  <c r="I18" i="22"/>
  <c r="I17" i="22"/>
  <c r="I16" i="22"/>
  <c r="I15" i="22"/>
  <c r="I14" i="22"/>
  <c r="I13" i="22"/>
  <c r="I12" i="22"/>
  <c r="I11" i="22"/>
  <c r="I10" i="22"/>
  <c r="I9" i="22"/>
  <c r="I8" i="22"/>
  <c r="I7" i="22"/>
  <c r="I6" i="22"/>
  <c r="I5" i="22"/>
  <c r="I4" i="22"/>
  <c r="I3" i="22"/>
  <c r="I2" i="22"/>
  <c r="I22" i="21"/>
  <c r="I21" i="21"/>
  <c r="I20" i="21"/>
  <c r="I19" i="21"/>
  <c r="I18" i="21"/>
  <c r="I17" i="21"/>
  <c r="I16" i="21"/>
  <c r="I15" i="21"/>
  <c r="I14" i="21"/>
  <c r="I13" i="21"/>
  <c r="I12" i="21"/>
  <c r="I11" i="21"/>
  <c r="I10" i="21"/>
  <c r="I9" i="21"/>
  <c r="I8" i="21"/>
  <c r="I7" i="21"/>
  <c r="I6" i="21"/>
  <c r="I5" i="21"/>
  <c r="I4" i="21"/>
  <c r="I3" i="21"/>
  <c r="I2" i="21"/>
  <c r="I22" i="18"/>
  <c r="I21" i="18"/>
  <c r="I20" i="18"/>
  <c r="I19" i="18"/>
  <c r="I18" i="18"/>
  <c r="I17" i="18"/>
  <c r="I16" i="18"/>
  <c r="I15" i="18"/>
  <c r="I14" i="18"/>
  <c r="I13" i="18"/>
  <c r="I12" i="18"/>
  <c r="I11" i="18"/>
  <c r="I10" i="18"/>
  <c r="I9" i="18"/>
  <c r="I8" i="18"/>
  <c r="I7" i="18"/>
  <c r="I6" i="18"/>
  <c r="I5" i="18"/>
  <c r="I4" i="18"/>
  <c r="I3" i="18"/>
  <c r="I2" i="18"/>
  <c r="E4" i="23"/>
  <c r="C4" i="23"/>
  <c r="D4" i="23"/>
  <c r="B4" i="23"/>
  <c r="B4" i="22" l="1"/>
  <c r="D4" i="22"/>
  <c r="E4" i="22"/>
  <c r="F4" i="22"/>
  <c r="G4" i="22"/>
  <c r="H4" i="22"/>
  <c r="B5" i="22"/>
  <c r="D5" i="22"/>
  <c r="E5" i="22"/>
  <c r="F5" i="22"/>
  <c r="G5" i="22"/>
  <c r="H5" i="22"/>
  <c r="B6" i="22"/>
  <c r="D6" i="22"/>
  <c r="E6" i="22"/>
  <c r="F6" i="22"/>
  <c r="G6" i="22"/>
  <c r="H6" i="22"/>
  <c r="B7" i="22"/>
  <c r="D7" i="22"/>
  <c r="E7" i="22"/>
  <c r="F7" i="22"/>
  <c r="G7" i="22"/>
  <c r="H7" i="22"/>
  <c r="B8" i="22"/>
  <c r="D8" i="22"/>
  <c r="E8" i="22"/>
  <c r="F8" i="22"/>
  <c r="G8" i="22"/>
  <c r="H8" i="22"/>
  <c r="B9" i="22"/>
  <c r="D9" i="22"/>
  <c r="E9" i="22"/>
  <c r="F9" i="22"/>
  <c r="G9" i="22"/>
  <c r="H9" i="22"/>
  <c r="B10" i="22"/>
  <c r="D10" i="22"/>
  <c r="E10" i="22"/>
  <c r="F10" i="22"/>
  <c r="G10" i="22"/>
  <c r="H10" i="22"/>
  <c r="B11" i="22"/>
  <c r="D11" i="22"/>
  <c r="E11" i="22"/>
  <c r="F11" i="22"/>
  <c r="G11" i="22"/>
  <c r="H11" i="22"/>
  <c r="B12" i="22"/>
  <c r="D12" i="22"/>
  <c r="E12" i="22"/>
  <c r="F12" i="22"/>
  <c r="G12" i="22"/>
  <c r="H12" i="22"/>
  <c r="B13" i="22"/>
  <c r="D13" i="22"/>
  <c r="E13" i="22"/>
  <c r="F13" i="22"/>
  <c r="G13" i="22"/>
  <c r="H13" i="22"/>
  <c r="B14" i="22"/>
  <c r="D14" i="22"/>
  <c r="E14" i="22"/>
  <c r="F14" i="22"/>
  <c r="G14" i="22"/>
  <c r="H14" i="22"/>
  <c r="B15" i="22"/>
  <c r="D15" i="22"/>
  <c r="E15" i="22"/>
  <c r="F15" i="22"/>
  <c r="G15" i="22"/>
  <c r="H15" i="22"/>
  <c r="B16" i="22"/>
  <c r="D16" i="22"/>
  <c r="E16" i="22"/>
  <c r="F16" i="22"/>
  <c r="G16" i="22"/>
  <c r="H16" i="22"/>
  <c r="B17" i="22"/>
  <c r="D17" i="22"/>
  <c r="E17" i="22"/>
  <c r="F17" i="22"/>
  <c r="G17" i="22"/>
  <c r="H17" i="22"/>
  <c r="B18" i="22"/>
  <c r="D18" i="22"/>
  <c r="E18" i="22"/>
  <c r="F18" i="22"/>
  <c r="G18" i="22"/>
  <c r="H18" i="22"/>
  <c r="B19" i="22"/>
  <c r="D19" i="22"/>
  <c r="E19" i="22"/>
  <c r="F19" i="22"/>
  <c r="G19" i="22"/>
  <c r="H19" i="22"/>
  <c r="B20" i="22"/>
  <c r="D20" i="22"/>
  <c r="E20" i="22"/>
  <c r="F20" i="22"/>
  <c r="G20" i="22"/>
  <c r="H20" i="22"/>
  <c r="B21" i="22"/>
  <c r="D21" i="22"/>
  <c r="E21" i="22"/>
  <c r="F21" i="22"/>
  <c r="G21" i="22"/>
  <c r="H21" i="22"/>
  <c r="B22" i="22"/>
  <c r="D22" i="22"/>
  <c r="E22" i="22"/>
  <c r="F22" i="22"/>
  <c r="G22" i="22"/>
  <c r="H22" i="22"/>
  <c r="H3" i="22"/>
  <c r="G3" i="22"/>
  <c r="F3" i="22"/>
  <c r="E3" i="22"/>
  <c r="D2" i="22"/>
  <c r="C2" i="22"/>
  <c r="G41" i="20"/>
  <c r="G39" i="20"/>
  <c r="D11" i="20"/>
  <c r="C11" i="20"/>
  <c r="B11" i="20"/>
  <c r="B3" i="22" s="1"/>
  <c r="B7" i="21"/>
  <c r="D7" i="21"/>
  <c r="E7" i="21"/>
  <c r="F7" i="21"/>
  <c r="G7" i="21"/>
  <c r="H7" i="21"/>
  <c r="B8" i="21"/>
  <c r="D8" i="21"/>
  <c r="E8" i="21"/>
  <c r="F8" i="21"/>
  <c r="G8" i="21"/>
  <c r="H8" i="21"/>
  <c r="B9" i="21"/>
  <c r="D9" i="21"/>
  <c r="E9" i="21"/>
  <c r="F9" i="21"/>
  <c r="G9" i="21"/>
  <c r="H9" i="21"/>
  <c r="B10" i="21"/>
  <c r="D10" i="21"/>
  <c r="E10" i="21"/>
  <c r="F10" i="21"/>
  <c r="G10" i="21"/>
  <c r="H10" i="21"/>
  <c r="B11" i="21"/>
  <c r="D11" i="21"/>
  <c r="E11" i="21"/>
  <c r="F11" i="21"/>
  <c r="G11" i="21"/>
  <c r="H11" i="21"/>
  <c r="B12" i="21"/>
  <c r="D12" i="21"/>
  <c r="E12" i="21"/>
  <c r="F12" i="21"/>
  <c r="G12" i="21"/>
  <c r="H12" i="21"/>
  <c r="B13" i="21"/>
  <c r="D13" i="21"/>
  <c r="E13" i="21"/>
  <c r="F13" i="21"/>
  <c r="G13" i="21"/>
  <c r="H13" i="21"/>
  <c r="B14" i="21"/>
  <c r="D14" i="21"/>
  <c r="E14" i="21"/>
  <c r="F14" i="21"/>
  <c r="G14" i="21"/>
  <c r="H14" i="21"/>
  <c r="B15" i="21"/>
  <c r="D15" i="21"/>
  <c r="E15" i="21"/>
  <c r="F15" i="21"/>
  <c r="G15" i="21"/>
  <c r="H15" i="21"/>
  <c r="B16" i="21"/>
  <c r="D16" i="21"/>
  <c r="E16" i="21"/>
  <c r="F16" i="21"/>
  <c r="G16" i="21"/>
  <c r="H16" i="21"/>
  <c r="B17" i="21"/>
  <c r="D17" i="21"/>
  <c r="E17" i="21"/>
  <c r="F17" i="21"/>
  <c r="G17" i="21"/>
  <c r="H17" i="21"/>
  <c r="B18" i="21"/>
  <c r="D18" i="21"/>
  <c r="E18" i="21"/>
  <c r="F18" i="21"/>
  <c r="G18" i="21"/>
  <c r="H18" i="21"/>
  <c r="B19" i="21"/>
  <c r="D19" i="21"/>
  <c r="E19" i="21"/>
  <c r="F19" i="21"/>
  <c r="G19" i="21"/>
  <c r="H19" i="21"/>
  <c r="B20" i="21"/>
  <c r="D20" i="21"/>
  <c r="E20" i="21"/>
  <c r="F20" i="21"/>
  <c r="G20" i="21"/>
  <c r="H20" i="21"/>
  <c r="B21" i="21"/>
  <c r="D21" i="21"/>
  <c r="E21" i="21"/>
  <c r="F21" i="21"/>
  <c r="G21" i="21"/>
  <c r="H21" i="21"/>
  <c r="B22" i="21"/>
  <c r="D22" i="21"/>
  <c r="E22" i="21"/>
  <c r="F22" i="21"/>
  <c r="G22" i="21"/>
  <c r="H22" i="21"/>
  <c r="B4" i="21"/>
  <c r="D4" i="21"/>
  <c r="E4" i="21"/>
  <c r="F4" i="21"/>
  <c r="G4" i="21"/>
  <c r="H4" i="21"/>
  <c r="B5" i="21"/>
  <c r="D5" i="21"/>
  <c r="E5" i="21"/>
  <c r="F5" i="21"/>
  <c r="G5" i="21"/>
  <c r="H5" i="21"/>
  <c r="B6" i="21"/>
  <c r="D6" i="21"/>
  <c r="E6" i="21"/>
  <c r="F6" i="21"/>
  <c r="G6" i="21"/>
  <c r="H6" i="21"/>
  <c r="H3" i="21"/>
  <c r="G3" i="21"/>
  <c r="F3" i="21"/>
  <c r="E3" i="21"/>
  <c r="C2" i="21"/>
  <c r="O30" i="20"/>
  <c r="O29" i="20"/>
  <c r="O28" i="20"/>
  <c r="O27" i="20"/>
  <c r="O26" i="20"/>
  <c r="O25" i="20"/>
  <c r="O24" i="20"/>
  <c r="O23" i="20"/>
  <c r="O22" i="20"/>
  <c r="O21" i="20"/>
  <c r="O19" i="20"/>
  <c r="O18" i="20"/>
  <c r="O17" i="20"/>
  <c r="O16" i="20"/>
  <c r="O15" i="20"/>
  <c r="O14" i="20"/>
  <c r="O13" i="20"/>
  <c r="O12" i="20"/>
  <c r="O6" i="20"/>
  <c r="D11" i="19"/>
  <c r="G41" i="19"/>
  <c r="C11" i="19"/>
  <c r="B11" i="19"/>
  <c r="B3" i="21" s="1"/>
  <c r="O30" i="19"/>
  <c r="O29" i="19"/>
  <c r="O28" i="19"/>
  <c r="O27" i="19"/>
  <c r="O26" i="19"/>
  <c r="O25" i="19"/>
  <c r="O24" i="19"/>
  <c r="O23" i="19"/>
  <c r="O22" i="19"/>
  <c r="O21" i="19"/>
  <c r="O19" i="19"/>
  <c r="O18" i="19"/>
  <c r="O17" i="19"/>
  <c r="O16" i="19"/>
  <c r="O15" i="19"/>
  <c r="O14" i="19"/>
  <c r="O13" i="19"/>
  <c r="O12" i="19"/>
  <c r="O6" i="19"/>
  <c r="D2" i="18"/>
  <c r="C2" i="18"/>
  <c r="R3" i="17"/>
  <c r="H22" i="18" l="1"/>
  <c r="G22" i="18"/>
  <c r="F22" i="18"/>
  <c r="E22" i="18"/>
  <c r="D22" i="18"/>
  <c r="B22" i="18"/>
  <c r="H21" i="18"/>
  <c r="G21" i="18"/>
  <c r="F21" i="18"/>
  <c r="E21" i="18"/>
  <c r="D21" i="18"/>
  <c r="B21" i="18"/>
  <c r="H20" i="18"/>
  <c r="G20" i="18"/>
  <c r="F20" i="18"/>
  <c r="E20" i="18"/>
  <c r="D20" i="18"/>
  <c r="B20" i="18"/>
  <c r="H19" i="18"/>
  <c r="G19" i="18"/>
  <c r="F19" i="18"/>
  <c r="E19" i="18"/>
  <c r="D19" i="18"/>
  <c r="B19" i="18"/>
  <c r="H18" i="18"/>
  <c r="G18" i="18"/>
  <c r="F18" i="18"/>
  <c r="E18" i="18"/>
  <c r="D18" i="18"/>
  <c r="B18" i="18"/>
  <c r="H17" i="18"/>
  <c r="G17" i="18"/>
  <c r="F17" i="18"/>
  <c r="E17" i="18"/>
  <c r="D17" i="18"/>
  <c r="B17" i="18"/>
  <c r="H16" i="18"/>
  <c r="G16" i="18"/>
  <c r="F16" i="18"/>
  <c r="E16" i="18"/>
  <c r="D16" i="18"/>
  <c r="B16" i="18"/>
  <c r="H15" i="18"/>
  <c r="G15" i="18"/>
  <c r="F15" i="18"/>
  <c r="E15" i="18"/>
  <c r="D15" i="18"/>
  <c r="B15" i="18"/>
  <c r="H14" i="18"/>
  <c r="G14" i="18"/>
  <c r="F14" i="18"/>
  <c r="E14" i="18"/>
  <c r="D14" i="18"/>
  <c r="B14" i="18"/>
  <c r="H13" i="18"/>
  <c r="G13" i="18"/>
  <c r="F13" i="18"/>
  <c r="E13" i="18"/>
  <c r="D13" i="18"/>
  <c r="B13" i="18"/>
  <c r="O25" i="11"/>
  <c r="O24" i="11"/>
  <c r="O23" i="11"/>
  <c r="O22" i="11"/>
  <c r="O21" i="11"/>
  <c r="O30" i="11"/>
  <c r="O29" i="11"/>
  <c r="O28" i="11"/>
  <c r="O27" i="11"/>
  <c r="O26" i="11"/>
  <c r="AC31" i="14"/>
  <c r="AC31" i="16"/>
  <c r="K29" i="14"/>
  <c r="O15" i="11"/>
  <c r="G39" i="19" l="1"/>
  <c r="D2" i="21"/>
  <c r="AD3" i="17"/>
  <c r="AC3" i="17"/>
  <c r="AH3" i="17"/>
  <c r="AF3" i="17"/>
  <c r="AE3" i="17"/>
  <c r="T3" i="17"/>
  <c r="O3" i="17"/>
  <c r="B6" i="18"/>
  <c r="D6" i="18"/>
  <c r="E6" i="18"/>
  <c r="F6" i="18"/>
  <c r="G6" i="18"/>
  <c r="H6" i="18"/>
  <c r="B7" i="18"/>
  <c r="D7" i="18"/>
  <c r="E7" i="18"/>
  <c r="F7" i="18"/>
  <c r="G7" i="18"/>
  <c r="H7" i="18"/>
  <c r="B8" i="18"/>
  <c r="D8" i="18"/>
  <c r="E8" i="18"/>
  <c r="F8" i="18"/>
  <c r="G8" i="18"/>
  <c r="H8" i="18"/>
  <c r="B9" i="18"/>
  <c r="D9" i="18"/>
  <c r="E9" i="18"/>
  <c r="F9" i="18"/>
  <c r="G9" i="18"/>
  <c r="H9" i="18"/>
  <c r="B10" i="18"/>
  <c r="D10" i="18"/>
  <c r="E10" i="18"/>
  <c r="F10" i="18"/>
  <c r="G10" i="18"/>
  <c r="H10" i="18"/>
  <c r="B11" i="18"/>
  <c r="D11" i="18"/>
  <c r="E11" i="18"/>
  <c r="F11" i="18"/>
  <c r="G11" i="18"/>
  <c r="H11" i="18"/>
  <c r="B12" i="18"/>
  <c r="D12" i="18"/>
  <c r="E12" i="18"/>
  <c r="F12" i="18"/>
  <c r="G12" i="18"/>
  <c r="H12" i="18"/>
  <c r="H5" i="18"/>
  <c r="G5" i="18"/>
  <c r="F5" i="18"/>
  <c r="E5" i="18"/>
  <c r="D5" i="18"/>
  <c r="B5" i="18"/>
  <c r="H4" i="18"/>
  <c r="G4" i="18"/>
  <c r="F4" i="18"/>
  <c r="E4" i="18"/>
  <c r="D4" i="18"/>
  <c r="B4" i="18"/>
  <c r="H3" i="18"/>
  <c r="G3" i="18"/>
  <c r="F3" i="18"/>
  <c r="E3" i="18"/>
  <c r="AG3" i="17" l="1"/>
  <c r="Y3" i="17"/>
  <c r="X3" i="17"/>
  <c r="W3" i="17"/>
  <c r="V3" i="17"/>
  <c r="U3" i="17"/>
  <c r="Q3" i="17"/>
  <c r="P3" i="17"/>
  <c r="N3" i="17"/>
  <c r="M3" i="17"/>
  <c r="K3" i="17"/>
  <c r="L3" i="17" s="1"/>
  <c r="J3" i="17"/>
  <c r="I3" i="17"/>
  <c r="H3" i="17"/>
  <c r="G3" i="17"/>
  <c r="F3" i="17"/>
  <c r="E3" i="17"/>
  <c r="D3" i="17"/>
  <c r="AC27" i="16"/>
  <c r="AC24" i="16"/>
  <c r="AC6" i="16"/>
  <c r="AC27" i="14"/>
  <c r="AC6" i="14"/>
  <c r="O19" i="11"/>
  <c r="O18" i="11"/>
  <c r="O17" i="11"/>
  <c r="O16" i="11"/>
  <c r="O14" i="11"/>
  <c r="O13" i="11"/>
  <c r="AB40" i="13"/>
  <c r="AB41" i="13"/>
  <c r="AB53" i="13"/>
  <c r="AB52" i="13"/>
  <c r="AB38" i="13"/>
  <c r="AB32" i="13"/>
  <c r="AB31" i="13"/>
  <c r="AB27" i="13"/>
  <c r="AC16" i="13"/>
  <c r="AB16" i="13" s="1"/>
  <c r="AB13" i="13"/>
  <c r="AB12" i="13"/>
  <c r="AB22" i="13"/>
  <c r="AB20" i="13"/>
  <c r="AG66" i="1"/>
  <c r="AG71" i="1"/>
  <c r="AG57" i="1"/>
  <c r="AG40" i="1"/>
  <c r="AG20" i="1"/>
  <c r="AG53" i="1"/>
  <c r="AG18" i="1"/>
  <c r="AG16" i="1"/>
  <c r="AG13" i="1"/>
  <c r="AG6" i="1"/>
  <c r="AC4" i="16" l="1"/>
  <c r="AC4" i="14"/>
  <c r="AG4" i="1"/>
  <c r="S3" i="17"/>
  <c r="AB2" i="1"/>
  <c r="AB1" i="1"/>
  <c r="X35" i="13" l="1"/>
  <c r="X2" i="13"/>
  <c r="X34" i="13"/>
  <c r="X1" i="13"/>
  <c r="Z2" i="16" l="1"/>
  <c r="Z2" i="14"/>
  <c r="L2" i="11"/>
  <c r="K20" i="16" l="1"/>
  <c r="K19" i="16"/>
  <c r="Z1" i="16"/>
  <c r="R45" i="13"/>
  <c r="R49" i="13" s="1"/>
  <c r="AB45" i="13" l="1"/>
  <c r="R55" i="13"/>
  <c r="R56" i="13" s="1"/>
  <c r="AI3" i="17" l="1"/>
  <c r="F4" i="23"/>
  <c r="AB56" i="13"/>
  <c r="AB4" i="13" s="1"/>
  <c r="G41" i="11"/>
  <c r="K20" i="14"/>
  <c r="G39" i="11"/>
  <c r="K19" i="14"/>
  <c r="Z1" i="14" l="1"/>
  <c r="D11" i="11"/>
  <c r="B11" i="11"/>
  <c r="B3" i="18" s="1"/>
  <c r="L7" i="13" l="1"/>
  <c r="L1" i="11" l="1"/>
  <c r="C11" i="11" l="1"/>
  <c r="D3" i="18" s="1"/>
</calcChain>
</file>

<file path=xl/sharedStrings.xml><?xml version="1.0" encoding="utf-8"?>
<sst xmlns="http://schemas.openxmlformats.org/spreadsheetml/2006/main" count="1464" uniqueCount="545">
  <si>
    <t>日</t>
    <rPh sb="0" eb="1">
      <t>ヒ</t>
    </rPh>
    <phoneticPr fontId="2"/>
  </si>
  <si>
    <t>月</t>
    <rPh sb="0" eb="1">
      <t>ツキ</t>
    </rPh>
    <phoneticPr fontId="2"/>
  </si>
  <si>
    <t>年</t>
    <rPh sb="0" eb="1">
      <t>ネン</t>
    </rPh>
    <phoneticPr fontId="2"/>
  </si>
  <si>
    <t>円</t>
    <rPh sb="0" eb="1">
      <t>エン</t>
    </rPh>
    <phoneticPr fontId="2"/>
  </si>
  <si>
    <t>氏名</t>
    <rPh sb="0" eb="2">
      <t>シメイ</t>
    </rPh>
    <phoneticPr fontId="2"/>
  </si>
  <si>
    <t>－</t>
    <phoneticPr fontId="2"/>
  </si>
  <si>
    <t>その他</t>
    <rPh sb="2" eb="3">
      <t>タ</t>
    </rPh>
    <phoneticPr fontId="2"/>
  </si>
  <si>
    <t>）</t>
    <phoneticPr fontId="2"/>
  </si>
  <si>
    <t>神奈川県</t>
  </si>
  <si>
    <t>都道府県</t>
    <rPh sb="0" eb="4">
      <t>トドウフケン</t>
    </rPh>
    <phoneticPr fontId="2"/>
  </si>
  <si>
    <t>北海道</t>
  </si>
  <si>
    <t>青森県</t>
    <phoneticPr fontId="2"/>
  </si>
  <si>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</si>
  <si>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</si>
  <si>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</si>
  <si>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</si>
  <si>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</si>
  <si>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</si>
  <si>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</si>
  <si>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</si>
  <si>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</si>
  <si>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</si>
  <si>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</si>
  <si>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</si>
  <si>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</si>
  <si>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</si>
  <si>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</si>
  <si>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</si>
  <si>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</si>
  <si>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</si>
  <si>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</si>
  <si>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</si>
  <si>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</si>
  <si>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</si>
  <si>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</si>
  <si>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</si>
  <si>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</si>
  <si>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</si>
  <si>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</si>
  <si>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</si>
  <si>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</si>
  <si>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</si>
  <si>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</si>
  <si>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</si>
  <si>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</si>
  <si>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</si>
  <si>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</si>
  <si>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</si>
  <si>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</si>
  <si>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</si>
  <si>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</si>
  <si>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</si>
  <si>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</si>
  <si>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</si>
  <si>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</si>
  <si>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</si>
  <si>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役 員 等 氏 名 一 覧 表</t>
    <rPh sb="0" eb="1">
      <t>ヤク</t>
    </rPh>
    <rPh sb="2" eb="3">
      <t>イン</t>
    </rPh>
    <rPh sb="4" eb="5">
      <t>トウ</t>
    </rPh>
    <rPh sb="6" eb="7">
      <t>シ</t>
    </rPh>
    <rPh sb="8" eb="9">
      <t>メイ</t>
    </rPh>
    <rPh sb="10" eb="11">
      <t>イチ</t>
    </rPh>
    <rPh sb="12" eb="13">
      <t>ラン</t>
    </rPh>
    <rPh sb="14" eb="15">
      <t>ヒョウ</t>
    </rPh>
    <phoneticPr fontId="2"/>
  </si>
  <si>
    <t>日現在の役員</t>
    <rPh sb="0" eb="1">
      <t>ヒ</t>
    </rPh>
    <rPh sb="1" eb="3">
      <t>ゲンザイ</t>
    </rPh>
    <rPh sb="4" eb="6">
      <t>ヤクイン</t>
    </rPh>
    <phoneticPr fontId="2"/>
  </si>
  <si>
    <t>役職名</t>
    <rPh sb="0" eb="3">
      <t>ヤクショクメイ</t>
    </rPh>
    <phoneticPr fontId="2"/>
  </si>
  <si>
    <t>生年月日</t>
    <rPh sb="0" eb="2">
      <t>セイネン</t>
    </rPh>
    <rPh sb="2" eb="4">
      <t>ガッピ</t>
    </rPh>
    <phoneticPr fontId="2"/>
  </si>
  <si>
    <t>性
別</t>
    <rPh sb="0" eb="1">
      <t>セイ</t>
    </rPh>
    <rPh sb="2" eb="3">
      <t>ベツ</t>
    </rPh>
    <phoneticPr fontId="2"/>
  </si>
  <si>
    <t>住所</t>
    <rPh sb="0" eb="2">
      <t>ジュウショ</t>
    </rPh>
    <phoneticPr fontId="2"/>
  </si>
  <si>
    <t>姓</t>
    <rPh sb="0" eb="1">
      <t>セイ</t>
    </rPh>
    <phoneticPr fontId="2"/>
  </si>
  <si>
    <t>名</t>
    <rPh sb="0" eb="1">
      <t>ナ</t>
    </rPh>
    <phoneticPr fontId="2"/>
  </si>
  <si>
    <t>T13</t>
  </si>
  <si>
    <t>S26</t>
  </si>
  <si>
    <t>S27</t>
  </si>
  <si>
    <t>H15</t>
  </si>
  <si>
    <t>H16</t>
  </si>
  <si>
    <t>H17</t>
  </si>
  <si>
    <t>H18</t>
  </si>
  <si>
    <t>H19</t>
  </si>
  <si>
    <t>H20</t>
  </si>
  <si>
    <t>西暦</t>
    <rPh sb="0" eb="2">
      <t>セイレキ</t>
    </rPh>
    <phoneticPr fontId="2"/>
  </si>
  <si>
    <t>和暦</t>
    <rPh sb="0" eb="2">
      <t>ワレキ</t>
    </rPh>
    <phoneticPr fontId="2"/>
  </si>
  <si>
    <t>1909年</t>
    <rPh sb="4" eb="5">
      <t>ネン</t>
    </rPh>
    <phoneticPr fontId="2"/>
  </si>
  <si>
    <t>T1</t>
    <phoneticPr fontId="2"/>
  </si>
  <si>
    <t>1910年</t>
    <rPh sb="4" eb="5">
      <t>ネン</t>
    </rPh>
    <phoneticPr fontId="2"/>
  </si>
  <si>
    <t>T2</t>
  </si>
  <si>
    <t>1911年</t>
    <rPh sb="4" eb="5">
      <t>ネン</t>
    </rPh>
    <phoneticPr fontId="2"/>
  </si>
  <si>
    <t>T3</t>
  </si>
  <si>
    <t>1912年</t>
    <rPh sb="4" eb="5">
      <t>ネン</t>
    </rPh>
    <phoneticPr fontId="2"/>
  </si>
  <si>
    <t>T4</t>
  </si>
  <si>
    <t>1913年</t>
    <rPh sb="4" eb="5">
      <t>ネン</t>
    </rPh>
    <phoneticPr fontId="2"/>
  </si>
  <si>
    <t>T5</t>
  </si>
  <si>
    <t>1914年</t>
    <rPh sb="4" eb="5">
      <t>ネン</t>
    </rPh>
    <phoneticPr fontId="2"/>
  </si>
  <si>
    <t>T6</t>
  </si>
  <si>
    <t>1915年</t>
    <rPh sb="4" eb="5">
      <t>ネン</t>
    </rPh>
    <phoneticPr fontId="2"/>
  </si>
  <si>
    <t>T7</t>
  </si>
  <si>
    <t>1916年</t>
    <rPh sb="4" eb="5">
      <t>ネン</t>
    </rPh>
    <phoneticPr fontId="2"/>
  </si>
  <si>
    <t>T8</t>
  </si>
  <si>
    <t>1917年</t>
    <rPh sb="4" eb="5">
      <t>ネン</t>
    </rPh>
    <phoneticPr fontId="2"/>
  </si>
  <si>
    <t>T9</t>
  </si>
  <si>
    <t>1918年</t>
    <rPh sb="4" eb="5">
      <t>ネン</t>
    </rPh>
    <phoneticPr fontId="2"/>
  </si>
  <si>
    <t>T10</t>
  </si>
  <si>
    <t>1919年</t>
    <rPh sb="4" eb="5">
      <t>ネン</t>
    </rPh>
    <phoneticPr fontId="2"/>
  </si>
  <si>
    <t>T11</t>
  </si>
  <si>
    <t>1920年</t>
    <rPh sb="4" eb="5">
      <t>ネン</t>
    </rPh>
    <phoneticPr fontId="2"/>
  </si>
  <si>
    <t>T12</t>
  </si>
  <si>
    <t>1921年</t>
    <rPh sb="4" eb="5">
      <t>ネン</t>
    </rPh>
    <phoneticPr fontId="2"/>
  </si>
  <si>
    <t>1922年</t>
    <rPh sb="4" eb="5">
      <t>ネン</t>
    </rPh>
    <phoneticPr fontId="2"/>
  </si>
  <si>
    <t>T14</t>
  </si>
  <si>
    <t>1923年</t>
    <rPh sb="4" eb="5">
      <t>ネン</t>
    </rPh>
    <phoneticPr fontId="2"/>
  </si>
  <si>
    <t>T15</t>
  </si>
  <si>
    <t>1924年</t>
    <rPh sb="4" eb="5">
      <t>ネン</t>
    </rPh>
    <phoneticPr fontId="2"/>
  </si>
  <si>
    <t>S1</t>
    <phoneticPr fontId="2"/>
  </si>
  <si>
    <t>1925年</t>
    <rPh sb="4" eb="5">
      <t>ネン</t>
    </rPh>
    <phoneticPr fontId="2"/>
  </si>
  <si>
    <t>S2</t>
  </si>
  <si>
    <t>1926年</t>
    <rPh sb="4" eb="5">
      <t>ネン</t>
    </rPh>
    <phoneticPr fontId="2"/>
  </si>
  <si>
    <t>S3</t>
  </si>
  <si>
    <t>1927年</t>
    <rPh sb="4" eb="5">
      <t>ネン</t>
    </rPh>
    <phoneticPr fontId="2"/>
  </si>
  <si>
    <t>S4</t>
  </si>
  <si>
    <t>1928年</t>
    <rPh sb="4" eb="5">
      <t>ネン</t>
    </rPh>
    <phoneticPr fontId="2"/>
  </si>
  <si>
    <t>S5</t>
  </si>
  <si>
    <t>1929年</t>
    <rPh sb="4" eb="5">
      <t>ネン</t>
    </rPh>
    <phoneticPr fontId="2"/>
  </si>
  <si>
    <t>S6</t>
  </si>
  <si>
    <t>1930年</t>
    <rPh sb="4" eb="5">
      <t>ネン</t>
    </rPh>
    <phoneticPr fontId="2"/>
  </si>
  <si>
    <t>S7</t>
  </si>
  <si>
    <t>1931年</t>
    <rPh sb="4" eb="5">
      <t>ネン</t>
    </rPh>
    <phoneticPr fontId="2"/>
  </si>
  <si>
    <t>S8</t>
  </si>
  <si>
    <t>1932年</t>
    <rPh sb="4" eb="5">
      <t>ネン</t>
    </rPh>
    <phoneticPr fontId="2"/>
  </si>
  <si>
    <t>S9</t>
  </si>
  <si>
    <t>1933年</t>
    <rPh sb="4" eb="5">
      <t>ネン</t>
    </rPh>
    <phoneticPr fontId="2"/>
  </si>
  <si>
    <t>S10</t>
  </si>
  <si>
    <t>1934年</t>
    <rPh sb="4" eb="5">
      <t>ネン</t>
    </rPh>
    <phoneticPr fontId="2"/>
  </si>
  <si>
    <t>S11</t>
  </si>
  <si>
    <t>1935年</t>
    <rPh sb="4" eb="5">
      <t>ネン</t>
    </rPh>
    <phoneticPr fontId="2"/>
  </si>
  <si>
    <t>S12</t>
  </si>
  <si>
    <t>1936年</t>
    <rPh sb="4" eb="5">
      <t>ネン</t>
    </rPh>
    <phoneticPr fontId="2"/>
  </si>
  <si>
    <t>S13</t>
  </si>
  <si>
    <t>1937年</t>
    <rPh sb="4" eb="5">
      <t>ネン</t>
    </rPh>
    <phoneticPr fontId="2"/>
  </si>
  <si>
    <t>S14</t>
  </si>
  <si>
    <t>1938年</t>
    <rPh sb="4" eb="5">
      <t>ネン</t>
    </rPh>
    <phoneticPr fontId="2"/>
  </si>
  <si>
    <t>S15</t>
  </si>
  <si>
    <t>1939年</t>
    <rPh sb="4" eb="5">
      <t>ネン</t>
    </rPh>
    <phoneticPr fontId="2"/>
  </si>
  <si>
    <t>S16</t>
  </si>
  <si>
    <t>1940年</t>
    <rPh sb="4" eb="5">
      <t>ネン</t>
    </rPh>
    <phoneticPr fontId="2"/>
  </si>
  <si>
    <t>S17</t>
  </si>
  <si>
    <t>1941年</t>
    <rPh sb="4" eb="5">
      <t>ネン</t>
    </rPh>
    <phoneticPr fontId="2"/>
  </si>
  <si>
    <t>S18</t>
  </si>
  <si>
    <t>1942年</t>
    <rPh sb="4" eb="5">
      <t>ネン</t>
    </rPh>
    <phoneticPr fontId="2"/>
  </si>
  <si>
    <t>S19</t>
  </si>
  <si>
    <t>1943年</t>
    <rPh sb="4" eb="5">
      <t>ネン</t>
    </rPh>
    <phoneticPr fontId="2"/>
  </si>
  <si>
    <t>S20</t>
  </si>
  <si>
    <t>1944年</t>
    <rPh sb="4" eb="5">
      <t>ネン</t>
    </rPh>
    <phoneticPr fontId="2"/>
  </si>
  <si>
    <t>S21</t>
  </si>
  <si>
    <t>1945年</t>
    <rPh sb="4" eb="5">
      <t>ネン</t>
    </rPh>
    <phoneticPr fontId="2"/>
  </si>
  <si>
    <t>S22</t>
  </si>
  <si>
    <t>1946年</t>
    <rPh sb="4" eb="5">
      <t>ネン</t>
    </rPh>
    <phoneticPr fontId="2"/>
  </si>
  <si>
    <t>S23</t>
  </si>
  <si>
    <t>1947年</t>
    <rPh sb="4" eb="5">
      <t>ネン</t>
    </rPh>
    <phoneticPr fontId="2"/>
  </si>
  <si>
    <t>S24</t>
  </si>
  <si>
    <t>1948年</t>
    <rPh sb="4" eb="5">
      <t>ネン</t>
    </rPh>
    <phoneticPr fontId="2"/>
  </si>
  <si>
    <t>S25</t>
  </si>
  <si>
    <t>1949年</t>
    <rPh sb="4" eb="5">
      <t>ネン</t>
    </rPh>
    <phoneticPr fontId="2"/>
  </si>
  <si>
    <t>1950年</t>
    <rPh sb="4" eb="5">
      <t>ネン</t>
    </rPh>
    <phoneticPr fontId="2"/>
  </si>
  <si>
    <t>1951年</t>
    <rPh sb="4" eb="5">
      <t>ネン</t>
    </rPh>
    <phoneticPr fontId="2"/>
  </si>
  <si>
    <t>S28</t>
  </si>
  <si>
    <t>1952年</t>
    <rPh sb="4" eb="5">
      <t>ネン</t>
    </rPh>
    <phoneticPr fontId="2"/>
  </si>
  <si>
    <t>S29</t>
  </si>
  <si>
    <t>1953年</t>
    <rPh sb="4" eb="5">
      <t>ネン</t>
    </rPh>
    <phoneticPr fontId="2"/>
  </si>
  <si>
    <t>S30</t>
  </si>
  <si>
    <t>1954年</t>
    <rPh sb="4" eb="5">
      <t>ネン</t>
    </rPh>
    <phoneticPr fontId="2"/>
  </si>
  <si>
    <t>S31</t>
  </si>
  <si>
    <t>1955年</t>
    <rPh sb="4" eb="5">
      <t>ネン</t>
    </rPh>
    <phoneticPr fontId="2"/>
  </si>
  <si>
    <t>S32</t>
  </si>
  <si>
    <t>1956年</t>
    <rPh sb="4" eb="5">
      <t>ネン</t>
    </rPh>
    <phoneticPr fontId="2"/>
  </si>
  <si>
    <t>S33</t>
  </si>
  <si>
    <t>1957年</t>
    <rPh sb="4" eb="5">
      <t>ネン</t>
    </rPh>
    <phoneticPr fontId="2"/>
  </si>
  <si>
    <t>S34</t>
  </si>
  <si>
    <t>1958年</t>
    <rPh sb="4" eb="5">
      <t>ネン</t>
    </rPh>
    <phoneticPr fontId="2"/>
  </si>
  <si>
    <t>S35</t>
  </si>
  <si>
    <t>1959年</t>
    <rPh sb="4" eb="5">
      <t>ネン</t>
    </rPh>
    <phoneticPr fontId="2"/>
  </si>
  <si>
    <t>S36</t>
  </si>
  <si>
    <t>1960年</t>
    <rPh sb="4" eb="5">
      <t>ネン</t>
    </rPh>
    <phoneticPr fontId="2"/>
  </si>
  <si>
    <t>S37</t>
  </si>
  <si>
    <t>1961年</t>
    <rPh sb="4" eb="5">
      <t>ネン</t>
    </rPh>
    <phoneticPr fontId="2"/>
  </si>
  <si>
    <t>S38</t>
  </si>
  <si>
    <t>1962年</t>
    <rPh sb="4" eb="5">
      <t>ネン</t>
    </rPh>
    <phoneticPr fontId="2"/>
  </si>
  <si>
    <t>S39</t>
  </si>
  <si>
    <t>1963年</t>
    <rPh sb="4" eb="5">
      <t>ネン</t>
    </rPh>
    <phoneticPr fontId="2"/>
  </si>
  <si>
    <t>S40</t>
  </si>
  <si>
    <t>1964年</t>
    <rPh sb="4" eb="5">
      <t>ネン</t>
    </rPh>
    <phoneticPr fontId="2"/>
  </si>
  <si>
    <t>S41</t>
  </si>
  <si>
    <t>1965年</t>
    <rPh sb="4" eb="5">
      <t>ネン</t>
    </rPh>
    <phoneticPr fontId="2"/>
  </si>
  <si>
    <t>S42</t>
  </si>
  <si>
    <t>1966年</t>
    <rPh sb="4" eb="5">
      <t>ネン</t>
    </rPh>
    <phoneticPr fontId="2"/>
  </si>
  <si>
    <t>S43</t>
  </si>
  <si>
    <t>1967年</t>
    <rPh sb="4" eb="5">
      <t>ネン</t>
    </rPh>
    <phoneticPr fontId="2"/>
  </si>
  <si>
    <t>S44</t>
  </si>
  <si>
    <t>1968年</t>
    <rPh sb="4" eb="5">
      <t>ネン</t>
    </rPh>
    <phoneticPr fontId="2"/>
  </si>
  <si>
    <t>S45</t>
  </si>
  <si>
    <t>1969年</t>
    <rPh sb="4" eb="5">
      <t>ネン</t>
    </rPh>
    <phoneticPr fontId="2"/>
  </si>
  <si>
    <t>S46</t>
  </si>
  <si>
    <t>1970年</t>
    <rPh sb="4" eb="5">
      <t>ネン</t>
    </rPh>
    <phoneticPr fontId="2"/>
  </si>
  <si>
    <t>S47</t>
  </si>
  <si>
    <t>1971年</t>
    <rPh sb="4" eb="5">
      <t>ネン</t>
    </rPh>
    <phoneticPr fontId="2"/>
  </si>
  <si>
    <t>S48</t>
  </si>
  <si>
    <t>1972年</t>
    <rPh sb="4" eb="5">
      <t>ネン</t>
    </rPh>
    <phoneticPr fontId="2"/>
  </si>
  <si>
    <t>S49</t>
  </si>
  <si>
    <t>1973年</t>
    <rPh sb="4" eb="5">
      <t>ネン</t>
    </rPh>
    <phoneticPr fontId="2"/>
  </si>
  <si>
    <t>S50</t>
  </si>
  <si>
    <t>1974年</t>
    <rPh sb="4" eb="5">
      <t>ネン</t>
    </rPh>
    <phoneticPr fontId="2"/>
  </si>
  <si>
    <t>S51</t>
  </si>
  <si>
    <t>1975年</t>
    <rPh sb="4" eb="5">
      <t>ネン</t>
    </rPh>
    <phoneticPr fontId="2"/>
  </si>
  <si>
    <t>S52</t>
  </si>
  <si>
    <t>1976年</t>
    <rPh sb="4" eb="5">
      <t>ネン</t>
    </rPh>
    <phoneticPr fontId="2"/>
  </si>
  <si>
    <t>S53</t>
  </si>
  <si>
    <t>1977年</t>
    <rPh sb="4" eb="5">
      <t>ネン</t>
    </rPh>
    <phoneticPr fontId="2"/>
  </si>
  <si>
    <t>S54</t>
  </si>
  <si>
    <t>1978年</t>
    <rPh sb="4" eb="5">
      <t>ネン</t>
    </rPh>
    <phoneticPr fontId="2"/>
  </si>
  <si>
    <t>S55</t>
  </si>
  <si>
    <t>1979年</t>
    <rPh sb="4" eb="5">
      <t>ネン</t>
    </rPh>
    <phoneticPr fontId="2"/>
  </si>
  <si>
    <t>S56</t>
  </si>
  <si>
    <t>1980年</t>
    <rPh sb="4" eb="5">
      <t>ネン</t>
    </rPh>
    <phoneticPr fontId="2"/>
  </si>
  <si>
    <t>S57</t>
  </si>
  <si>
    <t>1981年</t>
    <rPh sb="4" eb="5">
      <t>ネン</t>
    </rPh>
    <phoneticPr fontId="2"/>
  </si>
  <si>
    <t>S58</t>
  </si>
  <si>
    <t>1982年</t>
    <rPh sb="4" eb="5">
      <t>ネン</t>
    </rPh>
    <phoneticPr fontId="2"/>
  </si>
  <si>
    <t>S59</t>
  </si>
  <si>
    <t>1983年</t>
    <rPh sb="4" eb="5">
      <t>ネン</t>
    </rPh>
    <phoneticPr fontId="2"/>
  </si>
  <si>
    <t>S60</t>
  </si>
  <si>
    <t>1984年</t>
    <rPh sb="4" eb="5">
      <t>ネン</t>
    </rPh>
    <phoneticPr fontId="2"/>
  </si>
  <si>
    <t>S61</t>
  </si>
  <si>
    <t>1985年</t>
    <rPh sb="4" eb="5">
      <t>ネン</t>
    </rPh>
    <phoneticPr fontId="2"/>
  </si>
  <si>
    <t>S62</t>
  </si>
  <si>
    <t>1986年</t>
    <rPh sb="4" eb="5">
      <t>ネン</t>
    </rPh>
    <phoneticPr fontId="2"/>
  </si>
  <si>
    <t>S63</t>
  </si>
  <si>
    <t>1987年</t>
    <rPh sb="4" eb="5">
      <t>ネン</t>
    </rPh>
    <phoneticPr fontId="2"/>
  </si>
  <si>
    <t>S64</t>
  </si>
  <si>
    <t>1988年</t>
    <rPh sb="4" eb="5">
      <t>ネン</t>
    </rPh>
    <phoneticPr fontId="2"/>
  </si>
  <si>
    <t>H1</t>
    <phoneticPr fontId="2"/>
  </si>
  <si>
    <t>1989年</t>
    <rPh sb="4" eb="5">
      <t>ネン</t>
    </rPh>
    <phoneticPr fontId="2"/>
  </si>
  <si>
    <t>H2</t>
  </si>
  <si>
    <t>1990年</t>
    <rPh sb="4" eb="5">
      <t>ネン</t>
    </rPh>
    <phoneticPr fontId="2"/>
  </si>
  <si>
    <t>H3</t>
  </si>
  <si>
    <t>1991年</t>
    <rPh sb="4" eb="5">
      <t>ネン</t>
    </rPh>
    <phoneticPr fontId="2"/>
  </si>
  <si>
    <t>H4</t>
  </si>
  <si>
    <t>1992年</t>
    <rPh sb="4" eb="5">
      <t>ネン</t>
    </rPh>
    <phoneticPr fontId="2"/>
  </si>
  <si>
    <t>H5</t>
  </si>
  <si>
    <t>1993年</t>
    <rPh sb="4" eb="5">
      <t>ネン</t>
    </rPh>
    <phoneticPr fontId="2"/>
  </si>
  <si>
    <t>H6</t>
  </si>
  <si>
    <t>1994年</t>
    <rPh sb="4" eb="5">
      <t>ネン</t>
    </rPh>
    <phoneticPr fontId="2"/>
  </si>
  <si>
    <t>H7</t>
  </si>
  <si>
    <t>1995年</t>
    <rPh sb="4" eb="5">
      <t>ネン</t>
    </rPh>
    <phoneticPr fontId="2"/>
  </si>
  <si>
    <t>H8</t>
  </si>
  <si>
    <t>1996年</t>
    <rPh sb="4" eb="5">
      <t>ネン</t>
    </rPh>
    <phoneticPr fontId="2"/>
  </si>
  <si>
    <t>H9</t>
  </si>
  <si>
    <t>1997年</t>
    <rPh sb="4" eb="5">
      <t>ネン</t>
    </rPh>
    <phoneticPr fontId="2"/>
  </si>
  <si>
    <t>H10</t>
  </si>
  <si>
    <t>1998年</t>
    <rPh sb="4" eb="5">
      <t>ネン</t>
    </rPh>
    <phoneticPr fontId="2"/>
  </si>
  <si>
    <t>H11</t>
  </si>
  <si>
    <t>1999年</t>
    <rPh sb="4" eb="5">
      <t>ネン</t>
    </rPh>
    <phoneticPr fontId="2"/>
  </si>
  <si>
    <t>H12</t>
  </si>
  <si>
    <t>2000年</t>
    <rPh sb="4" eb="5">
      <t>ネン</t>
    </rPh>
    <phoneticPr fontId="2"/>
  </si>
  <si>
    <t>H13</t>
  </si>
  <si>
    <t>2001年</t>
    <rPh sb="4" eb="5">
      <t>ネン</t>
    </rPh>
    <phoneticPr fontId="2"/>
  </si>
  <si>
    <t>H14</t>
  </si>
  <si>
    <t>2002年</t>
    <rPh sb="4" eb="5">
      <t>ネン</t>
    </rPh>
    <phoneticPr fontId="2"/>
  </si>
  <si>
    <t>2003年</t>
    <rPh sb="4" eb="5">
      <t>ネン</t>
    </rPh>
    <phoneticPr fontId="2"/>
  </si>
  <si>
    <t>2004年</t>
    <rPh sb="4" eb="5">
      <t>ネン</t>
    </rPh>
    <phoneticPr fontId="2"/>
  </si>
  <si>
    <t>2005年</t>
    <rPh sb="4" eb="5">
      <t>ネン</t>
    </rPh>
    <phoneticPr fontId="2"/>
  </si>
  <si>
    <t>2006年</t>
    <rPh sb="4" eb="5">
      <t>ネン</t>
    </rPh>
    <phoneticPr fontId="2"/>
  </si>
  <si>
    <t>2007年</t>
    <rPh sb="4" eb="5">
      <t>ネン</t>
    </rPh>
    <phoneticPr fontId="2"/>
  </si>
  <si>
    <t>2008年</t>
    <rPh sb="4" eb="5">
      <t>ネン</t>
    </rPh>
    <phoneticPr fontId="2"/>
  </si>
  <si>
    <t>H21</t>
  </si>
  <si>
    <t>2009年</t>
    <rPh sb="4" eb="5">
      <t>ネン</t>
    </rPh>
    <phoneticPr fontId="2"/>
  </si>
  <si>
    <t>H22</t>
  </si>
  <si>
    <t>2010年</t>
    <rPh sb="4" eb="5">
      <t>ネン</t>
    </rPh>
    <phoneticPr fontId="2"/>
  </si>
  <si>
    <t>H23</t>
  </si>
  <si>
    <t>2011年</t>
    <rPh sb="4" eb="5">
      <t>ネン</t>
    </rPh>
    <phoneticPr fontId="2"/>
  </si>
  <si>
    <t>H24</t>
  </si>
  <si>
    <t>2012年</t>
    <rPh sb="4" eb="5">
      <t>ネン</t>
    </rPh>
    <phoneticPr fontId="2"/>
  </si>
  <si>
    <t>H25</t>
  </si>
  <si>
    <t>2013年</t>
    <rPh sb="4" eb="5">
      <t>ネン</t>
    </rPh>
    <phoneticPr fontId="2"/>
  </si>
  <si>
    <t>H26</t>
  </si>
  <si>
    <t>2014年</t>
    <rPh sb="4" eb="5">
      <t>ネン</t>
    </rPh>
    <phoneticPr fontId="2"/>
  </si>
  <si>
    <t>H27</t>
  </si>
  <si>
    <t>2015年</t>
    <rPh sb="4" eb="5">
      <t>ネン</t>
    </rPh>
    <phoneticPr fontId="2"/>
  </si>
  <si>
    <t>H28</t>
  </si>
  <si>
    <t>2016年</t>
    <rPh sb="4" eb="5">
      <t>ネン</t>
    </rPh>
    <phoneticPr fontId="2"/>
  </si>
  <si>
    <t>H29</t>
  </si>
  <si>
    <t>2017年</t>
    <rPh sb="4" eb="5">
      <t>ネン</t>
    </rPh>
    <phoneticPr fontId="2"/>
  </si>
  <si>
    <t>H30</t>
  </si>
  <si>
    <t>2018年</t>
    <rPh sb="4" eb="5">
      <t>ネン</t>
    </rPh>
    <phoneticPr fontId="2"/>
  </si>
  <si>
    <t>H31</t>
  </si>
  <si>
    <t>2019年</t>
    <rPh sb="4" eb="5">
      <t>ネン</t>
    </rPh>
    <phoneticPr fontId="2"/>
  </si>
  <si>
    <t>R1</t>
    <phoneticPr fontId="2"/>
  </si>
  <si>
    <t>2020年</t>
    <rPh sb="4" eb="5">
      <t>ネン</t>
    </rPh>
    <phoneticPr fontId="2"/>
  </si>
  <si>
    <t>R2</t>
  </si>
  <si>
    <t>2021年</t>
    <rPh sb="4" eb="5">
      <t>ネン</t>
    </rPh>
    <phoneticPr fontId="2"/>
  </si>
  <si>
    <t>R3</t>
  </si>
  <si>
    <t>2022年</t>
    <rPh sb="4" eb="5">
      <t>ネン</t>
    </rPh>
    <phoneticPr fontId="2"/>
  </si>
  <si>
    <t>R4</t>
  </si>
  <si>
    <t>（</t>
    <phoneticPr fontId="2"/>
  </si>
  <si>
    <t>申請者</t>
    <rPh sb="0" eb="3">
      <t>シンセイシャ</t>
    </rPh>
    <phoneticPr fontId="2"/>
  </si>
  <si>
    <t>郵便番号</t>
    <rPh sb="0" eb="4">
      <t>ユウビンバンゴウ</t>
    </rPh>
    <phoneticPr fontId="2"/>
  </si>
  <si>
    <t>〒</t>
    <phoneticPr fontId="2"/>
  </si>
  <si>
    <t>(1) 過去２年以内に銀行取引停止処分を受けていないこと。</t>
    <phoneticPr fontId="2"/>
  </si>
  <si>
    <t>(2) 過去６か月以内に不渡手形又は不渡小切手を出していないこと。</t>
    <phoneticPr fontId="2"/>
  </si>
  <si>
    <t>(3) 次の申立てがなされていないこと。</t>
    <phoneticPr fontId="2"/>
  </si>
  <si>
    <t>ア 破産法（平成16年法律第75号）第18条又は第19条に基づく破産手続開始の申立て</t>
    <phoneticPr fontId="2"/>
  </si>
  <si>
    <t>イ 会社更生法（平成14年法律第154号）第17条に基づく更生手続開始の申立て</t>
    <phoneticPr fontId="2"/>
  </si>
  <si>
    <t>ウ 民事再生法（平成11年法律第225号）第21条に基づく再生手続開始の申立て</t>
    <phoneticPr fontId="2"/>
  </si>
  <si>
    <t>(6) 県税その他の租税を滞納していないこと。</t>
    <phoneticPr fontId="2"/>
  </si>
  <si>
    <t>(7) 神奈川県が措置する指名停止期間中の者でないこと。</t>
    <phoneticPr fontId="2"/>
  </si>
  <si>
    <t xml:space="preserve"> 次の事項について相違ないことを誓約します。</t>
    <phoneticPr fontId="2"/>
  </si>
  <si>
    <t>住　所（法人等の場合は所在地）</t>
    <rPh sb="0" eb="1">
      <t>ジュウ</t>
    </rPh>
    <rPh sb="2" eb="3">
      <t>ショ</t>
    </rPh>
    <rPh sb="6" eb="7">
      <t>トウ</t>
    </rPh>
    <rPh sb="8" eb="10">
      <t>バアイ</t>
    </rPh>
    <rPh sb="11" eb="14">
      <t>ショザイチ</t>
    </rPh>
    <phoneticPr fontId="2"/>
  </si>
  <si>
    <t>氏  名（法人等の場合は名称及び代表者氏名）</t>
    <rPh sb="0" eb="1">
      <t>シ</t>
    </rPh>
    <rPh sb="3" eb="4">
      <t>メイ</t>
    </rPh>
    <rPh sb="5" eb="7">
      <t>ホウジン</t>
    </rPh>
    <rPh sb="7" eb="8">
      <t>トウ</t>
    </rPh>
    <rPh sb="9" eb="11">
      <t>バアイ</t>
    </rPh>
    <rPh sb="12" eb="14">
      <t>メイショウ</t>
    </rPh>
    <rPh sb="14" eb="15">
      <t>オヨ</t>
    </rPh>
    <rPh sb="16" eb="19">
      <t>ダイヒョウシャ</t>
    </rPh>
    <rPh sb="19" eb="21">
      <t>シメイ</t>
    </rPh>
    <phoneticPr fontId="2"/>
  </si>
  <si>
    <t>補助金交付申請額</t>
  </si>
  <si>
    <t>１</t>
    <phoneticPr fontId="2"/>
  </si>
  <si>
    <t>２</t>
    <phoneticPr fontId="2"/>
  </si>
  <si>
    <t>補助事業の着手予定日と完了予定日</t>
    <phoneticPr fontId="2"/>
  </si>
  <si>
    <t>着手予定日</t>
    <rPh sb="0" eb="5">
      <t>チャクシュヨテイヒ</t>
    </rPh>
    <phoneticPr fontId="2"/>
  </si>
  <si>
    <t>完了予定日</t>
    <rPh sb="0" eb="5">
      <t>カンリョウヨテイビ</t>
    </rPh>
    <phoneticPr fontId="2"/>
  </si>
  <si>
    <t>３</t>
    <phoneticPr fontId="2"/>
  </si>
  <si>
    <t>申請者の連絡先</t>
    <rPh sb="0" eb="3">
      <t>シンセイシャ</t>
    </rPh>
    <rPh sb="4" eb="7">
      <t>レンラクサキ</t>
    </rPh>
    <phoneticPr fontId="2"/>
  </si>
  <si>
    <t>TEL：</t>
    <phoneticPr fontId="2"/>
  </si>
  <si>
    <t>電子ﾒｰﾙｱﾄﾞﾚｽ：</t>
    <phoneticPr fontId="2"/>
  </si>
  <si>
    <t>部署名・役職名※：</t>
    <phoneticPr fontId="2"/>
  </si>
  <si>
    <t>担当者名：</t>
    <phoneticPr fontId="2"/>
  </si>
  <si>
    <t>※申請者が個人事業者の場合は、部署名等及び担当者名の記載は不要です。</t>
    <phoneticPr fontId="2"/>
  </si>
  <si>
    <t>４</t>
    <phoneticPr fontId="2"/>
  </si>
  <si>
    <t>事業者名：</t>
    <phoneticPr fontId="2"/>
  </si>
  <si>
    <t>５</t>
    <phoneticPr fontId="2"/>
  </si>
  <si>
    <t>誓約事項</t>
    <rPh sb="0" eb="2">
      <t>セイヤク</t>
    </rPh>
    <rPh sb="2" eb="4">
      <t>ジコウ</t>
    </rPh>
    <phoneticPr fontId="2"/>
  </si>
  <si>
    <t>(8) 地方自治法施行令（昭和22年政令第16号）第167条の４の規定に該当する者でないこと。</t>
    <phoneticPr fontId="2"/>
  </si>
  <si>
    <r>
      <t xml:space="preserve">申請者氏名
</t>
    </r>
    <r>
      <rPr>
        <sz val="10"/>
        <rFont val="ＭＳ 明朝"/>
        <family val="1"/>
        <charset val="128"/>
      </rPr>
      <t>（法人等の場合は名称）</t>
    </r>
    <phoneticPr fontId="2"/>
  </si>
  <si>
    <t>メーカー名</t>
    <phoneticPr fontId="2"/>
  </si>
  <si>
    <t>型式</t>
    <rPh sb="0" eb="2">
      <t>カタシキ</t>
    </rPh>
    <phoneticPr fontId="2"/>
  </si>
  <si>
    <t>次のいずれかの関係にある会社からの調達の有無</t>
    <phoneticPr fontId="2"/>
  </si>
  <si>
    <t>(1) 補助事業者自身</t>
    <phoneticPr fontId="2"/>
  </si>
  <si>
    <t>(2) 100パーセント同一の資本に属するグループ企業</t>
    <phoneticPr fontId="2"/>
  </si>
  <si>
    <t>(3) 補助事業者の関係会社（前号以外）</t>
  </si>
  <si>
    <t>神奈川県知事　殿</t>
    <rPh sb="0" eb="6">
      <t>カナガワケンチジ</t>
    </rPh>
    <rPh sb="7" eb="8">
      <t>トノ</t>
    </rPh>
    <phoneticPr fontId="2"/>
  </si>
  <si>
    <t>神奈川県知事　殿</t>
    <rPh sb="0" eb="6">
      <t>カナガワケンチジ</t>
    </rPh>
    <phoneticPr fontId="2"/>
  </si>
  <si>
    <t>※個人事業者にあっては下記の生年月日・性別を記載</t>
    <phoneticPr fontId="2"/>
  </si>
  <si>
    <t>生年月日</t>
    <phoneticPr fontId="2"/>
  </si>
  <si>
    <t>性別</t>
  </si>
  <si>
    <t>年</t>
    <rPh sb="0" eb="1">
      <t>ネン</t>
    </rPh>
    <phoneticPr fontId="2"/>
  </si>
  <si>
    <t>日生</t>
    <rPh sb="0" eb="1">
      <t>ヒ</t>
    </rPh>
    <rPh sb="1" eb="2">
      <t>ウ</t>
    </rPh>
    <phoneticPr fontId="2"/>
  </si>
  <si>
    <t>共同申請者</t>
    <phoneticPr fontId="2"/>
  </si>
  <si>
    <t>法人名（名称及び代表者の職・氏名）又は氏名</t>
    <phoneticPr fontId="2"/>
  </si>
  <si>
    <t>リース事業者</t>
    <rPh sb="3" eb="6">
      <t>ジギョウシャ</t>
    </rPh>
    <phoneticPr fontId="2"/>
  </si>
  <si>
    <t>（同意事項）</t>
    <phoneticPr fontId="2"/>
  </si>
  <si>
    <t>（誓約事項）</t>
    <rPh sb="1" eb="3">
      <t>セイヤク</t>
    </rPh>
    <phoneticPr fontId="2"/>
  </si>
  <si>
    <r>
      <t>※</t>
    </r>
    <r>
      <rPr>
        <b/>
        <u/>
        <sz val="11"/>
        <color theme="1"/>
        <rFont val="ＭＳ ゴシック"/>
        <family val="3"/>
        <charset val="128"/>
      </rPr>
      <t>「会計監査人」等の法人</t>
    </r>
    <r>
      <rPr>
        <u/>
        <sz val="11"/>
        <color theme="1"/>
        <rFont val="ＭＳ 明朝"/>
        <family val="1"/>
        <charset val="128"/>
      </rPr>
      <t>を含む</t>
    </r>
    <r>
      <rPr>
        <sz val="11"/>
        <color theme="1"/>
        <rFont val="ＭＳ 明朝"/>
        <family val="1"/>
        <charset val="128"/>
      </rPr>
      <t>、登記事項証明書の「役員に関する事項」欄に記載の全ての役員（抹消事項に該当する者を除く。）を漏れなく記入してください。</t>
    </r>
    <phoneticPr fontId="2"/>
  </si>
  <si>
    <t>　記載した全ての者は、代表者又は役員のうちに暴力団員に該当する者がいないことを確認するため、本様式に記載された情報を神奈川県警察本部に照会することについて、同意しています。</t>
    <phoneticPr fontId="2"/>
  </si>
  <si>
    <t>・審査結果について、県がリース事業者宛てに通知すること。</t>
    <phoneticPr fontId="2"/>
  </si>
  <si>
    <t>・補助金はリース事業者に交付されること。</t>
    <phoneticPr fontId="2"/>
  </si>
  <si>
    <t>別紙１から転記</t>
    <rPh sb="0" eb="2">
      <t>ベッシ</t>
    </rPh>
    <rPh sb="5" eb="7">
      <t>テンキ</t>
    </rPh>
    <phoneticPr fontId="2"/>
  </si>
  <si>
    <t>部署名・役職名：</t>
    <phoneticPr fontId="2"/>
  </si>
  <si>
    <t>神奈川県ＥＶ急速充電設備整備費補助金交付申請書</t>
    <phoneticPr fontId="2"/>
  </si>
  <si>
    <t>別表２　第１号様式（第６条関係）</t>
    <phoneticPr fontId="2"/>
  </si>
  <si>
    <t>ＥＶ急速充電設備の整備状況（該当する□に「✓」を記載）</t>
    <phoneticPr fontId="2"/>
  </si>
  <si>
    <t>□</t>
    <phoneticPr fontId="2"/>
  </si>
  <si>
    <t>新規（追加）</t>
  </si>
  <si>
    <t>入替</t>
    <phoneticPr fontId="2"/>
  </si>
  <si>
    <t>○　着手予定日について、ＥＶ急速充電設備の設置工事の着工予定日を記載してください。</t>
    <rPh sb="2" eb="4">
      <t>チャクシュ</t>
    </rPh>
    <rPh sb="4" eb="6">
      <t>ヨテイ</t>
    </rPh>
    <rPh sb="6" eb="7">
      <t>ビ</t>
    </rPh>
    <rPh sb="14" eb="16">
      <t>キュウソク</t>
    </rPh>
    <rPh sb="16" eb="18">
      <t>ジュウデン</t>
    </rPh>
    <rPh sb="18" eb="20">
      <t>セツビ</t>
    </rPh>
    <rPh sb="21" eb="23">
      <t>セッチ</t>
    </rPh>
    <rPh sb="23" eb="25">
      <t>コウジ</t>
    </rPh>
    <rPh sb="26" eb="28">
      <t>チャッコウ</t>
    </rPh>
    <rPh sb="28" eb="30">
      <t>ヨテイ</t>
    </rPh>
    <rPh sb="30" eb="31">
      <t>ビ</t>
    </rPh>
    <rPh sb="32" eb="34">
      <t>キサイ</t>
    </rPh>
    <phoneticPr fontId="2"/>
  </si>
  <si>
    <t>○　完了予定日について、次の事項のうち、最も遅いものの予定日を記載してください。</t>
    <rPh sb="2" eb="4">
      <t>カンリョウ</t>
    </rPh>
    <rPh sb="4" eb="6">
      <t>ヨテイ</t>
    </rPh>
    <rPh sb="6" eb="7">
      <t>ビ</t>
    </rPh>
    <rPh sb="12" eb="13">
      <t>ツギ</t>
    </rPh>
    <rPh sb="14" eb="16">
      <t>ジコウ</t>
    </rPh>
    <rPh sb="20" eb="21">
      <t>モット</t>
    </rPh>
    <rPh sb="22" eb="23">
      <t>オソ</t>
    </rPh>
    <rPh sb="27" eb="29">
      <t>ヨテイ</t>
    </rPh>
    <rPh sb="29" eb="30">
      <t>ビ</t>
    </rPh>
    <rPh sb="31" eb="33">
      <t>キサイ</t>
    </rPh>
    <phoneticPr fontId="2"/>
  </si>
  <si>
    <t>６</t>
    <phoneticPr fontId="2"/>
  </si>
  <si>
    <t>整備する設備の販売・設置・施工予定事業者の連絡先※</t>
    <phoneticPr fontId="2"/>
  </si>
  <si>
    <t>※　新規に整備する設備の販売・設置・施工予定事業者に確認することがあります。</t>
    <phoneticPr fontId="2"/>
  </si>
  <si>
    <t>（ＥＶ急速充電設備の販売）</t>
    <phoneticPr fontId="2"/>
  </si>
  <si>
    <t>(9) 土地の使用に関する法令、土地使用の権原など、法令を遵守すること。</t>
    <phoneticPr fontId="2"/>
  </si>
  <si>
    <t>名称</t>
    <rPh sb="0" eb="2">
      <t>メイショウ</t>
    </rPh>
    <phoneticPr fontId="2"/>
  </si>
  <si>
    <t>所在地</t>
    <rPh sb="0" eb="3">
      <t>ショザイチ</t>
    </rPh>
    <phoneticPr fontId="2"/>
  </si>
  <si>
    <t>種別</t>
    <rPh sb="0" eb="2">
      <t>シュベツ</t>
    </rPh>
    <phoneticPr fontId="2"/>
  </si>
  <si>
    <t>□</t>
    <phoneticPr fontId="2"/>
  </si>
  <si>
    <t>商業施設</t>
    <rPh sb="0" eb="4">
      <t>ショウギョウシセツ</t>
    </rPh>
    <phoneticPr fontId="2"/>
  </si>
  <si>
    <t>宿泊施設</t>
    <rPh sb="0" eb="4">
      <t>シュクハクシセツ</t>
    </rPh>
    <phoneticPr fontId="2"/>
  </si>
  <si>
    <t>給油所</t>
    <rPh sb="0" eb="2">
      <t>キュウユ</t>
    </rPh>
    <rPh sb="2" eb="3">
      <t>ジョ</t>
    </rPh>
    <phoneticPr fontId="2"/>
  </si>
  <si>
    <t>道の駅</t>
    <rPh sb="0" eb="1">
      <t>ミチ</t>
    </rPh>
    <rPh sb="2" eb="3">
      <t>エキ</t>
    </rPh>
    <phoneticPr fontId="2"/>
  </si>
  <si>
    <t>事業所</t>
    <rPh sb="0" eb="3">
      <t>ジギョウショ</t>
    </rPh>
    <phoneticPr fontId="2"/>
  </si>
  <si>
    <t>工場</t>
    <rPh sb="0" eb="2">
      <t>コウジョウ</t>
    </rPh>
    <phoneticPr fontId="2"/>
  </si>
  <si>
    <t>マンション</t>
    <phoneticPr fontId="2"/>
  </si>
  <si>
    <t>公共施設</t>
    <rPh sb="0" eb="4">
      <t>コウキョウシセツ</t>
    </rPh>
    <phoneticPr fontId="2"/>
  </si>
  <si>
    <t>その他</t>
    <rPh sb="2" eb="3">
      <t>タ</t>
    </rPh>
    <phoneticPr fontId="2"/>
  </si>
  <si>
    <t>（</t>
    <phoneticPr fontId="2"/>
  </si>
  <si>
    <t>）</t>
    <phoneticPr fontId="2"/>
  </si>
  <si>
    <t>神奈川県ＥＶ急速充電設備整備費補助金事業計画書</t>
    <rPh sb="18" eb="20">
      <t>ジギョウ</t>
    </rPh>
    <rPh sb="20" eb="23">
      <t>ケイカクショ</t>
    </rPh>
    <phoneticPr fontId="2"/>
  </si>
  <si>
    <t>別表２　第１号様式別紙１</t>
    <rPh sb="0" eb="2">
      <t>ベッピョウ</t>
    </rPh>
    <rPh sb="4" eb="5">
      <t>ダイ</t>
    </rPh>
    <rPh sb="6" eb="7">
      <t>ゴウ</t>
    </rPh>
    <rPh sb="7" eb="9">
      <t>ヨウシキ</t>
    </rPh>
    <rPh sb="9" eb="11">
      <t>ベッシ</t>
    </rPh>
    <phoneticPr fontId="2"/>
  </si>
  <si>
    <t>補助事業者のみが所有者である土地</t>
    <phoneticPr fontId="2"/>
  </si>
  <si>
    <t>整備基数</t>
    <rPh sb="0" eb="2">
      <t>セイビ</t>
    </rPh>
    <rPh sb="2" eb="4">
      <t>キスウ</t>
    </rPh>
    <phoneticPr fontId="2"/>
  </si>
  <si>
    <t>kW</t>
    <phoneticPr fontId="2"/>
  </si>
  <si>
    <t>口</t>
    <rPh sb="0" eb="1">
      <t>クチ</t>
    </rPh>
    <phoneticPr fontId="2"/>
  </si>
  <si>
    <t>基</t>
    <rPh sb="0" eb="1">
      <t>キ</t>
    </rPh>
    <phoneticPr fontId="2"/>
  </si>
  <si>
    <t>氏  名（法人等の場合は名称及び代表者職・氏名）</t>
    <rPh sb="0" eb="1">
      <t>シ</t>
    </rPh>
    <rPh sb="3" eb="4">
      <t>メイ</t>
    </rPh>
    <rPh sb="5" eb="7">
      <t>ホウジン</t>
    </rPh>
    <rPh sb="7" eb="8">
      <t>トウ</t>
    </rPh>
    <rPh sb="9" eb="11">
      <t>バアイ</t>
    </rPh>
    <rPh sb="12" eb="14">
      <t>メイショウ</t>
    </rPh>
    <rPh sb="14" eb="15">
      <t>オヨ</t>
    </rPh>
    <rPh sb="16" eb="19">
      <t>ダイヒョウシャ</t>
    </rPh>
    <rPh sb="19" eb="20">
      <t>ショク</t>
    </rPh>
    <rPh sb="21" eb="23">
      <t>シメイ</t>
    </rPh>
    <phoneticPr fontId="2"/>
  </si>
  <si>
    <t>申請区分</t>
    <rPh sb="0" eb="2">
      <t>シンセイ</t>
    </rPh>
    <rPh sb="2" eb="4">
      <t>クブン</t>
    </rPh>
    <phoneticPr fontId="2"/>
  </si>
  <si>
    <t>設備費及び設置工事費</t>
    <rPh sb="0" eb="3">
      <t>セツビヒ</t>
    </rPh>
    <rPh sb="3" eb="4">
      <t>オヨ</t>
    </rPh>
    <rPh sb="5" eb="10">
      <t>セッチコウジヒ</t>
    </rPh>
    <phoneticPr fontId="2"/>
  </si>
  <si>
    <t>設備費のみ</t>
    <rPh sb="0" eb="3">
      <t>セツビヒ</t>
    </rPh>
    <phoneticPr fontId="2"/>
  </si>
  <si>
    <t>（設備費）</t>
    <rPh sb="1" eb="4">
      <t>セツビヒ</t>
    </rPh>
    <phoneticPr fontId="2"/>
  </si>
  <si>
    <t>有</t>
    <rPh sb="0" eb="1">
      <t>アリ</t>
    </rPh>
    <phoneticPr fontId="2"/>
  </si>
  <si>
    <t>無</t>
    <rPh sb="0" eb="1">
      <t>ム</t>
    </rPh>
    <phoneticPr fontId="2"/>
  </si>
  <si>
    <t>（設置工事費）</t>
    <rPh sb="1" eb="3">
      <t>セッチ</t>
    </rPh>
    <rPh sb="3" eb="5">
      <t>コウジ</t>
    </rPh>
    <rPh sb="5" eb="6">
      <t>ヒ</t>
    </rPh>
    <phoneticPr fontId="2"/>
  </si>
  <si>
    <t>（うち設備費）</t>
    <rPh sb="3" eb="6">
      <t>セツビヒ</t>
    </rPh>
    <phoneticPr fontId="2"/>
  </si>
  <si>
    <t>（うち設置工事費）</t>
    <rPh sb="3" eb="5">
      <t>セッチ</t>
    </rPh>
    <rPh sb="5" eb="7">
      <t>コウジ</t>
    </rPh>
    <rPh sb="7" eb="8">
      <t>ヒ</t>
    </rPh>
    <phoneticPr fontId="2"/>
  </si>
  <si>
    <r>
      <t>補助対象経費（</t>
    </r>
    <r>
      <rPr>
        <sz val="11"/>
        <rFont val="ＭＳ ゴシック"/>
        <family val="3"/>
        <charset val="128"/>
      </rPr>
      <t>Ａ</t>
    </r>
    <r>
      <rPr>
        <sz val="11"/>
        <rFont val="ＭＳ 明朝"/>
        <family val="1"/>
        <charset val="128"/>
      </rPr>
      <t>）に３分の１を乗じた額（</t>
    </r>
    <r>
      <rPr>
        <sz val="11"/>
        <rFont val="ＭＳ ゴシック"/>
        <family val="3"/>
        <charset val="128"/>
      </rPr>
      <t>Ｂ</t>
    </r>
    <r>
      <rPr>
        <sz val="11"/>
        <rFont val="ＭＳ 明朝"/>
        <family val="1"/>
        <charset val="128"/>
      </rPr>
      <t>＝</t>
    </r>
    <r>
      <rPr>
        <sz val="11"/>
        <rFont val="ＭＳ ゴシック"/>
        <family val="3"/>
        <charset val="128"/>
      </rPr>
      <t>Ａ</t>
    </r>
    <r>
      <rPr>
        <sz val="11"/>
        <rFont val="ＭＳ 明朝"/>
        <family val="1"/>
        <charset val="128"/>
      </rPr>
      <t>／３）</t>
    </r>
    <rPh sb="0" eb="2">
      <t>ホジョ</t>
    </rPh>
    <rPh sb="2" eb="4">
      <t>タイショウ</t>
    </rPh>
    <rPh sb="4" eb="6">
      <t>ケイヒ</t>
    </rPh>
    <rPh sb="11" eb="12">
      <t>ブン</t>
    </rPh>
    <rPh sb="15" eb="16">
      <t>ジョウ</t>
    </rPh>
    <rPh sb="18" eb="19">
      <t>ガク</t>
    </rPh>
    <phoneticPr fontId="2"/>
  </si>
  <si>
    <t>□</t>
  </si>
  <si>
    <t>国の補助金等との併用</t>
    <phoneticPr fontId="2"/>
  </si>
  <si>
    <t>（千円未満を切捨て）</t>
    <phoneticPr fontId="2"/>
  </si>
  <si>
    <t>（１円未満を切捨て）</t>
    <phoneticPr fontId="2"/>
  </si>
  <si>
    <r>
      <t>ＥＶ急速充電設備の整備に係る補助対象経費（</t>
    </r>
    <r>
      <rPr>
        <sz val="11"/>
        <rFont val="ＭＳ ゴシック"/>
        <family val="3"/>
        <charset val="128"/>
      </rPr>
      <t>Ａ</t>
    </r>
    <r>
      <rPr>
        <sz val="11"/>
        <rFont val="ＭＳ 明朝"/>
        <family val="1"/>
        <charset val="128"/>
      </rPr>
      <t>）</t>
    </r>
    <rPh sb="2" eb="4">
      <t>キュウソク</t>
    </rPh>
    <rPh sb="4" eb="6">
      <t>ジュウデン</t>
    </rPh>
    <rPh sb="6" eb="8">
      <t>セツビ</t>
    </rPh>
    <rPh sb="9" eb="11">
      <t>セイビ</t>
    </rPh>
    <rPh sb="12" eb="13">
      <t>カカ</t>
    </rPh>
    <rPh sb="14" eb="16">
      <t>ホジョ</t>
    </rPh>
    <rPh sb="16" eb="18">
      <t>タイショウ</t>
    </rPh>
    <rPh sb="18" eb="20">
      <t>ケイヒ</t>
    </rPh>
    <phoneticPr fontId="2"/>
  </si>
  <si>
    <t>※値引後の金額で消費税及び地方消費税を除く。</t>
    <phoneticPr fontId="2"/>
  </si>
  <si>
    <t>※県に設置工事費を申請しない場合は、設備費に対する国の補助金等の申請額</t>
    <phoneticPr fontId="2"/>
  </si>
  <si>
    <r>
      <t>国の補助金等を受ける場合、その金額（</t>
    </r>
    <r>
      <rPr>
        <sz val="11"/>
        <rFont val="ＭＳ ゴシック"/>
        <family val="3"/>
        <charset val="128"/>
      </rPr>
      <t>Ｄ</t>
    </r>
    <r>
      <rPr>
        <sz val="11"/>
        <rFont val="ＭＳ 明朝"/>
        <family val="1"/>
        <charset val="128"/>
      </rPr>
      <t>）</t>
    </r>
    <rPh sb="0" eb="1">
      <t>クニ</t>
    </rPh>
    <rPh sb="2" eb="4">
      <t>ホジョ</t>
    </rPh>
    <rPh sb="4" eb="5">
      <t>キン</t>
    </rPh>
    <rPh sb="5" eb="6">
      <t>トウ</t>
    </rPh>
    <rPh sb="7" eb="8">
      <t>ウ</t>
    </rPh>
    <rPh sb="10" eb="12">
      <t>バアイ</t>
    </rPh>
    <rPh sb="15" eb="17">
      <t>キンガク</t>
    </rPh>
    <phoneticPr fontId="2"/>
  </si>
  <si>
    <t>補助金相当額を現金で支払</t>
    <phoneticPr fontId="2"/>
  </si>
  <si>
    <t>別表２　第１号様式別紙２</t>
    <rPh sb="0" eb="2">
      <t>ベッピョウ</t>
    </rPh>
    <rPh sb="4" eb="5">
      <t>ダイ</t>
    </rPh>
    <rPh sb="6" eb="7">
      <t>ゴウ</t>
    </rPh>
    <rPh sb="7" eb="9">
      <t>ヨウシキ</t>
    </rPh>
    <rPh sb="9" eb="11">
      <t>ベッシ</t>
    </rPh>
    <phoneticPr fontId="2"/>
  </si>
  <si>
    <t>　次の事項について同意し、申請内容に間違いがないことを確認しています。</t>
    <rPh sb="1" eb="2">
      <t>ツギ</t>
    </rPh>
    <rPh sb="3" eb="5">
      <t>ジコウ</t>
    </rPh>
    <rPh sb="9" eb="11">
      <t>ドウイ</t>
    </rPh>
    <rPh sb="13" eb="15">
      <t>シンセイ</t>
    </rPh>
    <rPh sb="15" eb="17">
      <t>ナイヨウ</t>
    </rPh>
    <rPh sb="18" eb="20">
      <t>マチガ</t>
    </rPh>
    <rPh sb="27" eb="29">
      <t>カクニン</t>
    </rPh>
    <phoneticPr fontId="2"/>
  </si>
  <si>
    <t>別表２　第１号様式別紙３</t>
    <rPh sb="0" eb="2">
      <t>ベッピョウ</t>
    </rPh>
    <rPh sb="4" eb="5">
      <t>ダイ</t>
    </rPh>
    <rPh sb="6" eb="7">
      <t>ゴウ</t>
    </rPh>
    <rPh sb="7" eb="9">
      <t>ヨウシキ</t>
    </rPh>
    <rPh sb="9" eb="11">
      <t>ベッシ</t>
    </rPh>
    <phoneticPr fontId="2"/>
  </si>
  <si>
    <t>別表２　第１号様式別紙４</t>
    <rPh sb="0" eb="2">
      <t>ベッピョウ</t>
    </rPh>
    <rPh sb="4" eb="5">
      <t>ダイ</t>
    </rPh>
    <rPh sb="6" eb="7">
      <t>ゴウ</t>
    </rPh>
    <rPh sb="7" eb="9">
      <t>ヨウシキ</t>
    </rPh>
    <rPh sb="9" eb="11">
      <t>ベッシ</t>
    </rPh>
    <phoneticPr fontId="2"/>
  </si>
  <si>
    <t>共同負担者</t>
    <rPh sb="2" eb="5">
      <t>フタンシャ</t>
    </rPh>
    <phoneticPr fontId="2"/>
  </si>
  <si>
    <t>※</t>
    <phoneticPr fontId="2"/>
  </si>
  <si>
    <t xml:space="preserve">(1) 新たに整備するＥＶ急速充電設備の設置工事 </t>
    <phoneticPr fontId="2"/>
  </si>
  <si>
    <t>(2) 新たに整備するＥＶ急速充電設備の引渡し</t>
    <phoneticPr fontId="2"/>
  </si>
  <si>
    <t>(3) 新たに整備するＥＶ急速充電設備の代金の支払</t>
    <phoneticPr fontId="2"/>
  </si>
  <si>
    <t>（法人名称）</t>
    <phoneticPr fontId="2"/>
  </si>
  <si>
    <t>（代表者の職・氏名）</t>
    <phoneticPr fontId="2"/>
  </si>
  <si>
    <t>共同申請同意書</t>
    <phoneticPr fontId="2"/>
  </si>
  <si>
    <t>共同負担事業に関する同意書</t>
    <phoneticPr fontId="2"/>
  </si>
  <si>
    <t>・リース事業者及び使用者が、補助金交付後取得財産を処分しようとするときは、リース事</t>
    <phoneticPr fontId="2"/>
  </si>
  <si>
    <t>　業者はあらかじめ知事の承認を得る必要があること。また、知事の承認を得て処分した場</t>
    <phoneticPr fontId="2"/>
  </si>
  <si>
    <t>　合、補助金の全部又は一部に相当する金額の納付を命ぜられる場合があること。</t>
    <phoneticPr fontId="2"/>
  </si>
  <si>
    <t>・要綱第21条の規定に基づき県が調査を行う場合、リース事業者及び使用者は、共に調査に</t>
    <phoneticPr fontId="2"/>
  </si>
  <si>
    <t>　協力すること。</t>
    <phoneticPr fontId="2"/>
  </si>
  <si>
    <t>　ページ等により公表すること。</t>
    <phoneticPr fontId="2"/>
  </si>
  <si>
    <t>(4) 債務不履行により、所有する資産に対し、仮差押命令、差押命令、保全差押又は競売</t>
    <phoneticPr fontId="2"/>
  </si>
  <si>
    <t xml:space="preserve"> 開始決定がなされていないこと。</t>
    <phoneticPr fontId="2"/>
  </si>
  <si>
    <t>申請者（設備費を
負担する事業者）</t>
    <rPh sb="0" eb="3">
      <t>シンセイシャ</t>
    </rPh>
    <rPh sb="4" eb="7">
      <t>セツビヒ</t>
    </rPh>
    <rPh sb="9" eb="11">
      <t>フタン</t>
    </rPh>
    <rPh sb="13" eb="15">
      <t>ジギョウ</t>
    </rPh>
    <rPh sb="15" eb="16">
      <t>シャ</t>
    </rPh>
    <phoneticPr fontId="2"/>
  </si>
  <si>
    <t xml:space="preserve">・審査結果について、申請者宛てに通知すること。 </t>
    <phoneticPr fontId="2"/>
  </si>
  <si>
    <t>・補助金は申請者が代表して受け取ること。</t>
    <phoneticPr fontId="2"/>
  </si>
  <si>
    <t>・補助金交付後取得財産を処分しようとするときは、申請者が代表してあらかじめ知事</t>
    <phoneticPr fontId="2"/>
  </si>
  <si>
    <t>　の承認を得る必要があること。また、知事の承認を得て処分した場合、補助金の全部</t>
    <phoneticPr fontId="2"/>
  </si>
  <si>
    <t xml:space="preserve">　又は一部に相当する金額の納付を命ぜられる場合があること。 </t>
    <phoneticPr fontId="2"/>
  </si>
  <si>
    <t>・要綱第21条の規定に基づき県が調査を行う場合、共同負担者は、共に調査に協力する</t>
    <rPh sb="24" eb="28">
      <t>キョウドウフタン</t>
    </rPh>
    <rPh sb="28" eb="29">
      <t>シャ</t>
    </rPh>
    <phoneticPr fontId="2"/>
  </si>
  <si>
    <t>　こと。</t>
    <phoneticPr fontId="2"/>
  </si>
  <si>
    <t>　ームページ等により公表すること。</t>
    <phoneticPr fontId="2"/>
  </si>
  <si>
    <t>(4) 債務不履行により、所有する資産に対し、仮差押命令、差押命令、保全差押又は競</t>
    <phoneticPr fontId="2"/>
  </si>
  <si>
    <t xml:space="preserve"> 売開始決定がなされていないこと。</t>
    <phoneticPr fontId="2"/>
  </si>
  <si>
    <t>(8) 地方自治法施行令（昭和22年政令第16号）第167条の４の規定に該当する者でない</t>
    <phoneticPr fontId="2"/>
  </si>
  <si>
    <t xml:space="preserve"> こと。</t>
    <phoneticPr fontId="2"/>
  </si>
  <si>
    <t>記載の額</t>
    <phoneticPr fontId="2"/>
  </si>
  <si>
    <r>
      <t>（ＥＶ急速充電設備の設置工事）</t>
    </r>
    <r>
      <rPr>
        <sz val="9"/>
        <rFont val="ＭＳ 明朝"/>
        <family val="1"/>
        <charset val="128"/>
      </rPr>
      <t xml:space="preserve"> ※ＥＶ急速充電設備の販売と同じ事業者の場合は、記載は不要です。</t>
    </r>
    <phoneticPr fontId="2"/>
  </si>
  <si>
    <t>リースで整備する
設備の使用者</t>
    <rPh sb="4" eb="6">
      <t>セイビ</t>
    </rPh>
    <rPh sb="9" eb="11">
      <t>セツビ</t>
    </rPh>
    <phoneticPr fontId="2"/>
  </si>
  <si>
    <r>
      <t>１　補助事業の概要</t>
    </r>
    <r>
      <rPr>
        <sz val="9"/>
        <rFont val="ＭＳ 明朝"/>
        <family val="1"/>
        <charset val="128"/>
      </rPr>
      <t>（該当する□に「✔」を記載）</t>
    </r>
    <rPh sb="2" eb="4">
      <t>ホジョ</t>
    </rPh>
    <rPh sb="4" eb="6">
      <t>ジギョウ</t>
    </rPh>
    <rPh sb="7" eb="9">
      <t>ガイヨウ</t>
    </rPh>
    <phoneticPr fontId="2"/>
  </si>
  <si>
    <t>設備を設置する土地の使用権原の確認</t>
    <rPh sb="0" eb="2">
      <t>セツビ</t>
    </rPh>
    <rPh sb="3" eb="5">
      <t>セッチ</t>
    </rPh>
    <rPh sb="7" eb="9">
      <t>トチ</t>
    </rPh>
    <rPh sb="10" eb="12">
      <t>シヨウ</t>
    </rPh>
    <rPh sb="12" eb="14">
      <t>ケンゲン</t>
    </rPh>
    <rPh sb="15" eb="17">
      <t>カクニン</t>
    </rPh>
    <phoneticPr fontId="2"/>
  </si>
  <si>
    <r>
      <rPr>
        <b/>
        <sz val="11"/>
        <rFont val="ＭＳ ゴシック"/>
        <family val="3"/>
        <charset val="128"/>
      </rPr>
      <t>補助金交付申請額</t>
    </r>
    <r>
      <rPr>
        <sz val="11"/>
        <rFont val="ＭＳ 明朝"/>
        <family val="1"/>
        <charset val="128"/>
      </rPr>
      <t>（</t>
    </r>
    <r>
      <rPr>
        <sz val="11"/>
        <rFont val="ＭＳ ゴシック"/>
        <family val="3"/>
        <charset val="128"/>
      </rPr>
      <t>(Ｂ)</t>
    </r>
    <r>
      <rPr>
        <sz val="11"/>
        <rFont val="ＭＳ 明朝"/>
        <family val="1"/>
        <charset val="128"/>
      </rPr>
      <t>、</t>
    </r>
    <r>
      <rPr>
        <sz val="11"/>
        <rFont val="ＭＳ ゴシック"/>
        <family val="3"/>
        <charset val="128"/>
      </rPr>
      <t>(Ｃ)</t>
    </r>
    <r>
      <rPr>
        <sz val="11"/>
        <rFont val="ＭＳ 明朝"/>
        <family val="1"/>
        <charset val="128"/>
      </rPr>
      <t>又は</t>
    </r>
    <r>
      <rPr>
        <sz val="11"/>
        <rFont val="ＭＳ ゴシック"/>
        <family val="3"/>
        <charset val="128"/>
      </rPr>
      <t>(Ｅ)</t>
    </r>
    <r>
      <rPr>
        <sz val="11"/>
        <rFont val="ＭＳ 明朝"/>
        <family val="1"/>
        <charset val="128"/>
      </rPr>
      <t>のいずれか低い額）</t>
    </r>
    <rPh sb="0" eb="3">
      <t>ホジョキン</t>
    </rPh>
    <rPh sb="3" eb="5">
      <t>コウフ</t>
    </rPh>
    <rPh sb="5" eb="7">
      <t>シンセイ</t>
    </rPh>
    <rPh sb="7" eb="8">
      <t>ガク</t>
    </rPh>
    <phoneticPr fontId="2"/>
  </si>
  <si>
    <r>
      <t>補助対象経費（</t>
    </r>
    <r>
      <rPr>
        <sz val="11"/>
        <rFont val="ＭＳ ゴシック"/>
        <family val="3"/>
        <charset val="128"/>
      </rPr>
      <t>Ａ</t>
    </r>
    <r>
      <rPr>
        <sz val="11"/>
        <rFont val="ＭＳ 明朝"/>
        <family val="1"/>
        <charset val="128"/>
      </rPr>
      <t>）から国の補助額（</t>
    </r>
    <r>
      <rPr>
        <sz val="11"/>
        <rFont val="ＭＳ ゴシック"/>
        <family val="3"/>
        <charset val="128"/>
      </rPr>
      <t>Ｄ</t>
    </r>
    <r>
      <rPr>
        <sz val="11"/>
        <rFont val="ＭＳ 明朝"/>
        <family val="1"/>
        <charset val="128"/>
      </rPr>
      <t>）を控除した額
（</t>
    </r>
    <r>
      <rPr>
        <sz val="11"/>
        <rFont val="ＭＳ ゴシック"/>
        <family val="3"/>
        <charset val="128"/>
      </rPr>
      <t>Ｅ</t>
    </r>
    <r>
      <rPr>
        <sz val="11"/>
        <rFont val="ＭＳ 明朝"/>
        <family val="1"/>
        <charset val="128"/>
      </rPr>
      <t>＝</t>
    </r>
    <r>
      <rPr>
        <sz val="11"/>
        <rFont val="ＭＳ ゴシック"/>
        <family val="3"/>
        <charset val="128"/>
      </rPr>
      <t>Ａ</t>
    </r>
    <r>
      <rPr>
        <sz val="11"/>
        <rFont val="ＭＳ 明朝"/>
        <family val="1"/>
        <charset val="128"/>
      </rPr>
      <t>－</t>
    </r>
    <r>
      <rPr>
        <sz val="11"/>
        <rFont val="ＭＳ ゴシック"/>
        <family val="3"/>
        <charset val="128"/>
      </rPr>
      <t>Ｄ</t>
    </r>
    <r>
      <rPr>
        <sz val="11"/>
        <rFont val="ＭＳ 明朝"/>
        <family val="1"/>
        <charset val="128"/>
      </rPr>
      <t>）</t>
    </r>
    <rPh sb="0" eb="2">
      <t>ホジョ</t>
    </rPh>
    <rPh sb="2" eb="4">
      <t>タイショウ</t>
    </rPh>
    <rPh sb="4" eb="6">
      <t>ケイヒ</t>
    </rPh>
    <rPh sb="11" eb="12">
      <t>クニ</t>
    </rPh>
    <rPh sb="13" eb="15">
      <t>ホジョ</t>
    </rPh>
    <rPh sb="15" eb="16">
      <t>ガク</t>
    </rPh>
    <rPh sb="20" eb="22">
      <t>コウジョ</t>
    </rPh>
    <rPh sb="24" eb="25">
      <t>ガク</t>
    </rPh>
    <phoneticPr fontId="2"/>
  </si>
  <si>
    <t>他に共同負担者がいる場合は、「設備費を負担する事業者」又は「設置工事費を負担する事業者」欄を追加して記載してください。</t>
    <phoneticPr fontId="2"/>
  </si>
  <si>
    <t>(5) 補助事業を円滑に遂行できる安定的かつ健全な財政能力を有すること（債務超過の</t>
    <phoneticPr fontId="2"/>
  </si>
  <si>
    <t>(5) 補助事業を円滑に遂行できる安定的かつ健全な財政能力を有すること（債務超過の状</t>
    <phoneticPr fontId="2"/>
  </si>
  <si>
    <t>設備を設置する施設に
ついて</t>
    <phoneticPr fontId="2"/>
  </si>
  <si>
    <t xml:space="preserve"> 況にないこと。）。</t>
    <phoneticPr fontId="2"/>
  </si>
  <si>
    <t xml:space="preserve"> 状況にないこと。）。</t>
    <phoneticPr fontId="2"/>
  </si>
  <si>
    <t>　また、補助事業で設置する設備の所在地等、公共の用に供するために必要な情報を、県がホームページ等により公表することについて同意します。</t>
    <phoneticPr fontId="2"/>
  </si>
  <si>
    <t>神奈川県ＥＶ急速充電設備整備費補助金事業計画書（別表２　第１号様式別紙１）の３に</t>
    <phoneticPr fontId="2"/>
  </si>
  <si>
    <t>県の補助を受けている旨を示す
ラッピング等について</t>
    <rPh sb="0" eb="1">
      <t>ケン</t>
    </rPh>
    <rPh sb="2" eb="4">
      <t>ホジョ</t>
    </rPh>
    <rPh sb="5" eb="6">
      <t>ウ</t>
    </rPh>
    <rPh sb="10" eb="11">
      <t>ムネ</t>
    </rPh>
    <rPh sb="12" eb="13">
      <t>シメ</t>
    </rPh>
    <rPh sb="20" eb="21">
      <t>トウ</t>
    </rPh>
    <phoneticPr fontId="2"/>
  </si>
  <si>
    <t>　神奈川県ＥＶ急速充電設備整備費補助金の交付を受けたいので、関係書類を添えて申請します。</t>
    <phoneticPr fontId="2"/>
  </si>
  <si>
    <r>
      <t xml:space="preserve">使用者氏名
</t>
    </r>
    <r>
      <rPr>
        <sz val="10"/>
        <rFont val="ＭＳ 明朝"/>
        <family val="1"/>
        <charset val="128"/>
      </rPr>
      <t>（申請者が</t>
    </r>
    <r>
      <rPr>
        <u/>
        <sz val="10"/>
        <rFont val="ＭＳ 明朝"/>
        <family val="1"/>
        <charset val="128"/>
      </rPr>
      <t>リース事業者の場合のみ</t>
    </r>
    <r>
      <rPr>
        <sz val="10"/>
        <rFont val="ＭＳ 明朝"/>
        <family val="1"/>
        <charset val="128"/>
      </rPr>
      <t>記載）</t>
    </r>
    <rPh sb="0" eb="3">
      <t>シヨウシャ</t>
    </rPh>
    <rPh sb="3" eb="5">
      <t>シメイ</t>
    </rPh>
    <rPh sb="7" eb="10">
      <t>シンセイシャ</t>
    </rPh>
    <rPh sb="14" eb="17">
      <t>ジギョウシャ</t>
    </rPh>
    <rPh sb="18" eb="20">
      <t>バアイ</t>
    </rPh>
    <rPh sb="22" eb="24">
      <t>キサイ</t>
    </rPh>
    <phoneticPr fontId="2"/>
  </si>
  <si>
    <r>
      <t xml:space="preserve">使用者への補助金相当額の還元方法
</t>
    </r>
    <r>
      <rPr>
        <sz val="10"/>
        <rFont val="ＭＳ 明朝"/>
        <family val="1"/>
        <charset val="128"/>
      </rPr>
      <t>（申請者が</t>
    </r>
    <r>
      <rPr>
        <u/>
        <sz val="10"/>
        <rFont val="ＭＳ 明朝"/>
        <family val="1"/>
        <charset val="128"/>
      </rPr>
      <t>リース事業者の場合のみ</t>
    </r>
    <r>
      <rPr>
        <sz val="10"/>
        <rFont val="ＭＳ 明朝"/>
        <family val="1"/>
        <charset val="128"/>
      </rPr>
      <t>記載）</t>
    </r>
    <phoneticPr fontId="2"/>
  </si>
  <si>
    <r>
      <t>２　ＥＶ急速充電設備の概要</t>
    </r>
    <r>
      <rPr>
        <sz val="9"/>
        <rFont val="ＭＳ 明朝"/>
        <family val="1"/>
        <charset val="128"/>
      </rPr>
      <t>（該当する□に「✔」を記載）</t>
    </r>
    <rPh sb="4" eb="6">
      <t>キュウソク</t>
    </rPh>
    <rPh sb="6" eb="8">
      <t>ジュウデン</t>
    </rPh>
    <rPh sb="8" eb="10">
      <t>セツビ</t>
    </rPh>
    <rPh sb="11" eb="13">
      <t>ガイヨウ</t>
    </rPh>
    <phoneticPr fontId="2"/>
  </si>
  <si>
    <t>出力・口数</t>
    <rPh sb="0" eb="2">
      <t>シュツリョク</t>
    </rPh>
    <rPh sb="3" eb="4">
      <t>クチ</t>
    </rPh>
    <rPh sb="4" eb="5">
      <t>スウ</t>
    </rPh>
    <phoneticPr fontId="2"/>
  </si>
  <si>
    <t>設置する設備の要件について</t>
    <rPh sb="0" eb="2">
      <t>セッチ</t>
    </rPh>
    <rPh sb="4" eb="6">
      <t>セツビ</t>
    </rPh>
    <rPh sb="7" eb="9">
      <t>ヨウケン</t>
    </rPh>
    <phoneticPr fontId="2"/>
  </si>
  <si>
    <t>上記の設備は神奈川県運輸部門脱炭素推進事業費補助金交付要綱別表２に定める要件を全て満たす設備である。</t>
    <phoneticPr fontId="2"/>
  </si>
  <si>
    <r>
      <t>３　補助金交付申請額の算出</t>
    </r>
    <r>
      <rPr>
        <sz val="9"/>
        <rFont val="ＭＳ 明朝"/>
        <family val="1"/>
        <charset val="128"/>
      </rPr>
      <t>（該当する□に「✔」を記載）</t>
    </r>
    <rPh sb="2" eb="5">
      <t>ホジョキン</t>
    </rPh>
    <rPh sb="5" eb="7">
      <t>コウフ</t>
    </rPh>
    <rPh sb="7" eb="9">
      <t>シンセイ</t>
    </rPh>
    <rPh sb="9" eb="10">
      <t>ガク</t>
    </rPh>
    <rPh sb="11" eb="13">
      <t>サンシュツ</t>
    </rPh>
    <phoneticPr fontId="2"/>
  </si>
  <si>
    <r>
      <t>補助上限額（</t>
    </r>
    <r>
      <rPr>
        <sz val="11"/>
        <rFont val="ＭＳ ゴシック"/>
        <family val="3"/>
        <charset val="128"/>
      </rPr>
      <t>Ｃ</t>
    </r>
    <r>
      <rPr>
        <sz val="11"/>
        <rFont val="ＭＳ 明朝"/>
        <family val="1"/>
        <charset val="128"/>
      </rPr>
      <t xml:space="preserve">）
</t>
    </r>
    <r>
      <rPr>
        <sz val="10"/>
        <rFont val="ＭＳ 明朝"/>
        <family val="1"/>
        <charset val="128"/>
      </rPr>
      <t xml:space="preserve">（新規（追加）は2,000,000円/基、入替は1,000,000円/基） </t>
    </r>
    <rPh sb="0" eb="2">
      <t>ホジョ</t>
    </rPh>
    <rPh sb="2" eb="4">
      <t>ジョウゲン</t>
    </rPh>
    <rPh sb="4" eb="5">
      <t>ガク</t>
    </rPh>
    <rPh sb="28" eb="29">
      <t>キ</t>
    </rPh>
    <phoneticPr fontId="2"/>
  </si>
  <si>
    <t>・補助事業で整備する設備の所在地等、公共の用に供するために必要な情報を、県がホーム</t>
    <phoneticPr fontId="2"/>
  </si>
  <si>
    <t>・補助事業で整備する設備の所在地等、公共の用に供するために必要な情報を、県がホ</t>
    <phoneticPr fontId="2"/>
  </si>
  <si>
    <t>実施する</t>
    <rPh sb="0" eb="2">
      <t>ジッシ</t>
    </rPh>
    <phoneticPr fontId="2"/>
  </si>
  <si>
    <t>実施しない</t>
    <rPh sb="0" eb="2">
      <t>ジッシ</t>
    </rPh>
    <phoneticPr fontId="2"/>
  </si>
  <si>
    <t>　なお、６の誓約事項について相違ないことを誓約するとともに、暴力団又は暴力団員でないことを確認するため、本様式及び役員等氏名一覧表（別表２　第１号様式別紙２）に記載した情報を神奈川県警察本部に照会することについて異議ありません。</t>
    <rPh sb="52" eb="53">
      <t>ホン</t>
    </rPh>
    <rPh sb="53" eb="55">
      <t>ヨウシキ</t>
    </rPh>
    <rPh sb="55" eb="56">
      <t>オヨ</t>
    </rPh>
    <rPh sb="66" eb="68">
      <t>ベッピョウ</t>
    </rPh>
    <rPh sb="106" eb="108">
      <t>イギ</t>
    </rPh>
    <phoneticPr fontId="2"/>
  </si>
  <si>
    <t>フリガナ</t>
    <phoneticPr fontId="2"/>
  </si>
  <si>
    <t>　なお、誓約事項について相違ないことを誓約するとともに、暴力団又は暴力団員でないことを確認するため、本様式及び役員等氏名一覧表（第１号様式別紙２）に記載した情報を神奈川県警察本部に照会することについて異議ありません。</t>
    <rPh sb="50" eb="54">
      <t>ホンヨウシキオヨ</t>
    </rPh>
    <rPh sb="100" eb="102">
      <t>イギ</t>
    </rPh>
    <phoneticPr fontId="2"/>
  </si>
  <si>
    <t>　なお、誓約事項について相違ないことを誓約するとともに、暴力団又は暴力団員でないことを確認するため、本様式及び役員等氏名一覧表（第１号様式別紙２）に記載した情報を神奈川県警察本部に照会することについて異議ありません。</t>
    <rPh sb="100" eb="102">
      <t>イギ</t>
    </rPh>
    <phoneticPr fontId="2"/>
  </si>
  <si>
    <t>設置工事費を
負担する事業者</t>
    <rPh sb="13" eb="14">
      <t>シャ</t>
    </rPh>
    <phoneticPr fontId="2"/>
  </si>
  <si>
    <t>・リース事業者は、神奈川県ＥＶ急速充電設備整備費補助金事業計画書（第１号様式別紙１）</t>
    <phoneticPr fontId="2"/>
  </si>
  <si>
    <t>　に記載した方法により、使用者に補助金相当額を還元すること。</t>
    <phoneticPr fontId="2"/>
  </si>
  <si>
    <t xml:space="preserve">リース料の算定に当たり元本相当額から補助金相当額を減額 </t>
    <phoneticPr fontId="2"/>
  </si>
  <si>
    <t>（大正Ｔ、昭和Ｓ、平成Ｈ）</t>
    <rPh sb="1" eb="3">
      <t>タイショウ</t>
    </rPh>
    <rPh sb="5" eb="7">
      <t>ショウワ</t>
    </rPh>
    <rPh sb="9" eb="11">
      <t>ヘイセイ</t>
    </rPh>
    <phoneticPr fontId="2"/>
  </si>
  <si>
    <r>
      <t xml:space="preserve">借地又は補助事業者以外の所有者がいる土地
</t>
    </r>
    <r>
      <rPr>
        <sz val="9"/>
        <rFont val="ＭＳ 明朝"/>
        <family val="1"/>
        <charset val="128"/>
      </rPr>
      <t>（土地の使用権原を有する者から第２号補助事業に係る許諾を得ている。）</t>
    </r>
    <phoneticPr fontId="2"/>
  </si>
  <si>
    <r>
      <rPr>
        <sz val="11"/>
        <rFont val="ＭＳ 明朝"/>
        <family val="1"/>
        <charset val="128"/>
      </rPr>
      <t>設備を設置する土地の所有者</t>
    </r>
    <r>
      <rPr>
        <sz val="10"/>
        <rFont val="ＭＳ 明朝"/>
        <family val="1"/>
        <charset val="128"/>
      </rPr>
      <t xml:space="preserve">
</t>
    </r>
    <r>
      <rPr>
        <sz val="9"/>
        <rFont val="ＭＳ 明朝"/>
        <family val="1"/>
        <charset val="128"/>
      </rPr>
      <t>（申請者以外の土地の所有者がいる場合のみ記載）</t>
    </r>
    <rPh sb="30" eb="32">
      <t>バアイ</t>
    </rPh>
    <rPh sb="34" eb="36">
      <t>キサイ</t>
    </rPh>
    <phoneticPr fontId="2"/>
  </si>
  <si>
    <t>〔</t>
    <phoneticPr fontId="2"/>
  </si>
  <si>
    <t>〕</t>
    <phoneticPr fontId="2"/>
  </si>
  <si>
    <t>管理
番号</t>
    <rPh sb="0" eb="2">
      <t>カンリ</t>
    </rPh>
    <rPh sb="3" eb="5">
      <t>バンゴウ</t>
    </rPh>
    <phoneticPr fontId="32"/>
  </si>
  <si>
    <t>処理
状況</t>
    <rPh sb="0" eb="2">
      <t>ショリ</t>
    </rPh>
    <rPh sb="3" eb="5">
      <t>ジョウキョウ</t>
    </rPh>
    <phoneticPr fontId="32"/>
  </si>
  <si>
    <t>日付</t>
    <rPh sb="0" eb="2">
      <t>ヒヅケ</t>
    </rPh>
    <phoneticPr fontId="32"/>
  </si>
  <si>
    <t>整備状況</t>
    <rPh sb="0" eb="2">
      <t>セイビ</t>
    </rPh>
    <rPh sb="2" eb="4">
      <t>ジョウキョウ</t>
    </rPh>
    <phoneticPr fontId="32"/>
  </si>
  <si>
    <t>申請者氏名
(漢字)</t>
    <rPh sb="0" eb="3">
      <t>シンセイシャ</t>
    </rPh>
    <rPh sb="3" eb="5">
      <t>シメイ</t>
    </rPh>
    <rPh sb="7" eb="9">
      <t>カンジ</t>
    </rPh>
    <phoneticPr fontId="32"/>
  </si>
  <si>
    <t>申請者氏名
(カナ)</t>
    <rPh sb="0" eb="3">
      <t>シンセイシャ</t>
    </rPh>
    <rPh sb="3" eb="5">
      <t>シメイ</t>
    </rPh>
    <phoneticPr fontId="32"/>
  </si>
  <si>
    <t>郵便番号</t>
    <rPh sb="0" eb="4">
      <t>ユウビンバンゴウ</t>
    </rPh>
    <phoneticPr fontId="32"/>
  </si>
  <si>
    <t>申請者住所</t>
    <rPh sb="0" eb="3">
      <t>シンセイシャ</t>
    </rPh>
    <rPh sb="3" eb="5">
      <t>ジュウショ</t>
    </rPh>
    <phoneticPr fontId="32"/>
  </si>
  <si>
    <r>
      <t xml:space="preserve">使用者
</t>
    </r>
    <r>
      <rPr>
        <sz val="7"/>
        <color theme="1"/>
        <rFont val="ＭＳ ゴシック"/>
        <family val="3"/>
        <charset val="128"/>
      </rPr>
      <t>※リースの場合</t>
    </r>
    <rPh sb="0" eb="3">
      <t>シヨウシャ</t>
    </rPh>
    <rPh sb="9" eb="11">
      <t>バアイ</t>
    </rPh>
    <phoneticPr fontId="32"/>
  </si>
  <si>
    <r>
      <t xml:space="preserve">申請年
</t>
    </r>
    <r>
      <rPr>
        <sz val="7"/>
        <color theme="1"/>
        <rFont val="ＭＳ ゴシック"/>
        <family val="3"/>
        <charset val="128"/>
      </rPr>
      <t>※１桁の数字は全角</t>
    </r>
    <rPh sb="0" eb="2">
      <t>シンセイ</t>
    </rPh>
    <rPh sb="2" eb="3">
      <t>ネン</t>
    </rPh>
    <phoneticPr fontId="32"/>
  </si>
  <si>
    <r>
      <t xml:space="preserve">申請月
</t>
    </r>
    <r>
      <rPr>
        <sz val="7"/>
        <color theme="1"/>
        <rFont val="ＭＳ ゴシック"/>
        <family val="3"/>
        <charset val="128"/>
      </rPr>
      <t>※１桁の数字は全角</t>
    </r>
    <rPh sb="0" eb="2">
      <t>シンセイ</t>
    </rPh>
    <rPh sb="2" eb="3">
      <t>ツキ</t>
    </rPh>
    <phoneticPr fontId="32"/>
  </si>
  <si>
    <r>
      <t xml:space="preserve">申請日
</t>
    </r>
    <r>
      <rPr>
        <sz val="7"/>
        <color theme="1"/>
        <rFont val="ＭＳ ゴシック"/>
        <family val="3"/>
        <charset val="128"/>
      </rPr>
      <t>※１桁の数字は全角</t>
    </r>
    <rPh sb="0" eb="3">
      <t>シンセイビ</t>
    </rPh>
    <phoneticPr fontId="32"/>
  </si>
  <si>
    <t>着手
予定日</t>
    <rPh sb="0" eb="2">
      <t>チャクシュ</t>
    </rPh>
    <rPh sb="3" eb="6">
      <t>ヨテイビ</t>
    </rPh>
    <phoneticPr fontId="32"/>
  </si>
  <si>
    <t>完了
予定日</t>
    <rPh sb="0" eb="2">
      <t>カンリョウ</t>
    </rPh>
    <rPh sb="3" eb="6">
      <t>ヨテイビ</t>
    </rPh>
    <phoneticPr fontId="32"/>
  </si>
  <si>
    <t>設置工事
事業者</t>
    <rPh sb="0" eb="2">
      <t>セッチ</t>
    </rPh>
    <rPh sb="2" eb="4">
      <t>コウジ</t>
    </rPh>
    <rPh sb="5" eb="8">
      <t>ジギョウシャ</t>
    </rPh>
    <phoneticPr fontId="32"/>
  </si>
  <si>
    <r>
      <rPr>
        <sz val="10"/>
        <color theme="1"/>
        <rFont val="ＭＳ ゴシック"/>
        <family val="3"/>
        <charset val="128"/>
      </rPr>
      <t>土地所有者</t>
    </r>
    <r>
      <rPr>
        <sz val="8"/>
        <color theme="1"/>
        <rFont val="ＭＳ ゴシック"/>
        <family val="3"/>
        <charset val="128"/>
      </rPr>
      <t xml:space="preserve">
</t>
    </r>
    <r>
      <rPr>
        <sz val="7"/>
        <color theme="1"/>
        <rFont val="ＭＳ ゴシック"/>
        <family val="3"/>
        <charset val="128"/>
      </rPr>
      <t>※申請者以外が
所有者の場合</t>
    </r>
    <rPh sb="0" eb="2">
      <t>トチ</t>
    </rPh>
    <rPh sb="2" eb="5">
      <t>ショユウシャ</t>
    </rPh>
    <rPh sb="7" eb="10">
      <t>シンセイシャ</t>
    </rPh>
    <rPh sb="10" eb="12">
      <t>イガイ</t>
    </rPh>
    <rPh sb="14" eb="17">
      <t>ショユウシャ</t>
    </rPh>
    <rPh sb="18" eb="20">
      <t>バアイ</t>
    </rPh>
    <phoneticPr fontId="32"/>
  </si>
  <si>
    <t>設置施設名称</t>
    <rPh sb="0" eb="2">
      <t>セッチ</t>
    </rPh>
    <rPh sb="2" eb="4">
      <t>シセツ</t>
    </rPh>
    <rPh sb="4" eb="6">
      <t>メイショウ</t>
    </rPh>
    <phoneticPr fontId="32"/>
  </si>
  <si>
    <t>設置施設所在地</t>
    <rPh sb="0" eb="2">
      <t>セッチ</t>
    </rPh>
    <rPh sb="2" eb="4">
      <t>シセツ</t>
    </rPh>
    <rPh sb="4" eb="7">
      <t>ショザイチ</t>
    </rPh>
    <phoneticPr fontId="32"/>
  </si>
  <si>
    <t>設置施設種別</t>
    <rPh sb="0" eb="2">
      <t>セッチ</t>
    </rPh>
    <rPh sb="2" eb="4">
      <t>シセツ</t>
    </rPh>
    <rPh sb="4" eb="6">
      <t>シュベツ</t>
    </rPh>
    <phoneticPr fontId="32"/>
  </si>
  <si>
    <t>急速充電設備</t>
    <rPh sb="0" eb="4">
      <t>キュウソクジュウデン</t>
    </rPh>
    <rPh sb="4" eb="6">
      <t>セツビ</t>
    </rPh>
    <phoneticPr fontId="2"/>
  </si>
  <si>
    <t>申請
基数</t>
    <rPh sb="0" eb="2">
      <t>シンセイ</t>
    </rPh>
    <rPh sb="3" eb="5">
      <t>キスウ</t>
    </rPh>
    <phoneticPr fontId="32"/>
  </si>
  <si>
    <t>ラッピング</t>
    <phoneticPr fontId="32"/>
  </si>
  <si>
    <t>申請額</t>
    <rPh sb="0" eb="2">
      <t>シンセイ</t>
    </rPh>
    <phoneticPr fontId="32"/>
  </si>
  <si>
    <t>法人名</t>
    <rPh sb="0" eb="2">
      <t>ホウジン</t>
    </rPh>
    <rPh sb="2" eb="3">
      <t>メイ</t>
    </rPh>
    <phoneticPr fontId="2"/>
  </si>
  <si>
    <t>代表者職</t>
    <rPh sb="0" eb="4">
      <t>ダイヒョウシャショク</t>
    </rPh>
    <phoneticPr fontId="2"/>
  </si>
  <si>
    <t>代表者氏名</t>
    <rPh sb="0" eb="3">
      <t>ダイヒョウシャ</t>
    </rPh>
    <rPh sb="3" eb="5">
      <t>シメイ</t>
    </rPh>
    <phoneticPr fontId="2"/>
  </si>
  <si>
    <t>メーカー</t>
    <phoneticPr fontId="39"/>
  </si>
  <si>
    <t>型式</t>
    <rPh sb="0" eb="2">
      <t>カタシキ</t>
    </rPh>
    <phoneticPr fontId="39"/>
  </si>
  <si>
    <r>
      <t xml:space="preserve">出力
</t>
    </r>
    <r>
      <rPr>
        <sz val="8"/>
        <color theme="1"/>
        <rFont val="ＭＳ ゴシック"/>
        <family val="3"/>
        <charset val="128"/>
      </rPr>
      <t>(kw)</t>
    </r>
    <rPh sb="0" eb="2">
      <t>シュツリョク</t>
    </rPh>
    <phoneticPr fontId="39"/>
  </si>
  <si>
    <t>口数</t>
    <rPh sb="0" eb="1">
      <t>クチ</t>
    </rPh>
    <rPh sb="1" eb="2">
      <t>スウ</t>
    </rPh>
    <phoneticPr fontId="39"/>
  </si>
  <si>
    <t>申受</t>
  </si>
  <si>
    <t>７</t>
    <phoneticPr fontId="2"/>
  </si>
  <si>
    <t>No.</t>
  </si>
  <si>
    <t>役職名</t>
    <rPh sb="0" eb="2">
      <t>ヤクショク</t>
    </rPh>
    <rPh sb="2" eb="3">
      <t>メイ</t>
    </rPh>
    <phoneticPr fontId="1"/>
  </si>
  <si>
    <t>名称・氏名カナ</t>
    <rPh sb="0" eb="2">
      <t>メイショウ</t>
    </rPh>
    <rPh sb="3" eb="5">
      <t>シメイ</t>
    </rPh>
    <phoneticPr fontId="1"/>
  </si>
  <si>
    <t>名称・氏名漢字</t>
    <rPh sb="0" eb="2">
      <t>メイショウ</t>
    </rPh>
    <rPh sb="3" eb="5">
      <t>シメイ</t>
    </rPh>
    <rPh sb="5" eb="7">
      <t>カンジ</t>
    </rPh>
    <phoneticPr fontId="1"/>
  </si>
  <si>
    <t>性別</t>
    <rPh sb="0" eb="2">
      <t>セイベツ</t>
    </rPh>
    <phoneticPr fontId="1"/>
  </si>
  <si>
    <t>住所</t>
    <rPh sb="0" eb="2">
      <t>ジュウショ</t>
    </rPh>
    <phoneticPr fontId="1"/>
  </si>
  <si>
    <t>生年</t>
    <rPh sb="0" eb="1">
      <t>ナマ</t>
    </rPh>
    <rPh sb="1" eb="2">
      <t>ネン</t>
    </rPh>
    <phoneticPr fontId="2"/>
  </si>
  <si>
    <t>補助対象経費</t>
    <rPh sb="0" eb="2">
      <t>ホジョ</t>
    </rPh>
    <rPh sb="2" eb="4">
      <t>タイショウ</t>
    </rPh>
    <rPh sb="4" eb="6">
      <t>ケイヒ</t>
    </rPh>
    <phoneticPr fontId="2"/>
  </si>
  <si>
    <t>設備費</t>
    <rPh sb="0" eb="3">
      <t>セツビヒ</t>
    </rPh>
    <phoneticPr fontId="2"/>
  </si>
  <si>
    <t>工事費</t>
    <rPh sb="0" eb="2">
      <t>コウジ</t>
    </rPh>
    <rPh sb="2" eb="3">
      <t>ヒ</t>
    </rPh>
    <phoneticPr fontId="2"/>
  </si>
  <si>
    <t>計</t>
    <rPh sb="0" eb="1">
      <t>ケイ</t>
    </rPh>
    <phoneticPr fontId="2"/>
  </si>
  <si>
    <t>国補助額</t>
    <rPh sb="0" eb="1">
      <t>クニ</t>
    </rPh>
    <rPh sb="1" eb="3">
      <t>ホジョ</t>
    </rPh>
    <rPh sb="3" eb="4">
      <t>ガク</t>
    </rPh>
    <phoneticPr fontId="2"/>
  </si>
  <si>
    <t>(4) 債務不履行により、所有する資産に対し、仮差押命令、差押命令、保全差押又は競売開</t>
    <phoneticPr fontId="2"/>
  </si>
  <si>
    <t xml:space="preserve"> 始決定がなされていないこと。</t>
    <phoneticPr fontId="2"/>
  </si>
  <si>
    <t>(5) 補助事業を円滑に遂行できる安定的かつ健全な財政能力を有すること（債務超過の状況</t>
    <phoneticPr fontId="2"/>
  </si>
  <si>
    <t>にないこと。）。</t>
    <phoneticPr fontId="2"/>
  </si>
  <si>
    <t>リース</t>
    <phoneticPr fontId="48"/>
  </si>
  <si>
    <r>
      <rPr>
        <b/>
        <sz val="9"/>
        <color theme="1"/>
        <rFont val="ＭＳ ゴシック"/>
        <family val="3"/>
        <charset val="128"/>
      </rPr>
      <t>交付申請
収受日</t>
    </r>
    <r>
      <rPr>
        <sz val="9"/>
        <color theme="1"/>
        <rFont val="ＭＳ ゴシック"/>
        <family val="3"/>
        <charset val="128"/>
      </rPr>
      <t xml:space="preserve">
</t>
    </r>
    <r>
      <rPr>
        <sz val="9"/>
        <rFont val="ＭＳ ゴシック"/>
        <family val="3"/>
        <charset val="128"/>
      </rPr>
      <t>※電子申請の受信日</t>
    </r>
    <rPh sb="0" eb="2">
      <t>コウフ</t>
    </rPh>
    <rPh sb="2" eb="4">
      <t>シンセイ</t>
    </rPh>
    <rPh sb="5" eb="7">
      <t>シュウジュ</t>
    </rPh>
    <rPh sb="7" eb="8">
      <t>ビ</t>
    </rPh>
    <phoneticPr fontId="32"/>
  </si>
  <si>
    <t>債権者名称</t>
    <rPh sb="0" eb="3">
      <t>サイケンシャ</t>
    </rPh>
    <rPh sb="3" eb="5">
      <t>メイショウ</t>
    </rPh>
    <phoneticPr fontId="49"/>
  </si>
  <si>
    <t>債権者郵便番号
（上３桁）</t>
    <rPh sb="0" eb="3">
      <t>サイケンシャ</t>
    </rPh>
    <rPh sb="3" eb="7">
      <t>ユウビンバンゴウ</t>
    </rPh>
    <rPh sb="9" eb="10">
      <t>カミ</t>
    </rPh>
    <rPh sb="11" eb="12">
      <t>ケタ</t>
    </rPh>
    <phoneticPr fontId="49"/>
  </si>
  <si>
    <t>債権者郵便番号
（下４桁）</t>
    <rPh sb="0" eb="3">
      <t>サイケンシャ</t>
    </rPh>
    <rPh sb="3" eb="7">
      <t>ユウビンバンゴウ</t>
    </rPh>
    <rPh sb="9" eb="10">
      <t>シモ</t>
    </rPh>
    <rPh sb="11" eb="12">
      <t>ケタ</t>
    </rPh>
    <phoneticPr fontId="49"/>
  </si>
  <si>
    <t>債権者住所</t>
    <rPh sb="0" eb="3">
      <t>サイケンシャ</t>
    </rPh>
    <rPh sb="3" eb="5">
      <t>ジュウショ</t>
    </rPh>
    <phoneticPr fontId="49"/>
  </si>
  <si>
    <t>負担行為額</t>
    <rPh sb="0" eb="2">
      <t>フタン</t>
    </rPh>
    <rPh sb="2" eb="4">
      <t>コウイ</t>
    </rPh>
    <rPh sb="4" eb="5">
      <t>ガク</t>
    </rPh>
    <phoneticPr fontId="49"/>
  </si>
  <si>
    <t>全角50文字</t>
    <rPh sb="0" eb="2">
      <t>ゼンカク</t>
    </rPh>
    <rPh sb="4" eb="6">
      <t>モジ</t>
    </rPh>
    <phoneticPr fontId="49"/>
  </si>
  <si>
    <t>半角英数字3文字</t>
    <rPh sb="0" eb="2">
      <t>ハンカク</t>
    </rPh>
    <rPh sb="2" eb="3">
      <t>エイ</t>
    </rPh>
    <rPh sb="3" eb="5">
      <t>スウジ</t>
    </rPh>
    <rPh sb="6" eb="8">
      <t>モジ</t>
    </rPh>
    <phoneticPr fontId="49"/>
  </si>
  <si>
    <t>半角英数字4文字</t>
    <rPh sb="0" eb="2">
      <t>ハンカク</t>
    </rPh>
    <rPh sb="2" eb="3">
      <t>エイ</t>
    </rPh>
    <rPh sb="3" eb="5">
      <t>スウジ</t>
    </rPh>
    <rPh sb="6" eb="8">
      <t>モジ</t>
    </rPh>
    <phoneticPr fontId="49"/>
  </si>
  <si>
    <t>半角数字13文字</t>
    <rPh sb="0" eb="2">
      <t>ハンカク</t>
    </rPh>
    <rPh sb="2" eb="4">
      <t>スウジ</t>
    </rPh>
    <rPh sb="6" eb="8">
      <t>モジ</t>
    </rPh>
    <phoneticPr fontId="49"/>
  </si>
  <si>
    <t>整理番号</t>
    <rPh sb="0" eb="4">
      <t>セイリバンゴウ</t>
    </rPh>
    <phoneticPr fontId="32"/>
  </si>
  <si>
    <t>（リース使用者用）</t>
    <rPh sb="4" eb="7">
      <t>シヨウシャ</t>
    </rPh>
    <rPh sb="7" eb="8">
      <t>ヨウ</t>
    </rPh>
    <phoneticPr fontId="2"/>
  </si>
  <si>
    <t>（共同負担者用）</t>
    <rPh sb="1" eb="3">
      <t>キョウドウ</t>
    </rPh>
    <rPh sb="3" eb="5">
      <t>フタン</t>
    </rPh>
    <rPh sb="5" eb="6">
      <t>シャ</t>
    </rPh>
    <rPh sb="6" eb="7">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</si>
</sst>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_ "/>
    <numFmt numFmtId="177" formatCode="0_);[Red]\(0\)"/>
    <numFmt numFmtId="178" formatCode="@&quot;.&quot;"/>
    <numFmt numFmtId="179" formatCode="0_ "/>
    <numFmt numFmtId="180" formatCode="[$-F800]dddd\,\ mmmm\ dd\,\ yyyy"/>
    <numFmt numFmtId="181" formatCode="m/d;@"/>
    <numFmt numFmtId="182" formatCode="00"/>
    <numFmt numFmtId="183" formatCode="##"/>
    <numFmt numFmtId="184" formatCode="#,##0_);[Red]\(#,##0\)"/>
  </numFmts>
  <fonts count="51">
    <font>
      <sz val="11"/>
      <color theme="1"/>
      <name val="ＭＳ Ｐゴシック"/>
      <family val="2"/>
      <scheme val="minor"/>
    </font>
    <font>
      <sz val="11"/>
      <color theme="1"/>
      <name val="ＭＳ 明朝"/>
      <family val="1"/>
      <charset val="128"/>
    </font>
    <font>
      <sz val="6"/>
      <name val="ＭＳ Ｐゴシック"/>
      <family val="3"/>
      <charset val="128"/>
      <scheme val="minor"/>
    </font>
    <font>
      <sz val="11"/>
      <color theme="1"/>
      <name val="ＭＳ Ｐゴシック"/>
      <family val="3"/>
      <charset val="128"/>
    </font>
    <font>
      <sz val="11"/>
      <name val="ＭＳ Ｐゴシック"/>
      <family val="3"/>
      <charset val="128"/>
    </font>
    <font>
      <sz val="10"/>
      <color theme="1"/>
      <name val="ＭＳ 明朝"/>
      <family val="1"/>
      <charset val="128"/>
    </font>
    <font>
      <sz val="10"/>
      <name val="ＭＳ 明朝"/>
      <family val="1"/>
      <charset val="128"/>
    </font>
    <font>
      <sz val="11"/>
      <name val="ＭＳ 明朝"/>
      <family val="1"/>
      <charset val="128"/>
    </font>
    <font>
      <sz val="6"/>
      <color theme="1"/>
      <name val="ＭＳ 明朝"/>
      <family val="1"/>
      <charset val="128"/>
    </font>
    <font>
      <sz val="9"/>
      <color theme="1"/>
      <name val="ＭＳ Ｐゴシック"/>
      <family val="3"/>
      <charset val="128"/>
    </font>
    <font>
      <sz val="9"/>
      <name val="ＭＳ 明朝"/>
      <family val="1"/>
      <charset val="128"/>
    </font>
    <font>
      <sz val="12"/>
      <name val="ＭＳ 明朝"/>
      <family val="1"/>
      <charset val="128"/>
    </font>
    <font>
      <sz val="12"/>
      <name val="ＭＳ ゴシック"/>
      <family val="3"/>
      <charset val="128"/>
    </font>
    <font>
      <sz val="11"/>
      <name val="ＭＳ ゴシック"/>
      <family val="3"/>
      <charset val="128"/>
    </font>
    <font>
      <b/>
      <sz val="11"/>
      <name val="ＭＳ 明朝"/>
      <family val="1"/>
      <charset val="128"/>
    </font>
    <font>
      <sz val="11"/>
      <color theme="1"/>
      <name val="ＭＳ Ｐゴシック"/>
      <family val="2"/>
      <scheme val="minor"/>
    </font>
    <font>
      <sz val="11"/>
      <color rgb="FFFF0000"/>
      <name val="ＭＳ 明朝"/>
      <family val="1"/>
      <charset val="128"/>
    </font>
    <font>
      <u/>
      <sz val="11"/>
      <color theme="1"/>
      <name val="ＭＳ 明朝"/>
      <family val="1"/>
      <charset val="128"/>
    </font>
    <font>
      <b/>
      <u/>
      <sz val="11"/>
      <color theme="1"/>
      <name val="ＭＳ ゴシック"/>
      <family val="3"/>
      <charset val="128"/>
    </font>
    <font>
      <b/>
      <sz val="11"/>
      <name val="ＭＳ ゴシック"/>
      <family val="3"/>
      <charset val="128"/>
    </font>
    <font>
      <sz val="12"/>
      <color theme="1"/>
      <name val="ＭＳ 明朝"/>
      <family val="1"/>
      <charset val="128"/>
    </font>
    <font>
      <sz val="8"/>
      <name val="ＭＳ 明朝"/>
      <family val="1"/>
      <charset val="128"/>
    </font>
    <font>
      <sz val="9"/>
      <name val="ＭＳ Ｐゴシック"/>
      <family val="3"/>
      <charset val="128"/>
    </font>
    <font>
      <b/>
      <sz val="11"/>
      <name val="ＭＳ Ｐゴシック"/>
      <family val="3"/>
      <charset val="128"/>
    </font>
    <font>
      <sz val="10.5"/>
      <name val="ＭＳ 明朝"/>
      <family val="1"/>
      <charset val="128"/>
    </font>
    <font>
      <u/>
      <sz val="10"/>
      <name val="ＭＳ 明朝"/>
      <family val="1"/>
      <charset val="128"/>
    </font>
    <font>
      <sz val="11"/>
      <name val="ＭＳ Ｐゴシック"/>
      <family val="2"/>
      <scheme val="minor"/>
    </font>
    <font>
      <sz val="10"/>
      <name val="ＭＳ Ｐゴシック"/>
      <family val="3"/>
      <charset val="128"/>
    </font>
    <font>
      <b/>
      <sz val="9"/>
      <name val="ＭＳ Ｐゴシック"/>
      <family val="3"/>
      <charset val="128"/>
    </font>
    <font>
      <sz val="11"/>
      <color rgb="FFFF0000"/>
      <name val="HGS創英角ﾎﾟｯﾌﾟ体"/>
      <family val="3"/>
      <charset val="128"/>
    </font>
    <font>
      <b/>
      <sz val="12"/>
      <name val="ＭＳ 明朝"/>
      <family val="1"/>
      <charset val="128"/>
    </font>
    <font>
      <sz val="8"/>
      <color theme="1"/>
      <name val="ＭＳ ゴシック"/>
      <family val="3"/>
      <charset val="128"/>
    </font>
    <font>
      <sz val="6"/>
      <name val="ＭＳ Ｐゴシック"/>
      <family val="2"/>
      <charset val="128"/>
      <scheme val="minor"/>
    </font>
    <font>
      <sz val="10"/>
      <color theme="1"/>
      <name val="ＭＳ ゴシック"/>
      <family val="3"/>
      <charset val="128"/>
    </font>
    <font>
      <b/>
      <sz val="10"/>
      <color theme="1"/>
      <name val="ＭＳ ゴシック"/>
      <family val="3"/>
      <charset val="128"/>
    </font>
    <font>
      <sz val="10"/>
      <name val="ＭＳ ゴシック"/>
      <family val="3"/>
      <charset val="128"/>
    </font>
    <font>
      <sz val="7"/>
      <color theme="1"/>
      <name val="ＭＳ ゴシック"/>
      <family val="3"/>
      <charset val="128"/>
    </font>
    <font>
      <sz val="9"/>
      <color theme="1"/>
      <name val="ＭＳ ゴシック"/>
      <family val="3"/>
      <charset val="128"/>
    </font>
    <font>
      <sz val="9"/>
      <name val="ＭＳ ゴシック"/>
      <family val="3"/>
      <charset val="128"/>
    </font>
    <font>
      <sz val="9"/>
      <color theme="1"/>
      <name val="ＭＳ 明朝"/>
      <family val="1"/>
      <charset val="128"/>
    </font>
    <font>
      <sz val="11"/>
      <color theme="1"/>
      <name val="ＭＳ Ｐ明朝"/>
      <family val="1"/>
      <charset val="128"/>
    </font>
    <font>
      <sz val="11"/>
      <name val="ＭＳ Ｐ明朝"/>
      <family val="1"/>
      <charset val="128"/>
    </font>
    <font>
      <b/>
      <sz val="11"/>
      <color theme="1"/>
      <name val="ＭＳ 明朝"/>
      <family val="1"/>
      <charset val="128"/>
    </font>
    <font>
      <b/>
      <sz val="11"/>
      <color theme="1"/>
      <name val="ＭＳ Ｐ明朝"/>
      <family val="1"/>
      <charset val="128"/>
    </font>
    <font>
      <sz val="11"/>
      <color theme="1"/>
      <name val="ＭＳ ゴシック"/>
      <family val="3"/>
      <charset val="128"/>
    </font>
    <font>
      <b/>
      <sz val="11"/>
      <color theme="1"/>
      <name val="ＭＳ Ｐゴシック"/>
      <family val="2"/>
      <scheme val="minor"/>
    </font>
    <font>
      <sz val="6"/>
      <name val="ＭＳ 明朝"/>
      <family val="1"/>
      <charset val="128"/>
    </font>
    <font>
      <b/>
      <sz val="9"/>
      <color theme="1"/>
      <name val="ＭＳ ゴシック"/>
      <family val="3"/>
      <charset val="128"/>
    </font>
    <font>
      <sz val="6"/>
      <name val="ＭＳ 明朝"/>
      <family val="2"/>
      <charset val="128"/>
    </font>
    <font>
      <sz val="6"/>
      <name val="ＭＳ Ｐゴシック"/>
      <family val="3"/>
      <charset val="128"/>
    </font>
    <font>
      <sz val="8"/>
      <name val="ＭＳ ゴシック"/>
      <family val="3"/>
      <charset val="128"/>
    </font>
  </fonts>
  <fills count="17">
    <fill>
      <patternFill patternType="none"/>
    </fill>
    <fill>
      <patternFill patternType="gray125"/>
    </fill>
    <fill>
      <patternFill patternType="solid">
        <fgColor rgb="FFFFFFCC"/>
        <bgColor indexed="64"/>
      </patternFill>
    </fill>
    <fill>
      <patternFill patternType="solid">
        <fgColor theme="3"/>
        <bgColor indexed="64"/>
      </patternFill>
    </fill>
    <fill>
      <patternFill patternType="solid">
        <fgColor theme="0"/>
        <bgColor indexed="64"/>
      </patternFill>
    </fill>
    <fill>
      <patternFill patternType="solid">
        <fgColor rgb="FFDDDDDD"/>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indexed="41"/>
        <bgColor indexed="64"/>
      </patternFill>
    </fill>
    <fill>
      <patternFill patternType="solid">
        <fgColor rgb="FFFFFF66"/>
        <bgColor indexed="64"/>
      </patternFill>
    </fill>
    <fill>
      <patternFill patternType="solid">
        <fgColor rgb="FFF2F2F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s>
  <cellStyleXfs count="4">
    <xf numFmtId="0" fontId="0" fillId="0" borderId="0"/>
    <xf numFmtId="0" fontId="4" fillId="0" borderId="0">
      <alignment vertical="center"/>
    </xf>
    <xf numFmtId="38" fontId="4" fillId="0" borderId="0" applyFont="0" applyFill="0" applyBorder="0" applyAlignment="0" applyProtection="0">
      <alignment vertical="center"/>
    </xf>
    <xf numFmtId="38" fontId="15" fillId="0" borderId="0" applyFont="0" applyFill="0" applyBorder="0" applyAlignment="0" applyProtection="0">
      <alignment vertical="center"/>
    </xf>
  </cellStyleXfs>
  <cellXfs count="437">
    <xf numFmtId="0" fontId="0" fillId="0" borderId="0" xfId="0"/>
    <xf numFmtId="0" fontId="1" fillId="0" borderId="0" xfId="0" applyFont="1" applyAlignment="1" applyProtection="1">
      <alignment vertical="center"/>
    </xf>
    <xf numFmtId="0" fontId="1" fillId="0" borderId="0" xfId="0" applyFont="1" applyAlignment="1" applyProtection="1">
      <alignment horizontal="center" vertical="center"/>
    </xf>
    <xf numFmtId="0" fontId="1" fillId="0" borderId="0" xfId="0" applyFont="1" applyFill="1" applyAlignment="1" applyProtection="1">
      <alignment vertical="center"/>
    </xf>
    <xf numFmtId="0" fontId="1" fillId="0" borderId="0" xfId="0" applyFont="1" applyAlignment="1" applyProtection="1">
      <alignment vertical="center" shrinkToFit="1"/>
    </xf>
    <xf numFmtId="0" fontId="5" fillId="2" borderId="17" xfId="0" applyFont="1" applyFill="1" applyBorder="1" applyAlignment="1" applyProtection="1">
      <alignment vertical="center" wrapText="1" shrinkToFit="1"/>
      <protection locked="0"/>
    </xf>
    <xf numFmtId="0" fontId="5" fillId="2" borderId="10" xfId="0" applyFont="1" applyFill="1" applyBorder="1" applyAlignment="1" applyProtection="1">
      <alignment vertical="center" wrapText="1" shrinkToFit="1"/>
      <protection locked="0"/>
    </xf>
    <xf numFmtId="179" fontId="5" fillId="2" borderId="11" xfId="0" applyNumberFormat="1" applyFont="1" applyFill="1" applyBorder="1" applyAlignment="1" applyProtection="1">
      <alignment vertical="center" shrinkToFit="1"/>
      <protection locked="0"/>
    </xf>
    <xf numFmtId="0" fontId="5" fillId="2" borderId="1" xfId="0" applyFont="1" applyFill="1" applyBorder="1" applyAlignment="1" applyProtection="1">
      <alignment horizontal="center" vertical="center"/>
      <protection locked="0"/>
    </xf>
    <xf numFmtId="0" fontId="5" fillId="2" borderId="9" xfId="0" applyFont="1" applyFill="1" applyBorder="1" applyAlignment="1" applyProtection="1">
      <alignment vertical="center"/>
      <protection locked="0"/>
    </xf>
    <xf numFmtId="0" fontId="5" fillId="2" borderId="11" xfId="0" applyFont="1" applyFill="1" applyBorder="1" applyAlignment="1" applyProtection="1">
      <alignment horizontal="left" vertical="center" wrapText="1"/>
      <protection locked="0"/>
    </xf>
    <xf numFmtId="0" fontId="5" fillId="2" borderId="1" xfId="0" applyFont="1" applyFill="1" applyBorder="1" applyAlignment="1" applyProtection="1">
      <alignment vertical="center" wrapText="1"/>
      <protection locked="0"/>
    </xf>
    <xf numFmtId="0" fontId="5" fillId="2" borderId="9" xfId="0" applyFont="1" applyFill="1" applyBorder="1" applyAlignment="1" applyProtection="1">
      <alignment vertical="center" wrapText="1" shrinkToFit="1"/>
      <protection locked="0"/>
    </xf>
    <xf numFmtId="0" fontId="5" fillId="2" borderId="16" xfId="0" applyFont="1" applyFill="1" applyBorder="1" applyAlignment="1" applyProtection="1">
      <alignment vertical="center" wrapText="1" shrinkToFit="1"/>
      <protection locked="0"/>
    </xf>
    <xf numFmtId="0" fontId="1" fillId="0" borderId="0" xfId="0" applyFont="1" applyAlignment="1" applyProtection="1">
      <alignment vertical="center" wrapText="1"/>
    </xf>
    <xf numFmtId="0" fontId="1" fillId="0" borderId="9" xfId="0" applyFont="1" applyBorder="1" applyAlignment="1" applyProtection="1">
      <alignment horizontal="center" vertical="center" wrapText="1"/>
    </xf>
    <xf numFmtId="0" fontId="1" fillId="0" borderId="1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5" fillId="0" borderId="1" xfId="0" applyFont="1" applyFill="1" applyBorder="1" applyAlignment="1" applyProtection="1">
      <alignment vertical="center" wrapText="1"/>
    </xf>
    <xf numFmtId="0" fontId="5" fillId="0" borderId="9" xfId="0" applyFont="1" applyFill="1" applyBorder="1" applyAlignment="1" applyProtection="1">
      <alignment vertical="center" wrapText="1" shrinkToFit="1"/>
    </xf>
    <xf numFmtId="0" fontId="5" fillId="0" borderId="16" xfId="0" applyFont="1" applyFill="1" applyBorder="1" applyAlignment="1" applyProtection="1">
      <alignment vertical="center" wrapText="1" shrinkToFit="1"/>
    </xf>
    <xf numFmtId="0" fontId="1" fillId="0" borderId="0" xfId="0" applyFont="1" applyFill="1" applyAlignment="1" applyProtection="1">
      <alignment horizontal="center" vertical="center"/>
    </xf>
    <xf numFmtId="0" fontId="1" fillId="0" borderId="0" xfId="0" applyFont="1" applyFill="1" applyAlignment="1" applyProtection="1">
      <alignment horizontal="left" vertical="center"/>
    </xf>
    <xf numFmtId="177" fontId="1" fillId="0" borderId="0" xfId="0" applyNumberFormat="1" applyFont="1" applyAlignment="1" applyProtection="1">
      <alignment vertical="center" shrinkToFit="1"/>
    </xf>
    <xf numFmtId="0" fontId="3" fillId="0" borderId="1" xfId="0" applyFont="1" applyBorder="1" applyAlignment="1" applyProtection="1">
      <alignment horizontal="center" vertical="center"/>
    </xf>
    <xf numFmtId="0" fontId="9" fillId="0" borderId="0" xfId="0" applyFont="1" applyAlignment="1" applyProtection="1">
      <alignment horizontal="center" vertical="center" shrinkToFit="1"/>
    </xf>
    <xf numFmtId="0" fontId="3" fillId="0" borderId="0" xfId="0" applyFont="1" applyAlignment="1" applyProtection="1">
      <alignment horizontal="center" vertical="center"/>
    </xf>
    <xf numFmtId="0" fontId="7" fillId="0" borderId="0" xfId="0" applyFont="1" applyAlignment="1" applyProtection="1">
      <alignment vertical="center"/>
    </xf>
    <xf numFmtId="0" fontId="7" fillId="0" borderId="0" xfId="0" applyFont="1" applyAlignment="1" applyProtection="1">
      <alignment vertical="center" shrinkToFit="1"/>
    </xf>
    <xf numFmtId="0" fontId="7" fillId="0" borderId="0" xfId="0" applyFont="1" applyBorder="1" applyAlignment="1" applyProtection="1">
      <alignment vertical="center"/>
    </xf>
    <xf numFmtId="0" fontId="7" fillId="0" borderId="0" xfId="0" applyFont="1" applyAlignment="1" applyProtection="1">
      <alignment vertical="top" wrapText="1"/>
    </xf>
    <xf numFmtId="0" fontId="7" fillId="0" borderId="0" xfId="0" applyFont="1" applyAlignment="1" applyProtection="1">
      <alignment vertical="center" wrapText="1"/>
    </xf>
    <xf numFmtId="0" fontId="7" fillId="0" borderId="0" xfId="0" applyFont="1" applyAlignment="1" applyProtection="1"/>
    <xf numFmtId="0" fontId="7" fillId="0" borderId="0" xfId="0" applyFont="1" applyAlignment="1" applyProtection="1">
      <alignment horizontal="left" vertical="center"/>
    </xf>
    <xf numFmtId="49" fontId="7" fillId="0" borderId="0" xfId="0" applyNumberFormat="1" applyFont="1" applyAlignment="1" applyProtection="1">
      <alignment vertical="center"/>
    </xf>
    <xf numFmtId="49" fontId="7" fillId="0" borderId="0" xfId="0" applyNumberFormat="1" applyFont="1" applyAlignment="1" applyProtection="1">
      <alignment horizontal="left" vertical="center"/>
    </xf>
    <xf numFmtId="49" fontId="7" fillId="0" borderId="0" xfId="0" applyNumberFormat="1" applyFont="1" applyAlignment="1" applyProtection="1">
      <alignment horizontal="left" vertical="center" wrapText="1"/>
    </xf>
    <xf numFmtId="0" fontId="7" fillId="4" borderId="0" xfId="0" applyFont="1" applyFill="1" applyAlignment="1" applyProtection="1">
      <alignment vertical="center"/>
    </xf>
    <xf numFmtId="0" fontId="7" fillId="4" borderId="0" xfId="0" applyFont="1" applyFill="1" applyAlignment="1" applyProtection="1">
      <alignment vertical="center" shrinkToFit="1"/>
    </xf>
    <xf numFmtId="0" fontId="13" fillId="4" borderId="0" xfId="0" applyFont="1" applyFill="1" applyAlignment="1" applyProtection="1">
      <alignment vertical="center"/>
    </xf>
    <xf numFmtId="0" fontId="7" fillId="4" borderId="10" xfId="0" applyFont="1" applyFill="1" applyBorder="1" applyAlignment="1" applyProtection="1">
      <alignment vertical="center" shrinkToFit="1"/>
    </xf>
    <xf numFmtId="0" fontId="7" fillId="4" borderId="11" xfId="0" applyFont="1" applyFill="1" applyBorder="1" applyAlignment="1" applyProtection="1">
      <alignment horizontal="center" vertical="center" shrinkToFit="1"/>
    </xf>
    <xf numFmtId="0" fontId="7" fillId="4" borderId="0" xfId="0" applyFont="1" applyFill="1" applyBorder="1" applyAlignment="1" applyProtection="1">
      <alignment vertical="center" wrapText="1"/>
    </xf>
    <xf numFmtId="0" fontId="7" fillId="4" borderId="0" xfId="0" applyFont="1" applyFill="1" applyBorder="1" applyAlignment="1" applyProtection="1">
      <alignment vertical="center"/>
    </xf>
    <xf numFmtId="0" fontId="7" fillId="4" borderId="0" xfId="0" applyFont="1" applyFill="1" applyBorder="1" applyAlignment="1" applyProtection="1">
      <alignment vertical="top" wrapText="1"/>
    </xf>
    <xf numFmtId="0" fontId="7" fillId="4" borderId="2" xfId="0" applyFont="1" applyFill="1" applyBorder="1" applyAlignment="1" applyProtection="1">
      <alignment vertical="center"/>
    </xf>
    <xf numFmtId="0" fontId="7" fillId="4" borderId="3" xfId="0" applyFont="1" applyFill="1" applyBorder="1" applyAlignment="1" applyProtection="1">
      <alignment vertical="center"/>
    </xf>
    <xf numFmtId="0" fontId="7" fillId="4" borderId="4" xfId="0" applyFont="1" applyFill="1" applyBorder="1" applyAlignment="1" applyProtection="1">
      <alignment vertical="center"/>
    </xf>
    <xf numFmtId="0" fontId="7" fillId="4" borderId="5" xfId="0" applyFont="1" applyFill="1" applyBorder="1" applyAlignment="1" applyProtection="1">
      <alignment vertical="center"/>
    </xf>
    <xf numFmtId="0" fontId="7" fillId="4" borderId="13" xfId="0" applyFont="1" applyFill="1" applyBorder="1" applyAlignment="1" applyProtection="1">
      <alignment vertical="center"/>
    </xf>
    <xf numFmtId="0" fontId="7" fillId="4" borderId="6" xfId="0" applyFont="1" applyFill="1" applyBorder="1" applyAlignment="1" applyProtection="1">
      <alignment vertical="center"/>
    </xf>
    <xf numFmtId="0" fontId="7" fillId="4" borderId="7" xfId="0" applyFont="1" applyFill="1" applyBorder="1" applyAlignment="1" applyProtection="1">
      <alignment vertical="center"/>
    </xf>
    <xf numFmtId="0" fontId="7" fillId="4" borderId="8" xfId="0" applyFont="1" applyFill="1" applyBorder="1" applyAlignment="1" applyProtection="1">
      <alignment vertical="center"/>
    </xf>
    <xf numFmtId="0" fontId="10" fillId="4" borderId="5" xfId="0" applyFont="1" applyFill="1" applyBorder="1" applyAlignment="1" applyProtection="1">
      <alignment vertical="center"/>
    </xf>
    <xf numFmtId="0" fontId="7" fillId="4" borderId="10" xfId="0" applyFont="1" applyFill="1" applyBorder="1" applyAlignment="1" applyProtection="1">
      <alignment vertical="center" wrapText="1"/>
    </xf>
    <xf numFmtId="0" fontId="7" fillId="4" borderId="5" xfId="0" applyFont="1" applyFill="1" applyBorder="1" applyAlignment="1" applyProtection="1">
      <alignment vertical="center" wrapText="1"/>
    </xf>
    <xf numFmtId="0" fontId="7" fillId="4" borderId="9" xfId="0" applyFont="1" applyFill="1" applyBorder="1" applyAlignment="1" applyProtection="1">
      <alignment vertical="center"/>
    </xf>
    <xf numFmtId="0" fontId="7" fillId="4" borderId="3" xfId="0" applyFont="1" applyFill="1" applyBorder="1" applyAlignment="1" applyProtection="1">
      <alignment vertical="center" wrapText="1"/>
    </xf>
    <xf numFmtId="0" fontId="7" fillId="4" borderId="0" xfId="0" applyFont="1" applyFill="1" applyAlignment="1" applyProtection="1">
      <alignment horizontal="center" vertical="center" shrinkToFit="1"/>
    </xf>
    <xf numFmtId="0" fontId="7" fillId="0" borderId="0" xfId="0" applyFont="1" applyAlignment="1" applyProtection="1">
      <alignment vertical="top"/>
    </xf>
    <xf numFmtId="49" fontId="7" fillId="4" borderId="0" xfId="0" applyNumberFormat="1" applyFont="1" applyFill="1" applyBorder="1" applyAlignment="1" applyProtection="1">
      <alignment vertical="center"/>
    </xf>
    <xf numFmtId="49" fontId="7" fillId="4" borderId="0" xfId="0" applyNumberFormat="1" applyFont="1" applyFill="1" applyBorder="1" applyAlignment="1" applyProtection="1">
      <alignment horizontal="left" vertical="center"/>
    </xf>
    <xf numFmtId="49" fontId="7" fillId="4" borderId="0" xfId="0" applyNumberFormat="1" applyFont="1" applyFill="1" applyBorder="1" applyAlignment="1" applyProtection="1">
      <alignment horizontal="left" vertical="center" wrapText="1"/>
    </xf>
    <xf numFmtId="176" fontId="7" fillId="4" borderId="3" xfId="0" applyNumberFormat="1" applyFont="1" applyFill="1" applyBorder="1" applyAlignment="1" applyProtection="1">
      <alignment vertical="center"/>
    </xf>
    <xf numFmtId="0" fontId="7" fillId="4" borderId="13" xfId="0" applyFont="1" applyFill="1" applyBorder="1" applyAlignment="1" applyProtection="1">
      <alignment vertical="center" wrapText="1"/>
    </xf>
    <xf numFmtId="180" fontId="7" fillId="4" borderId="13" xfId="0" applyNumberFormat="1" applyFont="1" applyFill="1" applyBorder="1" applyAlignment="1" applyProtection="1">
      <alignment vertical="center"/>
    </xf>
    <xf numFmtId="0" fontId="7" fillId="0" borderId="0" xfId="0" applyFont="1" applyBorder="1" applyAlignment="1" applyProtection="1">
      <alignment horizontal="left" vertical="center"/>
    </xf>
    <xf numFmtId="0" fontId="7" fillId="0" borderId="0" xfId="0" applyFont="1" applyBorder="1" applyAlignment="1" applyProtection="1">
      <alignment vertical="center" shrinkToFit="1"/>
    </xf>
    <xf numFmtId="0" fontId="12" fillId="4" borderId="0" xfId="0" applyFont="1" applyFill="1" applyAlignment="1" applyProtection="1">
      <alignment horizontal="center" vertical="center"/>
    </xf>
    <xf numFmtId="0" fontId="7" fillId="2" borderId="0" xfId="0" applyFont="1" applyFill="1" applyBorder="1" applyAlignment="1" applyProtection="1">
      <alignment horizontal="center" vertical="center" shrinkToFit="1"/>
    </xf>
    <xf numFmtId="0" fontId="7" fillId="4" borderId="5" xfId="0" applyFont="1" applyFill="1" applyBorder="1" applyAlignment="1" applyProtection="1">
      <alignment horizontal="center" vertical="center" shrinkToFit="1"/>
    </xf>
    <xf numFmtId="0" fontId="7" fillId="4" borderId="6" xfId="0" applyFont="1" applyFill="1" applyBorder="1" applyAlignment="1" applyProtection="1">
      <alignment horizontal="center" vertical="center" shrinkToFit="1"/>
    </xf>
    <xf numFmtId="0" fontId="7" fillId="4" borderId="7" xfId="0" applyFont="1" applyFill="1" applyBorder="1" applyAlignment="1" applyProtection="1">
      <alignment horizontal="center" vertical="center" shrinkToFit="1"/>
    </xf>
    <xf numFmtId="0" fontId="7" fillId="4" borderId="0" xfId="0" applyFont="1" applyFill="1" applyBorder="1" applyAlignment="1" applyProtection="1">
      <alignment horizontal="left" vertical="center" shrinkToFit="1"/>
    </xf>
    <xf numFmtId="0" fontId="7" fillId="4" borderId="9" xfId="0" applyFont="1" applyFill="1" applyBorder="1" applyAlignment="1" applyProtection="1">
      <alignment horizontal="center" vertical="center" shrinkToFit="1"/>
    </xf>
    <xf numFmtId="0" fontId="6" fillId="4" borderId="13" xfId="0" applyFont="1" applyFill="1" applyBorder="1" applyAlignment="1" applyProtection="1">
      <alignment horizontal="right" vertical="center"/>
    </xf>
    <xf numFmtId="0" fontId="7" fillId="4" borderId="10" xfId="0" applyFont="1" applyFill="1" applyBorder="1" applyAlignment="1" applyProtection="1">
      <alignment vertical="center"/>
    </xf>
    <xf numFmtId="0" fontId="7" fillId="4" borderId="0" xfId="0" applyFont="1" applyFill="1" applyBorder="1" applyAlignment="1" applyProtection="1">
      <alignment vertical="top"/>
    </xf>
    <xf numFmtId="0" fontId="7" fillId="2" borderId="0" xfId="0" applyFont="1" applyFill="1" applyBorder="1" applyAlignment="1" applyProtection="1">
      <alignment horizontal="center" vertical="top" shrinkToFit="1"/>
    </xf>
    <xf numFmtId="0" fontId="7" fillId="4" borderId="0" xfId="0" applyFont="1" applyFill="1" applyBorder="1" applyAlignment="1" applyProtection="1"/>
    <xf numFmtId="0" fontId="7" fillId="2" borderId="0" xfId="0" applyFont="1" applyFill="1" applyBorder="1" applyAlignment="1" applyProtection="1">
      <alignment horizontal="center" shrinkToFit="1"/>
    </xf>
    <xf numFmtId="0" fontId="7" fillId="2" borderId="3" xfId="0" applyFont="1" applyFill="1" applyBorder="1" applyAlignment="1" applyProtection="1">
      <alignment horizontal="center" vertical="center" shrinkToFit="1"/>
    </xf>
    <xf numFmtId="0" fontId="7" fillId="2" borderId="7" xfId="0" applyFont="1" applyFill="1" applyBorder="1" applyAlignment="1" applyProtection="1">
      <alignment horizontal="center" vertical="center" shrinkToFit="1"/>
    </xf>
    <xf numFmtId="0" fontId="7" fillId="4" borderId="7" xfId="0" applyFont="1" applyFill="1" applyBorder="1" applyAlignment="1" applyProtection="1">
      <alignment horizontal="left" vertical="center" shrinkToFit="1"/>
    </xf>
    <xf numFmtId="0" fontId="6" fillId="4" borderId="8" xfId="0" applyFont="1" applyFill="1" applyBorder="1" applyAlignment="1" applyProtection="1">
      <alignment horizontal="right" vertical="center"/>
    </xf>
    <xf numFmtId="0" fontId="4" fillId="0" borderId="0" xfId="0" applyFont="1" applyAlignment="1" applyProtection="1">
      <alignment horizontal="center" vertical="center"/>
    </xf>
    <xf numFmtId="0" fontId="7" fillId="4" borderId="0" xfId="0" applyFont="1" applyFill="1" applyAlignment="1" applyProtection="1"/>
    <xf numFmtId="0" fontId="7" fillId="6" borderId="0" xfId="0" applyFont="1" applyFill="1" applyBorder="1" applyAlignment="1" applyProtection="1">
      <alignment vertical="center"/>
    </xf>
    <xf numFmtId="0" fontId="7" fillId="4" borderId="13" xfId="0" applyFont="1" applyFill="1" applyBorder="1" applyAlignment="1" applyProtection="1">
      <alignment horizontal="center"/>
    </xf>
    <xf numFmtId="0" fontId="7" fillId="4" borderId="13" xfId="0" applyFont="1" applyFill="1" applyBorder="1" applyAlignment="1" applyProtection="1">
      <alignment horizontal="center" vertical="top"/>
    </xf>
    <xf numFmtId="0" fontId="1" fillId="0" borderId="0" xfId="0" applyFont="1" applyFill="1" applyAlignment="1" applyProtection="1">
      <alignment vertical="center" shrinkToFit="1"/>
    </xf>
    <xf numFmtId="0" fontId="11" fillId="0" borderId="0" xfId="0" applyFont="1" applyAlignment="1" applyProtection="1">
      <alignment vertical="center"/>
    </xf>
    <xf numFmtId="0" fontId="7" fillId="0" borderId="0" xfId="0" applyFont="1" applyFill="1" applyAlignment="1" applyProtection="1">
      <alignment horizontal="center" vertical="center"/>
    </xf>
    <xf numFmtId="0" fontId="7" fillId="2" borderId="0" xfId="0" applyFont="1" applyFill="1" applyAlignment="1" applyProtection="1">
      <alignment vertical="center"/>
    </xf>
    <xf numFmtId="0" fontId="10" fillId="0" borderId="0" xfId="0" applyFont="1" applyAlignment="1" applyProtection="1">
      <alignment vertical="center"/>
    </xf>
    <xf numFmtId="0" fontId="21" fillId="4" borderId="0" xfId="0" applyNumberFormat="1" applyFont="1" applyFill="1" applyAlignment="1" applyProtection="1">
      <alignment horizontal="right" vertical="center"/>
    </xf>
    <xf numFmtId="0" fontId="5" fillId="0" borderId="1" xfId="0" applyFont="1" applyFill="1" applyBorder="1" applyAlignment="1" applyProtection="1">
      <alignment horizontal="center" vertical="center"/>
      <protection locked="0"/>
    </xf>
    <xf numFmtId="0" fontId="7" fillId="0" borderId="0" xfId="0" applyFont="1" applyAlignment="1" applyProtection="1">
      <alignment horizontal="left" vertical="center" wrapText="1"/>
    </xf>
    <xf numFmtId="0" fontId="7" fillId="2" borderId="9"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7" fillId="4" borderId="11"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2" xfId="0" applyFont="1" applyFill="1" applyBorder="1" applyAlignment="1" applyProtection="1">
      <alignment horizontal="center" vertical="center" shrinkToFit="1"/>
    </xf>
    <xf numFmtId="0" fontId="7" fillId="4" borderId="8" xfId="0" applyFont="1" applyFill="1" applyBorder="1" applyAlignment="1" applyProtection="1">
      <alignment horizontal="center" vertical="center" shrinkToFit="1"/>
    </xf>
    <xf numFmtId="0" fontId="22" fillId="0" borderId="0" xfId="0" applyFont="1" applyAlignment="1" applyProtection="1">
      <alignment horizontal="center" vertical="center" shrinkToFit="1"/>
    </xf>
    <xf numFmtId="0" fontId="24" fillId="0" borderId="0" xfId="0" applyFont="1"/>
    <xf numFmtId="0" fontId="10" fillId="4" borderId="0" xfId="0" applyFont="1" applyFill="1" applyAlignment="1" applyProtection="1">
      <alignment horizontal="center" vertical="center"/>
    </xf>
    <xf numFmtId="0" fontId="7" fillId="4" borderId="11" xfId="0" applyFont="1" applyFill="1" applyBorder="1" applyAlignment="1" applyProtection="1">
      <alignment vertical="center" shrinkToFit="1"/>
    </xf>
    <xf numFmtId="0" fontId="7" fillId="4" borderId="0" xfId="0" applyFont="1" applyFill="1" applyAlignment="1" applyProtection="1">
      <alignment vertical="top"/>
    </xf>
    <xf numFmtId="0" fontId="10" fillId="4" borderId="6" xfId="0" applyFont="1" applyFill="1" applyBorder="1" applyAlignment="1" applyProtection="1">
      <alignment vertical="center"/>
    </xf>
    <xf numFmtId="0" fontId="10" fillId="4" borderId="8" xfId="0" applyFont="1" applyFill="1" applyBorder="1" applyAlignment="1" applyProtection="1">
      <alignment horizontal="center" vertical="center"/>
    </xf>
    <xf numFmtId="0" fontId="26" fillId="4" borderId="0" xfId="0" applyFont="1" applyFill="1"/>
    <xf numFmtId="0" fontId="26" fillId="4" borderId="0" xfId="0" applyFont="1" applyFill="1" applyAlignment="1">
      <alignment horizontal="center"/>
    </xf>
    <xf numFmtId="0" fontId="11" fillId="2" borderId="0" xfId="0" applyFont="1" applyFill="1" applyAlignment="1" applyProtection="1">
      <alignment horizontal="center" vertical="center"/>
    </xf>
    <xf numFmtId="0" fontId="7" fillId="2" borderId="10" xfId="0" applyFont="1" applyFill="1" applyBorder="1" applyAlignment="1" applyProtection="1">
      <alignment horizontal="center" vertical="center" shrinkToFit="1"/>
    </xf>
    <xf numFmtId="0" fontId="16" fillId="4" borderId="10" xfId="0" applyFont="1" applyFill="1" applyBorder="1" applyAlignment="1" applyProtection="1">
      <alignment vertical="center" wrapText="1" shrinkToFit="1"/>
    </xf>
    <xf numFmtId="0" fontId="16" fillId="4" borderId="11" xfId="0" applyFont="1" applyFill="1" applyBorder="1" applyAlignment="1" applyProtection="1">
      <alignment vertical="center" wrapText="1" shrinkToFit="1"/>
    </xf>
    <xf numFmtId="0" fontId="7" fillId="2" borderId="0" xfId="0" applyFont="1" applyFill="1" applyBorder="1" applyAlignment="1" applyProtection="1">
      <alignment horizontal="left" vertical="center" shrinkToFit="1"/>
      <protection locked="0"/>
    </xf>
    <xf numFmtId="0" fontId="7" fillId="4" borderId="5"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4" borderId="0" xfId="0" applyFont="1" applyFill="1" applyBorder="1" applyAlignment="1" applyProtection="1">
      <alignment horizontal="center" vertical="center"/>
    </xf>
    <xf numFmtId="0" fontId="4" fillId="4" borderId="0" xfId="0" applyFont="1" applyFill="1" applyBorder="1" applyAlignment="1" applyProtection="1">
      <alignment horizontal="center" vertical="center"/>
    </xf>
    <xf numFmtId="0" fontId="27" fillId="4" borderId="0" xfId="0" applyFont="1" applyFill="1" applyBorder="1" applyAlignment="1" applyProtection="1">
      <alignment horizontal="left" vertical="center"/>
    </xf>
    <xf numFmtId="180" fontId="7" fillId="4" borderId="5" xfId="0" applyNumberFormat="1" applyFont="1" applyFill="1" applyBorder="1" applyAlignment="1" applyProtection="1">
      <alignment vertical="center"/>
    </xf>
    <xf numFmtId="0" fontId="7" fillId="0" borderId="0" xfId="0" applyFont="1" applyBorder="1" applyAlignment="1">
      <alignment vertical="center"/>
    </xf>
    <xf numFmtId="0" fontId="7" fillId="4" borderId="0" xfId="0" applyFont="1" applyFill="1" applyBorder="1" applyAlignment="1" applyProtection="1">
      <alignment horizontal="left" vertical="center"/>
    </xf>
    <xf numFmtId="0" fontId="7" fillId="2" borderId="10" xfId="0" applyFont="1" applyFill="1" applyBorder="1" applyAlignment="1" applyProtection="1">
      <alignment horizontal="center" vertical="center" shrinkToFit="1"/>
    </xf>
    <xf numFmtId="0" fontId="23" fillId="0" borderId="0" xfId="0" applyFont="1" applyAlignment="1" applyProtection="1">
      <alignment horizontal="center" vertical="center"/>
    </xf>
    <xf numFmtId="0" fontId="28" fillId="0" borderId="0" xfId="0" applyFont="1" applyAlignment="1" applyProtection="1">
      <alignment horizontal="center" vertical="center" shrinkToFit="1"/>
    </xf>
    <xf numFmtId="0" fontId="29" fillId="3" borderId="1" xfId="0" applyFont="1" applyFill="1" applyBorder="1" applyAlignment="1" applyProtection="1">
      <alignment horizontal="center" vertical="center"/>
    </xf>
    <xf numFmtId="0" fontId="23" fillId="0" borderId="1" xfId="0" applyFont="1" applyBorder="1" applyAlignment="1" applyProtection="1">
      <alignment horizontal="center" vertical="center"/>
    </xf>
    <xf numFmtId="0" fontId="14" fillId="0" borderId="0" xfId="0" applyFont="1" applyAlignment="1" applyProtection="1">
      <alignment vertical="center"/>
    </xf>
    <xf numFmtId="0" fontId="7" fillId="4" borderId="0" xfId="0" applyFont="1" applyFill="1" applyAlignment="1" applyProtection="1">
      <alignment horizontal="center" vertical="center"/>
    </xf>
    <xf numFmtId="0" fontId="19" fillId="4" borderId="0" xfId="0" applyFont="1" applyFill="1" applyAlignment="1" applyProtection="1">
      <alignment horizontal="center" vertical="center"/>
    </xf>
    <xf numFmtId="0" fontId="7" fillId="4" borderId="0" xfId="0" applyFont="1" applyFill="1" applyAlignment="1" applyProtection="1">
      <alignment horizontal="center" vertical="top"/>
    </xf>
    <xf numFmtId="0" fontId="7" fillId="4" borderId="25" xfId="0" applyFont="1" applyFill="1" applyBorder="1" applyAlignment="1" applyProtection="1">
      <alignment horizontal="center" vertical="center" shrinkToFit="1"/>
    </xf>
    <xf numFmtId="0" fontId="7" fillId="2" borderId="26" xfId="0" applyFont="1" applyFill="1" applyBorder="1" applyAlignment="1" applyProtection="1">
      <alignment horizontal="center" vertical="center" shrinkToFit="1"/>
    </xf>
    <xf numFmtId="0" fontId="7" fillId="4" borderId="28" xfId="0" applyFont="1" applyFill="1" applyBorder="1" applyAlignment="1" applyProtection="1">
      <alignment horizontal="center" vertical="center" shrinkToFit="1"/>
    </xf>
    <xf numFmtId="0" fontId="30" fillId="4" borderId="7" xfId="0" applyFont="1" applyFill="1" applyBorder="1" applyAlignment="1" applyProtection="1">
      <alignment horizontal="center" vertical="top" wrapText="1" shrinkToFit="1"/>
    </xf>
    <xf numFmtId="0" fontId="30" fillId="4" borderId="8" xfId="0" applyFont="1" applyFill="1" applyBorder="1" applyAlignment="1" applyProtection="1">
      <alignment horizontal="center" vertical="top" wrapText="1" shrinkToFit="1"/>
    </xf>
    <xf numFmtId="0" fontId="34" fillId="8" borderId="1" xfId="3" applyNumberFormat="1" applyFont="1" applyFill="1" applyBorder="1" applyAlignment="1">
      <alignment horizontal="centerContinuous" vertical="center" wrapText="1" shrinkToFit="1"/>
    </xf>
    <xf numFmtId="0" fontId="33" fillId="9" borderId="1" xfId="3" applyNumberFormat="1" applyFont="1" applyFill="1" applyBorder="1" applyAlignment="1">
      <alignment horizontal="centerContinuous" vertical="center" wrapText="1" shrinkToFit="1"/>
    </xf>
    <xf numFmtId="0" fontId="34" fillId="13" borderId="15" xfId="3" applyNumberFormat="1" applyFont="1" applyFill="1" applyBorder="1" applyAlignment="1">
      <alignment horizontal="center" vertical="center" wrapText="1" shrinkToFit="1"/>
    </xf>
    <xf numFmtId="0" fontId="33" fillId="11" borderId="15" xfId="3" applyNumberFormat="1" applyFont="1" applyFill="1" applyBorder="1" applyAlignment="1">
      <alignment horizontal="center" vertical="center" wrapText="1" shrinkToFit="1"/>
    </xf>
    <xf numFmtId="38" fontId="40" fillId="0" borderId="15" xfId="3" applyFont="1" applyFill="1" applyBorder="1" applyAlignment="1">
      <alignment vertical="center" shrinkToFit="1"/>
    </xf>
    <xf numFmtId="38" fontId="41" fillId="0" borderId="15" xfId="3" applyFont="1" applyFill="1" applyBorder="1" applyAlignment="1">
      <alignment horizontal="center" vertical="center" shrinkToFit="1"/>
    </xf>
    <xf numFmtId="181" fontId="41" fillId="0" borderId="15" xfId="3" applyNumberFormat="1" applyFont="1" applyFill="1" applyBorder="1" applyAlignment="1">
      <alignment vertical="center" shrinkToFit="1"/>
    </xf>
    <xf numFmtId="0" fontId="40" fillId="0" borderId="15" xfId="3" applyNumberFormat="1" applyFont="1" applyFill="1" applyBorder="1" applyAlignment="1">
      <alignment horizontal="center" vertical="center" shrinkToFit="1"/>
    </xf>
    <xf numFmtId="38" fontId="42" fillId="0" borderId="15" xfId="3" applyFont="1" applyFill="1" applyBorder="1" applyAlignment="1">
      <alignment vertical="center" shrinkToFit="1"/>
    </xf>
    <xf numFmtId="38" fontId="1" fillId="0" borderId="15" xfId="3" applyFont="1" applyFill="1" applyBorder="1" applyAlignment="1">
      <alignment vertical="center" wrapText="1" shrinkToFit="1"/>
    </xf>
    <xf numFmtId="0" fontId="40" fillId="0" borderId="15" xfId="3" applyNumberFormat="1" applyFont="1" applyFill="1" applyBorder="1" applyAlignment="1">
      <alignment vertical="center" wrapText="1" shrinkToFit="1"/>
    </xf>
    <xf numFmtId="38" fontId="40" fillId="0" borderId="15" xfId="3" applyFont="1" applyFill="1" applyBorder="1" applyAlignment="1">
      <alignment vertical="center" wrapText="1" shrinkToFit="1"/>
    </xf>
    <xf numFmtId="181" fontId="40" fillId="0" borderId="15" xfId="3" applyNumberFormat="1" applyFont="1" applyFill="1" applyBorder="1" applyAlignment="1">
      <alignment horizontal="center" vertical="center" shrinkToFit="1"/>
    </xf>
    <xf numFmtId="38" fontId="43" fillId="0" borderId="15" xfId="3" applyFont="1" applyFill="1" applyBorder="1" applyAlignment="1">
      <alignment vertical="center" shrinkToFit="1"/>
    </xf>
    <xf numFmtId="0" fontId="44" fillId="0" borderId="15" xfId="3" applyNumberFormat="1" applyFont="1" applyFill="1" applyBorder="1" applyAlignment="1">
      <alignment horizontal="center" vertical="center" wrapText="1" shrinkToFit="1"/>
    </xf>
    <xf numFmtId="38" fontId="40" fillId="9" borderId="15" xfId="3" applyFont="1" applyFill="1" applyBorder="1" applyAlignment="1">
      <alignment vertical="center" shrinkToFit="1"/>
    </xf>
    <xf numFmtId="38" fontId="40" fillId="9" borderId="15" xfId="3" applyFont="1" applyFill="1" applyBorder="1" applyAlignment="1">
      <alignment horizontal="center" vertical="center" shrinkToFit="1"/>
    </xf>
    <xf numFmtId="38" fontId="43" fillId="10" borderId="15" xfId="3" applyNumberFormat="1" applyFont="1" applyFill="1" applyBorder="1" applyAlignment="1">
      <alignment horizontal="right" vertical="center" shrinkToFit="1"/>
    </xf>
    <xf numFmtId="0" fontId="15" fillId="0" borderId="0" xfId="0" applyFont="1"/>
    <xf numFmtId="0" fontId="45" fillId="0" borderId="0" xfId="0" applyFont="1"/>
    <xf numFmtId="0" fontId="7" fillId="0" borderId="30" xfId="0" applyFont="1" applyFill="1" applyBorder="1" applyAlignment="1">
      <alignment vertical="center"/>
    </xf>
    <xf numFmtId="0" fontId="7" fillId="0" borderId="30" xfId="0" applyFont="1" applyFill="1" applyBorder="1" applyAlignment="1">
      <alignment vertical="center" shrinkToFit="1"/>
    </xf>
    <xf numFmtId="0" fontId="7" fillId="0" borderId="30" xfId="0" applyFont="1" applyFill="1" applyBorder="1" applyAlignment="1">
      <alignment horizontal="left" vertical="center"/>
    </xf>
    <xf numFmtId="0" fontId="7" fillId="0" borderId="30" xfId="0" applyFont="1" applyFill="1" applyBorder="1" applyAlignment="1">
      <alignment horizontal="center" vertical="center"/>
    </xf>
    <xf numFmtId="182" fontId="7" fillId="0" borderId="30" xfId="0" applyNumberFormat="1" applyFont="1" applyFill="1" applyBorder="1" applyAlignment="1">
      <alignment horizontal="center" vertical="center"/>
    </xf>
    <xf numFmtId="0" fontId="7" fillId="0" borderId="31" xfId="0" applyFont="1" applyBorder="1" applyAlignment="1">
      <alignment horizontal="center" vertical="center"/>
    </xf>
    <xf numFmtId="182" fontId="7" fillId="0" borderId="32" xfId="0" applyNumberFormat="1" applyFont="1" applyFill="1" applyBorder="1" applyAlignment="1">
      <alignment horizontal="center" vertical="center"/>
    </xf>
    <xf numFmtId="0" fontId="6" fillId="0" borderId="30" xfId="0" applyFont="1" applyFill="1" applyBorder="1" applyAlignment="1">
      <alignment vertical="center" wrapText="1" shrinkToFit="1"/>
    </xf>
    <xf numFmtId="0" fontId="6" fillId="0" borderId="32" xfId="0" applyFont="1" applyFill="1" applyBorder="1" applyAlignment="1">
      <alignment horizontal="center" vertical="center" wrapText="1" shrinkToFit="1"/>
    </xf>
    <xf numFmtId="0" fontId="7" fillId="0" borderId="32" xfId="0" applyFont="1" applyBorder="1" applyAlignment="1">
      <alignment horizontal="center" vertical="center"/>
    </xf>
    <xf numFmtId="0" fontId="7" fillId="0" borderId="32" xfId="0" applyFont="1" applyFill="1" applyBorder="1" applyAlignment="1">
      <alignment horizontal="left" vertical="center"/>
    </xf>
    <xf numFmtId="0" fontId="0" fillId="0" borderId="30" xfId="0" applyFill="1" applyBorder="1" applyAlignment="1">
      <alignment vertical="center"/>
    </xf>
    <xf numFmtId="0" fontId="0" fillId="0" borderId="30" xfId="0" applyFill="1" applyBorder="1" applyAlignment="1">
      <alignment vertical="center" shrinkToFit="1"/>
    </xf>
    <xf numFmtId="0" fontId="0" fillId="0" borderId="30" xfId="0" applyFont="1" applyFill="1" applyBorder="1" applyAlignment="1">
      <alignment horizontal="left" vertical="center"/>
    </xf>
    <xf numFmtId="0" fontId="0" fillId="0" borderId="30" xfId="0" applyFill="1" applyBorder="1" applyAlignment="1">
      <alignment horizontal="center" vertical="center"/>
    </xf>
    <xf numFmtId="182" fontId="0" fillId="0" borderId="30" xfId="0" applyNumberFormat="1" applyFill="1" applyBorder="1" applyAlignment="1">
      <alignment horizontal="center" vertical="center"/>
    </xf>
    <xf numFmtId="0" fontId="0" fillId="0" borderId="30" xfId="0" applyFont="1" applyFill="1" applyBorder="1" applyAlignment="1">
      <alignment vertical="center"/>
    </xf>
    <xf numFmtId="0" fontId="0" fillId="0" borderId="0" xfId="0" applyFill="1" applyAlignment="1">
      <alignment vertical="center"/>
    </xf>
    <xf numFmtId="0" fontId="0" fillId="0" borderId="0" xfId="0" applyFill="1" applyAlignment="1">
      <alignment vertical="center" shrinkToFit="1"/>
    </xf>
    <xf numFmtId="0" fontId="0" fillId="0" borderId="0" xfId="0" applyFont="1" applyFill="1" applyAlignment="1">
      <alignment horizontal="left" vertical="center"/>
    </xf>
    <xf numFmtId="0" fontId="0" fillId="0" borderId="0" xfId="0" applyFill="1" applyAlignment="1">
      <alignment horizontal="center" vertical="center"/>
    </xf>
    <xf numFmtId="0" fontId="0" fillId="0" borderId="0" xfId="0" applyFont="1" applyFill="1" applyAlignment="1">
      <alignment vertical="center"/>
    </xf>
    <xf numFmtId="49" fontId="37" fillId="12" borderId="15" xfId="3" applyNumberFormat="1" applyFont="1" applyFill="1" applyBorder="1" applyAlignment="1">
      <alignment horizontal="center" vertical="center" wrapText="1" shrinkToFit="1"/>
    </xf>
    <xf numFmtId="38" fontId="40" fillId="0" borderId="15" xfId="3" applyNumberFormat="1" applyFont="1" applyFill="1" applyBorder="1" applyAlignment="1">
      <alignment horizontal="center" vertical="center" shrinkToFit="1"/>
    </xf>
    <xf numFmtId="38" fontId="40" fillId="0" borderId="15" xfId="3" applyFont="1" applyFill="1" applyBorder="1" applyAlignment="1">
      <alignment horizontal="center" vertical="center" shrinkToFit="1"/>
    </xf>
    <xf numFmtId="0" fontId="0" fillId="0" borderId="0" xfId="0" applyAlignment="1">
      <alignment horizontal="center"/>
    </xf>
    <xf numFmtId="49" fontId="7" fillId="2" borderId="0" xfId="0" applyNumberFormat="1" applyFont="1" applyFill="1" applyAlignment="1" applyProtection="1">
      <alignment horizontal="center" vertical="center" shrinkToFit="1"/>
      <protection locked="0"/>
    </xf>
    <xf numFmtId="49" fontId="7" fillId="4" borderId="0" xfId="0" applyNumberFormat="1" applyFont="1" applyFill="1" applyAlignment="1" applyProtection="1">
      <alignment vertical="center"/>
    </xf>
    <xf numFmtId="49" fontId="40" fillId="4" borderId="15" xfId="3" applyNumberFormat="1" applyFont="1" applyFill="1" applyBorder="1" applyAlignment="1">
      <alignment horizontal="center" vertical="center" shrinkToFit="1"/>
    </xf>
    <xf numFmtId="38" fontId="40" fillId="0" borderId="15" xfId="3" applyFont="1" applyFill="1" applyBorder="1" applyAlignment="1">
      <alignment horizontal="center" vertical="center" wrapText="1" shrinkToFit="1"/>
    </xf>
    <xf numFmtId="0" fontId="1" fillId="0" borderId="0" xfId="0" applyFont="1" applyAlignment="1" applyProtection="1">
      <alignment horizontal="center" vertical="center"/>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49" fontId="5" fillId="2" borderId="9" xfId="0" applyNumberFormat="1" applyFont="1" applyFill="1" applyBorder="1" applyAlignment="1" applyProtection="1">
      <alignment horizontal="center" vertical="center" shrinkToFit="1"/>
      <protection locked="0"/>
    </xf>
    <xf numFmtId="183" fontId="5" fillId="2" borderId="18" xfId="0" applyNumberFormat="1" applyFont="1" applyFill="1" applyBorder="1" applyAlignment="1" applyProtection="1">
      <alignment horizontal="center" vertical="center" shrinkToFit="1"/>
      <protection locked="0"/>
    </xf>
    <xf numFmtId="0" fontId="0" fillId="0" borderId="33" xfId="0" applyFill="1" applyBorder="1" applyAlignment="1">
      <alignment vertical="center"/>
    </xf>
    <xf numFmtId="0" fontId="23" fillId="14" borderId="1" xfId="0" applyFont="1" applyFill="1" applyBorder="1" applyAlignment="1" applyProtection="1">
      <alignment horizontal="center" vertical="center" wrapText="1"/>
      <protection locked="0"/>
    </xf>
    <xf numFmtId="0" fontId="22" fillId="14" borderId="1" xfId="0" applyFont="1" applyFill="1" applyBorder="1" applyAlignment="1" applyProtection="1">
      <alignment horizontal="center" vertical="center"/>
      <protection locked="0"/>
    </xf>
    <xf numFmtId="0" fontId="13" fillId="0" borderId="1" xfId="0" applyNumberFormat="1" applyFont="1" applyFill="1" applyBorder="1" applyAlignment="1" applyProtection="1">
      <alignment vertical="center" wrapText="1"/>
      <protection locked="0" hidden="1"/>
    </xf>
    <xf numFmtId="184" fontId="0" fillId="0" borderId="1" xfId="0" applyNumberFormat="1" applyFill="1" applyBorder="1" applyAlignment="1" applyProtection="1">
      <alignment vertical="center"/>
      <protection locked="0" hidden="1"/>
    </xf>
    <xf numFmtId="49" fontId="13" fillId="0" borderId="1" xfId="0" applyNumberFormat="1" applyFont="1" applyFill="1" applyBorder="1" applyAlignment="1" applyProtection="1">
      <alignment horizontal="left" vertical="center"/>
      <protection locked="0" hidden="1"/>
    </xf>
    <xf numFmtId="49" fontId="13" fillId="0" borderId="1" xfId="0" applyNumberFormat="1" applyFont="1" applyFill="1" applyBorder="1" applyAlignment="1" applyProtection="1">
      <alignment vertical="center"/>
      <protection locked="0" hidden="1"/>
    </xf>
    <xf numFmtId="0" fontId="1" fillId="0" borderId="0" xfId="0" applyFont="1"/>
    <xf numFmtId="0" fontId="44" fillId="0" borderId="29" xfId="0" applyFont="1" applyFill="1" applyBorder="1" applyAlignment="1">
      <alignment vertical="center"/>
    </xf>
    <xf numFmtId="0" fontId="44" fillId="0" borderId="29" xfId="0" applyFont="1" applyFill="1" applyBorder="1" applyAlignment="1">
      <alignment vertical="center" shrinkToFit="1"/>
    </xf>
    <xf numFmtId="0" fontId="44" fillId="0" borderId="29" xfId="0" applyFont="1" applyFill="1" applyBorder="1" applyAlignment="1">
      <alignment horizontal="left" vertical="center"/>
    </xf>
    <xf numFmtId="0" fontId="44" fillId="0" borderId="29" xfId="0" applyFont="1" applyFill="1" applyBorder="1" applyAlignment="1">
      <alignment horizontal="center" vertical="center"/>
    </xf>
    <xf numFmtId="0" fontId="44" fillId="0" borderId="0" xfId="0" applyFont="1"/>
    <xf numFmtId="0" fontId="1" fillId="0" borderId="33" xfId="0" applyFont="1" applyFill="1" applyBorder="1" applyAlignment="1">
      <alignment vertical="center"/>
    </xf>
    <xf numFmtId="0" fontId="1" fillId="0" borderId="33" xfId="0" applyFont="1" applyFill="1" applyBorder="1" applyAlignment="1">
      <alignment vertical="center" shrinkToFit="1"/>
    </xf>
    <xf numFmtId="0" fontId="1" fillId="0" borderId="33" xfId="0" applyFont="1" applyFill="1" applyBorder="1" applyAlignment="1">
      <alignment horizontal="left" vertical="center"/>
    </xf>
    <xf numFmtId="0" fontId="1" fillId="0" borderId="33" xfId="0" applyFont="1" applyFill="1" applyBorder="1" applyAlignment="1">
      <alignment horizontal="center" vertical="center"/>
    </xf>
    <xf numFmtId="181" fontId="41" fillId="15" borderId="15" xfId="3" applyNumberFormat="1" applyFont="1" applyFill="1" applyBorder="1" applyAlignment="1">
      <alignment horizontal="center" vertical="center" shrinkToFit="1"/>
    </xf>
    <xf numFmtId="49" fontId="7" fillId="2" borderId="0" xfId="0" applyNumberFormat="1" applyFont="1" applyFill="1" applyAlignment="1" applyProtection="1">
      <alignment horizontal="right" vertical="center" shrinkToFit="1"/>
      <protection locked="0"/>
    </xf>
    <xf numFmtId="0" fontId="7" fillId="2" borderId="0" xfId="0" applyFont="1" applyFill="1" applyAlignment="1" applyProtection="1">
      <alignment horizontal="right" shrinkToFit="1"/>
      <protection locked="0"/>
    </xf>
    <xf numFmtId="179" fontId="5" fillId="2" borderId="11" xfId="0" applyNumberFormat="1" applyFont="1" applyFill="1" applyBorder="1" applyAlignment="1" applyProtection="1">
      <alignment horizontal="center" vertical="center" shrinkToFit="1"/>
      <protection locked="0"/>
    </xf>
    <xf numFmtId="0" fontId="1" fillId="6" borderId="0" xfId="0" applyFont="1" applyFill="1" applyAlignment="1" applyProtection="1">
      <alignment horizontal="left" vertical="center" shrinkToFit="1"/>
    </xf>
    <xf numFmtId="38" fontId="34" fillId="10" borderId="12" xfId="3" applyNumberFormat="1" applyFont="1" applyFill="1" applyBorder="1" applyAlignment="1">
      <alignment horizontal="center" vertical="center" shrinkToFit="1"/>
    </xf>
    <xf numFmtId="38" fontId="34" fillId="10" borderId="15" xfId="3" applyNumberFormat="1" applyFont="1" applyFill="1" applyBorder="1" applyAlignment="1">
      <alignment horizontal="center" vertical="center" shrinkToFit="1"/>
    </xf>
    <xf numFmtId="49" fontId="37" fillId="10" borderId="9" xfId="3" applyNumberFormat="1" applyFont="1" applyFill="1" applyBorder="1" applyAlignment="1">
      <alignment horizontal="center" vertical="center" wrapText="1" shrinkToFit="1"/>
    </xf>
    <xf numFmtId="49" fontId="37" fillId="10" borderId="10" xfId="3" applyNumberFormat="1" applyFont="1" applyFill="1" applyBorder="1" applyAlignment="1">
      <alignment horizontal="center" vertical="center" wrapText="1" shrinkToFit="1"/>
    </xf>
    <xf numFmtId="49" fontId="37" fillId="10" borderId="11" xfId="3" applyNumberFormat="1" applyFont="1" applyFill="1" applyBorder="1" applyAlignment="1">
      <alignment horizontal="center" vertical="center" wrapText="1" shrinkToFit="1"/>
    </xf>
    <xf numFmtId="49" fontId="37" fillId="10" borderId="12" xfId="3" applyNumberFormat="1" applyFont="1" applyFill="1" applyBorder="1" applyAlignment="1">
      <alignment horizontal="center" vertical="center" wrapText="1" shrinkToFit="1"/>
    </xf>
    <xf numFmtId="49" fontId="37" fillId="10" borderId="15" xfId="3" applyNumberFormat="1" applyFont="1" applyFill="1" applyBorder="1" applyAlignment="1">
      <alignment horizontal="center" vertical="center" wrapText="1" shrinkToFit="1"/>
    </xf>
    <xf numFmtId="49" fontId="37" fillId="4" borderId="12" xfId="3" applyNumberFormat="1" applyFont="1" applyFill="1" applyBorder="1" applyAlignment="1">
      <alignment horizontal="center" vertical="center" wrapText="1" shrinkToFit="1"/>
    </xf>
    <xf numFmtId="49" fontId="37" fillId="4" borderId="15" xfId="3" applyNumberFormat="1" applyFont="1" applyFill="1" applyBorder="1" applyAlignment="1">
      <alignment horizontal="center" vertical="center" wrapText="1" shrinkToFit="1"/>
    </xf>
    <xf numFmtId="0" fontId="33" fillId="9" borderId="12" xfId="3" applyNumberFormat="1" applyFont="1" applyFill="1" applyBorder="1" applyAlignment="1">
      <alignment horizontal="center" vertical="center" wrapText="1" shrinkToFit="1"/>
    </xf>
    <xf numFmtId="0" fontId="33" fillId="9" borderId="15" xfId="3" applyNumberFormat="1" applyFont="1" applyFill="1" applyBorder="1" applyAlignment="1">
      <alignment horizontal="center" vertical="center" wrapText="1" shrinkToFit="1"/>
    </xf>
    <xf numFmtId="0" fontId="33" fillId="8" borderId="12" xfId="3" applyNumberFormat="1" applyFont="1" applyFill="1" applyBorder="1" applyAlignment="1">
      <alignment horizontal="center" vertical="center" wrapText="1" shrinkToFit="1"/>
    </xf>
    <xf numFmtId="0" fontId="33" fillId="8" borderId="15" xfId="3" applyNumberFormat="1" applyFont="1" applyFill="1" applyBorder="1" applyAlignment="1">
      <alignment horizontal="center" vertical="center" wrapText="1" shrinkToFit="1"/>
    </xf>
    <xf numFmtId="0" fontId="37" fillId="15" borderId="12" xfId="3" applyNumberFormat="1" applyFont="1" applyFill="1" applyBorder="1" applyAlignment="1">
      <alignment horizontal="center" vertical="center" wrapText="1"/>
    </xf>
    <xf numFmtId="0" fontId="37" fillId="15" borderId="15" xfId="3" applyNumberFormat="1" applyFont="1" applyFill="1" applyBorder="1" applyAlignment="1">
      <alignment horizontal="center" vertical="center" wrapText="1"/>
    </xf>
    <xf numFmtId="0" fontId="38" fillId="8" borderId="12" xfId="3" applyNumberFormat="1" applyFont="1" applyFill="1" applyBorder="1" applyAlignment="1">
      <alignment horizontal="center" vertical="center" wrapText="1" shrinkToFit="1"/>
    </xf>
    <xf numFmtId="0" fontId="38" fillId="8" borderId="15" xfId="3" applyNumberFormat="1" applyFont="1" applyFill="1" applyBorder="1" applyAlignment="1">
      <alignment horizontal="center" vertical="center" wrapText="1" shrinkToFit="1"/>
    </xf>
    <xf numFmtId="0" fontId="37" fillId="8" borderId="12" xfId="3" applyNumberFormat="1" applyFont="1" applyFill="1" applyBorder="1" applyAlignment="1">
      <alignment horizontal="center" vertical="center" wrapText="1"/>
    </xf>
    <xf numFmtId="0" fontId="37" fillId="8" borderId="15" xfId="3" applyNumberFormat="1" applyFont="1" applyFill="1" applyBorder="1" applyAlignment="1">
      <alignment horizontal="center" vertical="center" wrapText="1"/>
    </xf>
    <xf numFmtId="0" fontId="37" fillId="8" borderId="12" xfId="3" applyNumberFormat="1" applyFont="1" applyFill="1" applyBorder="1" applyAlignment="1">
      <alignment horizontal="center" vertical="center" wrapText="1" shrinkToFit="1"/>
    </xf>
    <xf numFmtId="0" fontId="37" fillId="8" borderId="15" xfId="3" applyNumberFormat="1" applyFont="1" applyFill="1" applyBorder="1" applyAlignment="1">
      <alignment horizontal="center" vertical="center" wrapText="1" shrinkToFit="1"/>
    </xf>
    <xf numFmtId="0" fontId="31" fillId="8" borderId="12" xfId="3" applyNumberFormat="1" applyFont="1" applyFill="1" applyBorder="1" applyAlignment="1">
      <alignment horizontal="center" vertical="center" wrapText="1" shrinkToFit="1"/>
    </xf>
    <xf numFmtId="0" fontId="31" fillId="8" borderId="15" xfId="3" applyNumberFormat="1" applyFont="1" applyFill="1" applyBorder="1" applyAlignment="1">
      <alignment horizontal="center" vertical="center" wrapText="1" shrinkToFit="1"/>
    </xf>
    <xf numFmtId="0" fontId="34" fillId="9" borderId="12" xfId="3" applyNumberFormat="1" applyFont="1" applyFill="1" applyBorder="1" applyAlignment="1">
      <alignment horizontal="center" vertical="center" wrapText="1" shrinkToFit="1"/>
    </xf>
    <xf numFmtId="0" fontId="34" fillId="9" borderId="15" xfId="3" applyNumberFormat="1" applyFont="1" applyFill="1" applyBorder="1" applyAlignment="1">
      <alignment horizontal="center" vertical="center" wrapText="1" shrinkToFit="1"/>
    </xf>
    <xf numFmtId="0" fontId="47" fillId="15" borderId="12" xfId="3" applyNumberFormat="1" applyFont="1" applyFill="1" applyBorder="1" applyAlignment="1">
      <alignment horizontal="center" vertical="center" wrapText="1" shrinkToFit="1"/>
    </xf>
    <xf numFmtId="0" fontId="37" fillId="15" borderId="15" xfId="3" applyNumberFormat="1" applyFont="1" applyFill="1" applyBorder="1" applyAlignment="1">
      <alignment horizontal="center" vertical="center" wrapText="1" shrinkToFit="1"/>
    </xf>
    <xf numFmtId="0" fontId="35" fillId="8" borderId="12" xfId="3" applyNumberFormat="1" applyFont="1" applyFill="1" applyBorder="1" applyAlignment="1">
      <alignment horizontal="center" vertical="center" wrapText="1" shrinkToFit="1"/>
    </xf>
    <xf numFmtId="0" fontId="35" fillId="8" borderId="15" xfId="3" applyNumberFormat="1" applyFont="1" applyFill="1" applyBorder="1" applyAlignment="1">
      <alignment horizontal="center" vertical="center" wrapText="1" shrinkToFit="1"/>
    </xf>
    <xf numFmtId="0" fontId="31" fillId="8" borderId="12" xfId="3" applyNumberFormat="1" applyFont="1" applyFill="1" applyBorder="1" applyAlignment="1">
      <alignment horizontal="center" vertical="center" wrapText="1"/>
    </xf>
    <xf numFmtId="0" fontId="31" fillId="8" borderId="15" xfId="3" applyNumberFormat="1" applyFont="1" applyFill="1" applyBorder="1" applyAlignment="1">
      <alignment horizontal="center" vertical="center" wrapText="1"/>
    </xf>
    <xf numFmtId="0" fontId="33" fillId="8" borderId="12" xfId="3" applyNumberFormat="1" applyFont="1" applyFill="1" applyBorder="1" applyAlignment="1">
      <alignment horizontal="center" vertical="center" wrapText="1"/>
    </xf>
    <xf numFmtId="0" fontId="33" fillId="8" borderId="15" xfId="3" applyNumberFormat="1" applyFont="1" applyFill="1" applyBorder="1" applyAlignment="1">
      <alignment horizontal="center" vertical="center" wrapText="1"/>
    </xf>
    <xf numFmtId="0" fontId="33" fillId="8" borderId="12" xfId="3" applyNumberFormat="1" applyFont="1" applyFill="1" applyBorder="1" applyAlignment="1">
      <alignment horizontal="center" vertical="center" textRotation="255" shrinkToFit="1"/>
    </xf>
    <xf numFmtId="0" fontId="33" fillId="8" borderId="15" xfId="3" applyNumberFormat="1" applyFont="1" applyFill="1" applyBorder="1" applyAlignment="1">
      <alignment horizontal="center" vertical="center" textRotation="255" shrinkToFit="1"/>
    </xf>
    <xf numFmtId="0" fontId="7" fillId="2" borderId="0" xfId="0" applyFont="1" applyFill="1" applyAlignment="1" applyProtection="1">
      <alignment horizontal="center" vertical="center" shrinkToFit="1"/>
      <protection locked="0"/>
    </xf>
    <xf numFmtId="0" fontId="7" fillId="2" borderId="0" xfId="0" applyFont="1" applyFill="1" applyAlignment="1" applyProtection="1">
      <alignment horizontal="left" vertical="center" shrinkToFit="1"/>
      <protection locked="0"/>
    </xf>
    <xf numFmtId="0" fontId="7" fillId="2" borderId="0" xfId="0" applyFont="1" applyFill="1" applyAlignment="1" applyProtection="1">
      <alignment horizontal="right" vertical="center" shrinkToFit="1"/>
      <protection locked="0"/>
    </xf>
    <xf numFmtId="49" fontId="7" fillId="2" borderId="0" xfId="0" applyNumberFormat="1" applyFont="1" applyFill="1" applyAlignment="1" applyProtection="1">
      <alignment horizontal="left" vertical="center"/>
    </xf>
    <xf numFmtId="0" fontId="7" fillId="2" borderId="10"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176" fontId="7" fillId="0" borderId="9" xfId="0" applyNumberFormat="1" applyFont="1" applyFill="1" applyBorder="1" applyAlignment="1" applyProtection="1">
      <alignment horizontal="left" vertical="center"/>
    </xf>
    <xf numFmtId="176" fontId="7" fillId="0" borderId="10" xfId="0" applyNumberFormat="1" applyFont="1" applyFill="1" applyBorder="1" applyAlignment="1" applyProtection="1">
      <alignment horizontal="left" vertical="center"/>
    </xf>
    <xf numFmtId="176" fontId="7" fillId="2" borderId="10" xfId="0" applyNumberFormat="1" applyFont="1" applyFill="1" applyBorder="1" applyAlignment="1" applyProtection="1">
      <alignment horizontal="left" vertical="center"/>
    </xf>
    <xf numFmtId="0" fontId="7" fillId="0" borderId="10" xfId="0" applyFont="1" applyBorder="1" applyAlignment="1" applyProtection="1">
      <alignment horizontal="center" vertical="center"/>
    </xf>
    <xf numFmtId="0" fontId="7" fillId="0" borderId="9" xfId="0" applyFont="1" applyFill="1" applyBorder="1" applyAlignment="1" applyProtection="1">
      <alignment horizontal="left" vertical="center"/>
    </xf>
    <xf numFmtId="0" fontId="7" fillId="0" borderId="10" xfId="0" applyFont="1" applyFill="1" applyBorder="1" applyAlignment="1" applyProtection="1">
      <alignment horizontal="left" vertical="center"/>
    </xf>
    <xf numFmtId="0" fontId="7" fillId="0" borderId="9" xfId="0" applyFont="1" applyBorder="1" applyAlignment="1" applyProtection="1">
      <alignment horizontal="left" vertical="center"/>
    </xf>
    <xf numFmtId="0" fontId="7" fillId="0" borderId="10" xfId="0" applyFont="1" applyBorder="1" applyAlignment="1" applyProtection="1">
      <alignment horizontal="left" vertical="center"/>
    </xf>
    <xf numFmtId="0" fontId="7" fillId="0" borderId="0" xfId="0" applyFont="1" applyAlignment="1" applyProtection="1">
      <alignment horizontal="left" vertical="top" wrapText="1"/>
    </xf>
    <xf numFmtId="0" fontId="7" fillId="0" borderId="0" xfId="0" applyFont="1" applyAlignment="1" applyProtection="1">
      <alignment horizontal="left" vertical="center" wrapText="1"/>
    </xf>
    <xf numFmtId="0" fontId="6" fillId="2" borderId="0" xfId="0" applyFont="1" applyFill="1" applyBorder="1" applyAlignment="1" applyProtection="1">
      <alignment horizontal="center" vertical="center"/>
      <protection locked="0"/>
    </xf>
    <xf numFmtId="0" fontId="11" fillId="0" borderId="0" xfId="0" applyFont="1" applyAlignment="1" applyProtection="1">
      <alignment horizontal="center" vertical="center"/>
    </xf>
    <xf numFmtId="0" fontId="7" fillId="0" borderId="9" xfId="0" applyFont="1" applyBorder="1" applyAlignment="1" applyProtection="1">
      <alignment horizontal="center" vertical="center"/>
    </xf>
    <xf numFmtId="0" fontId="7" fillId="0" borderId="11" xfId="0" applyFont="1" applyBorder="1" applyAlignment="1" applyProtection="1">
      <alignment horizontal="center" vertical="center"/>
    </xf>
    <xf numFmtId="180" fontId="11" fillId="2" borderId="9" xfId="0" applyNumberFormat="1" applyFont="1" applyFill="1" applyBorder="1" applyAlignment="1" applyProtection="1">
      <alignment horizontal="center" vertical="center"/>
    </xf>
    <xf numFmtId="180" fontId="11" fillId="2" borderId="10" xfId="0" applyNumberFormat="1" applyFont="1" applyFill="1" applyBorder="1" applyAlignment="1" applyProtection="1">
      <alignment horizontal="center" vertical="center"/>
    </xf>
    <xf numFmtId="180" fontId="11" fillId="2" borderId="11" xfId="0" applyNumberFormat="1" applyFont="1" applyFill="1" applyBorder="1" applyAlignment="1" applyProtection="1">
      <alignment horizontal="center" vertical="center"/>
    </xf>
    <xf numFmtId="49" fontId="7" fillId="2" borderId="0" xfId="0" applyNumberFormat="1" applyFont="1" applyFill="1" applyAlignment="1" applyProtection="1">
      <alignment horizontal="center" vertical="center"/>
    </xf>
    <xf numFmtId="0" fontId="11" fillId="2" borderId="9" xfId="0" applyFont="1" applyFill="1" applyBorder="1" applyAlignment="1" applyProtection="1">
      <alignment horizontal="center" vertical="center" shrinkToFit="1"/>
    </xf>
    <xf numFmtId="0" fontId="11" fillId="2" borderId="10" xfId="0" applyFont="1" applyFill="1" applyBorder="1" applyAlignment="1" applyProtection="1">
      <alignment horizontal="center" vertical="center" shrinkToFit="1"/>
    </xf>
    <xf numFmtId="0" fontId="7" fillId="4" borderId="1" xfId="0" applyFont="1" applyFill="1" applyBorder="1" applyAlignment="1" applyProtection="1">
      <alignment horizontal="left" vertical="center"/>
    </xf>
    <xf numFmtId="0" fontId="7" fillId="2" borderId="9" xfId="0" applyFont="1" applyFill="1" applyBorder="1" applyAlignment="1" applyProtection="1">
      <alignment horizontal="center" vertical="center" shrinkToFit="1"/>
    </xf>
    <xf numFmtId="0" fontId="7" fillId="2" borderId="10" xfId="0" applyFont="1" applyFill="1" applyBorder="1" applyAlignment="1" applyProtection="1">
      <alignment horizontal="center" vertical="center" shrinkToFit="1"/>
    </xf>
    <xf numFmtId="0" fontId="7" fillId="4" borderId="1" xfId="0" applyFont="1" applyFill="1" applyBorder="1" applyAlignment="1" applyProtection="1">
      <alignment horizontal="left" vertical="center" wrapText="1"/>
    </xf>
    <xf numFmtId="0" fontId="7" fillId="2" borderId="1" xfId="0" applyFont="1" applyFill="1" applyBorder="1" applyAlignment="1" applyProtection="1">
      <alignment horizontal="center" vertical="center" shrinkToFit="1"/>
    </xf>
    <xf numFmtId="0" fontId="6" fillId="2" borderId="0" xfId="0" applyFont="1" applyFill="1" applyBorder="1" applyAlignment="1" applyProtection="1">
      <alignment horizontal="left" vertical="center"/>
    </xf>
    <xf numFmtId="0" fontId="7" fillId="4" borderId="2" xfId="0" applyFont="1" applyFill="1" applyBorder="1" applyAlignment="1" applyProtection="1">
      <alignment horizontal="left" vertical="center" wrapText="1"/>
    </xf>
    <xf numFmtId="0" fontId="7" fillId="4" borderId="3" xfId="0" applyFont="1" applyFill="1" applyBorder="1" applyAlignment="1" applyProtection="1">
      <alignment horizontal="left" vertical="center" wrapText="1"/>
    </xf>
    <xf numFmtId="0" fontId="7" fillId="4" borderId="4" xfId="0" applyFont="1" applyFill="1" applyBorder="1" applyAlignment="1" applyProtection="1">
      <alignment horizontal="left" vertical="center" wrapText="1"/>
    </xf>
    <xf numFmtId="0" fontId="7" fillId="4" borderId="5" xfId="0" applyFont="1" applyFill="1" applyBorder="1" applyAlignment="1" applyProtection="1">
      <alignment horizontal="left" vertical="center" wrapText="1"/>
    </xf>
    <xf numFmtId="0" fontId="7" fillId="4" borderId="0" xfId="0" applyFont="1" applyFill="1" applyBorder="1" applyAlignment="1" applyProtection="1">
      <alignment horizontal="left" vertical="center" wrapText="1"/>
    </xf>
    <xf numFmtId="0" fontId="7" fillId="4" borderId="13" xfId="0" applyFont="1" applyFill="1" applyBorder="1" applyAlignment="1" applyProtection="1">
      <alignment horizontal="left" vertical="center" wrapText="1"/>
    </xf>
    <xf numFmtId="0" fontId="7" fillId="4" borderId="6" xfId="0" applyFont="1" applyFill="1" applyBorder="1" applyAlignment="1" applyProtection="1">
      <alignment horizontal="left" vertical="center" wrapText="1"/>
    </xf>
    <xf numFmtId="0" fontId="7" fillId="4" borderId="7" xfId="0" applyFont="1" applyFill="1" applyBorder="1" applyAlignment="1" applyProtection="1">
      <alignment horizontal="left" vertical="center" wrapText="1"/>
    </xf>
    <xf numFmtId="0" fontId="7" fillId="4" borderId="8" xfId="0" applyFont="1" applyFill="1" applyBorder="1" applyAlignment="1" applyProtection="1">
      <alignment horizontal="left" vertical="center" wrapText="1"/>
    </xf>
    <xf numFmtId="0" fontId="7" fillId="4" borderId="10" xfId="0" applyFont="1" applyFill="1" applyBorder="1" applyAlignment="1" applyProtection="1">
      <alignment horizontal="left" vertical="center" shrinkToFit="1"/>
    </xf>
    <xf numFmtId="0" fontId="7" fillId="4" borderId="11" xfId="0" applyFont="1" applyFill="1" applyBorder="1" applyAlignment="1" applyProtection="1">
      <alignment horizontal="left" vertical="center" shrinkToFit="1"/>
    </xf>
    <xf numFmtId="0" fontId="7" fillId="4" borderId="26" xfId="0" applyFont="1" applyFill="1" applyBorder="1" applyAlignment="1" applyProtection="1">
      <alignment horizontal="left" vertical="center" wrapText="1" shrinkToFit="1"/>
    </xf>
    <xf numFmtId="0" fontId="7" fillId="4" borderId="27" xfId="0" applyFont="1" applyFill="1" applyBorder="1" applyAlignment="1" applyProtection="1">
      <alignment horizontal="left" vertical="center" wrapText="1" shrinkToFit="1"/>
    </xf>
    <xf numFmtId="0" fontId="6" fillId="4" borderId="0" xfId="0" applyFont="1" applyFill="1" applyBorder="1" applyAlignment="1" applyProtection="1">
      <alignment horizontal="left" vertical="center" wrapText="1" shrinkToFit="1"/>
    </xf>
    <xf numFmtId="0" fontId="6" fillId="4" borderId="0" xfId="0" applyFont="1" applyFill="1" applyBorder="1" applyAlignment="1" applyProtection="1">
      <alignment horizontal="left" vertical="center" shrinkToFit="1"/>
    </xf>
    <xf numFmtId="0" fontId="6" fillId="4" borderId="13" xfId="0" applyFont="1" applyFill="1" applyBorder="1" applyAlignment="1" applyProtection="1">
      <alignment horizontal="left" vertical="center" shrinkToFit="1"/>
    </xf>
    <xf numFmtId="0" fontId="7" fillId="2" borderId="7" xfId="0" applyFont="1" applyFill="1" applyBorder="1" applyAlignment="1" applyProtection="1">
      <alignment horizontal="left" vertical="top" wrapText="1" shrinkToFit="1"/>
    </xf>
    <xf numFmtId="0" fontId="11" fillId="4" borderId="0" xfId="0" applyFont="1" applyFill="1" applyAlignment="1" applyProtection="1">
      <alignment horizontal="center" vertical="center"/>
    </xf>
    <xf numFmtId="0" fontId="7" fillId="16" borderId="1" xfId="0" applyFont="1" applyFill="1" applyBorder="1" applyAlignment="1" applyProtection="1">
      <alignment horizontal="left" vertical="center" shrinkToFit="1"/>
    </xf>
    <xf numFmtId="0" fontId="7" fillId="2" borderId="1" xfId="0" applyFont="1" applyFill="1" applyBorder="1" applyAlignment="1" applyProtection="1">
      <alignment horizontal="left" vertical="center" shrinkToFit="1"/>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7" fillId="4" borderId="2" xfId="0" applyFont="1" applyFill="1" applyBorder="1" applyAlignment="1" applyProtection="1">
      <alignment horizontal="center" vertical="center"/>
    </xf>
    <xf numFmtId="0" fontId="7" fillId="4" borderId="3" xfId="0" applyFont="1" applyFill="1" applyBorder="1" applyAlignment="1" applyProtection="1">
      <alignment horizontal="center" vertical="center"/>
    </xf>
    <xf numFmtId="0" fontId="7" fillId="4" borderId="4" xfId="0" applyFont="1" applyFill="1" applyBorder="1" applyAlignment="1" applyProtection="1">
      <alignment horizontal="center" vertical="center"/>
    </xf>
    <xf numFmtId="0" fontId="7" fillId="4" borderId="5" xfId="0" applyFont="1" applyFill="1" applyBorder="1" applyAlignment="1" applyProtection="1">
      <alignment horizontal="center" vertical="center"/>
    </xf>
    <xf numFmtId="0" fontId="7" fillId="4"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xf>
    <xf numFmtId="0" fontId="7" fillId="4" borderId="6" xfId="0" applyFont="1" applyFill="1" applyBorder="1" applyAlignment="1" applyProtection="1">
      <alignment horizontal="center" vertical="center"/>
    </xf>
    <xf numFmtId="0" fontId="7" fillId="4" borderId="7" xfId="0" applyFont="1" applyFill="1" applyBorder="1" applyAlignment="1" applyProtection="1">
      <alignment horizontal="center" vertical="center"/>
    </xf>
    <xf numFmtId="0" fontId="7" fillId="4" borderId="8" xfId="0" applyFont="1" applyFill="1" applyBorder="1" applyAlignment="1" applyProtection="1">
      <alignment horizontal="center" vertical="center"/>
    </xf>
    <xf numFmtId="0" fontId="7" fillId="2" borderId="9" xfId="0" applyFont="1" applyFill="1" applyBorder="1" applyAlignment="1" applyProtection="1">
      <alignment horizontal="left" vertical="center" shrinkToFit="1"/>
    </xf>
    <xf numFmtId="0" fontId="7" fillId="2" borderId="10" xfId="0" applyFont="1" applyFill="1" applyBorder="1" applyAlignment="1" applyProtection="1">
      <alignment horizontal="left" vertical="center" shrinkToFit="1"/>
    </xf>
    <xf numFmtId="0" fontId="7" fillId="2" borderId="11" xfId="0" applyFont="1" applyFill="1" applyBorder="1" applyAlignment="1" applyProtection="1">
      <alignment horizontal="left" vertical="center" shrinkToFit="1"/>
    </xf>
    <xf numFmtId="0" fontId="6" fillId="4" borderId="0" xfId="0" applyFont="1" applyFill="1" applyBorder="1" applyAlignment="1" applyProtection="1">
      <alignment horizontal="left" vertical="center"/>
    </xf>
    <xf numFmtId="0" fontId="6" fillId="4" borderId="13" xfId="0" applyFont="1" applyFill="1" applyBorder="1" applyAlignment="1" applyProtection="1">
      <alignment horizontal="left" vertical="center"/>
    </xf>
    <xf numFmtId="0" fontId="7" fillId="4" borderId="2" xfId="0" applyFont="1" applyFill="1" applyBorder="1" applyAlignment="1" applyProtection="1">
      <alignment horizontal="center" vertical="center" shrinkToFit="1"/>
    </xf>
    <xf numFmtId="0" fontId="7" fillId="4" borderId="3" xfId="0" applyFont="1" applyFill="1" applyBorder="1" applyAlignment="1" applyProtection="1">
      <alignment horizontal="center" vertical="center" shrinkToFit="1"/>
    </xf>
    <xf numFmtId="0" fontId="7" fillId="4" borderId="4" xfId="0" applyFont="1" applyFill="1" applyBorder="1" applyAlignment="1" applyProtection="1">
      <alignment horizontal="center" vertical="center" shrinkToFit="1"/>
    </xf>
    <xf numFmtId="0" fontId="10" fillId="7" borderId="22" xfId="0" applyFont="1" applyFill="1" applyBorder="1" applyAlignment="1" applyProtection="1">
      <alignment horizontal="right" vertical="top" wrapText="1"/>
    </xf>
    <xf numFmtId="0" fontId="10" fillId="7" borderId="23" xfId="0" applyFont="1" applyFill="1" applyBorder="1" applyAlignment="1" applyProtection="1">
      <alignment horizontal="right" vertical="top" wrapText="1"/>
    </xf>
    <xf numFmtId="0" fontId="10" fillId="7" borderId="24" xfId="0" applyFont="1" applyFill="1" applyBorder="1" applyAlignment="1" applyProtection="1">
      <alignment horizontal="right" vertical="top" wrapText="1"/>
    </xf>
    <xf numFmtId="38" fontId="14" fillId="4" borderId="20" xfId="3" applyFont="1" applyFill="1" applyBorder="1" applyAlignment="1" applyProtection="1">
      <alignment horizontal="right" vertical="center" shrinkToFit="1"/>
    </xf>
    <xf numFmtId="38" fontId="14" fillId="4" borderId="19" xfId="3" applyFont="1" applyFill="1" applyBorder="1" applyAlignment="1" applyProtection="1">
      <alignment horizontal="right" vertical="center" shrinkToFit="1"/>
    </xf>
    <xf numFmtId="38" fontId="14" fillId="4" borderId="22" xfId="3" applyFont="1" applyFill="1" applyBorder="1" applyAlignment="1" applyProtection="1">
      <alignment horizontal="right" vertical="center" shrinkToFit="1"/>
    </xf>
    <xf numFmtId="38" fontId="14" fillId="4" borderId="23" xfId="3" applyFont="1" applyFill="1" applyBorder="1" applyAlignment="1" applyProtection="1">
      <alignment horizontal="right" vertical="center" shrinkToFit="1"/>
    </xf>
    <xf numFmtId="0" fontId="14" fillId="4" borderId="21" xfId="0" applyFont="1" applyFill="1" applyBorder="1" applyAlignment="1" applyProtection="1">
      <alignment horizontal="center" vertical="center" shrinkToFit="1"/>
    </xf>
    <xf numFmtId="0" fontId="14" fillId="4" borderId="24" xfId="0" applyFont="1" applyFill="1" applyBorder="1" applyAlignment="1" applyProtection="1">
      <alignment horizontal="center" vertical="center" shrinkToFit="1"/>
    </xf>
    <xf numFmtId="0" fontId="7" fillId="4" borderId="9" xfId="0" applyFont="1" applyFill="1" applyBorder="1" applyAlignment="1" applyProtection="1">
      <alignment horizontal="left" vertical="center" wrapText="1"/>
    </xf>
    <xf numFmtId="0" fontId="7" fillId="4" borderId="10" xfId="0" applyFont="1" applyFill="1" applyBorder="1" applyAlignment="1" applyProtection="1">
      <alignment horizontal="left" vertical="center" wrapText="1"/>
    </xf>
    <xf numFmtId="0" fontId="7" fillId="4" borderId="11" xfId="0" applyFont="1" applyFill="1" applyBorder="1" applyAlignment="1" applyProtection="1">
      <alignment horizontal="left" vertical="center" wrapText="1"/>
    </xf>
    <xf numFmtId="0" fontId="10" fillId="4" borderId="6" xfId="0" applyFont="1" applyFill="1" applyBorder="1" applyAlignment="1" applyProtection="1">
      <alignment horizontal="right" vertical="top" wrapText="1"/>
    </xf>
    <xf numFmtId="0" fontId="10" fillId="4" borderId="7" xfId="0" applyFont="1" applyFill="1" applyBorder="1" applyAlignment="1" applyProtection="1">
      <alignment horizontal="right" vertical="top" wrapText="1"/>
    </xf>
    <xf numFmtId="0" fontId="10" fillId="4" borderId="8" xfId="0" applyFont="1" applyFill="1" applyBorder="1" applyAlignment="1" applyProtection="1">
      <alignment horizontal="right" vertical="top" wrapText="1"/>
    </xf>
    <xf numFmtId="0" fontId="10" fillId="4" borderId="5" xfId="0" applyFont="1" applyFill="1" applyBorder="1" applyAlignment="1" applyProtection="1">
      <alignment horizontal="left" vertical="top"/>
    </xf>
    <xf numFmtId="0" fontId="10" fillId="4" borderId="0" xfId="0" applyFont="1" applyFill="1" applyBorder="1" applyAlignment="1" applyProtection="1">
      <alignment horizontal="left" vertical="top"/>
    </xf>
    <xf numFmtId="0" fontId="10" fillId="4" borderId="13" xfId="0" applyFont="1" applyFill="1" applyBorder="1" applyAlignment="1" applyProtection="1">
      <alignment horizontal="left" vertical="top"/>
    </xf>
    <xf numFmtId="0" fontId="14" fillId="5" borderId="20" xfId="0" applyFont="1" applyFill="1" applyBorder="1" applyAlignment="1" applyProtection="1">
      <alignment horizontal="left" vertical="center" wrapText="1"/>
    </xf>
    <xf numFmtId="0" fontId="14" fillId="5" borderId="19" xfId="0" applyFont="1" applyFill="1" applyBorder="1" applyAlignment="1" applyProtection="1">
      <alignment horizontal="left" vertical="center" wrapText="1"/>
    </xf>
    <xf numFmtId="0" fontId="14" fillId="5" borderId="21" xfId="0" applyFont="1" applyFill="1" applyBorder="1" applyAlignment="1" applyProtection="1">
      <alignment horizontal="left" vertical="center" wrapText="1"/>
    </xf>
    <xf numFmtId="38" fontId="7" fillId="4" borderId="9" xfId="3" applyFont="1" applyFill="1" applyBorder="1" applyAlignment="1" applyProtection="1">
      <alignment horizontal="right" vertical="center" shrinkToFit="1"/>
    </xf>
    <xf numFmtId="38" fontId="7" fillId="4" borderId="10" xfId="3" applyFont="1" applyFill="1" applyBorder="1" applyAlignment="1" applyProtection="1">
      <alignment horizontal="right" vertical="center" shrinkToFit="1"/>
    </xf>
    <xf numFmtId="0" fontId="7" fillId="4" borderId="2" xfId="0" applyFont="1" applyFill="1" applyBorder="1" applyAlignment="1" applyProtection="1">
      <alignment horizontal="left" wrapText="1"/>
    </xf>
    <xf numFmtId="0" fontId="7" fillId="4" borderId="3" xfId="0" applyFont="1" applyFill="1" applyBorder="1" applyAlignment="1" applyProtection="1">
      <alignment horizontal="left" wrapText="1"/>
    </xf>
    <xf numFmtId="0" fontId="7" fillId="4" borderId="4" xfId="0" applyFont="1" applyFill="1" applyBorder="1" applyAlignment="1" applyProtection="1">
      <alignment horizontal="left" wrapText="1"/>
    </xf>
    <xf numFmtId="38" fontId="7" fillId="4" borderId="2" xfId="3" applyFont="1" applyFill="1" applyBorder="1" applyAlignment="1" applyProtection="1">
      <alignment horizontal="right" vertical="center" shrinkToFit="1"/>
    </xf>
    <xf numFmtId="38" fontId="7" fillId="4" borderId="3" xfId="3" applyFont="1" applyFill="1" applyBorder="1" applyAlignment="1" applyProtection="1">
      <alignment horizontal="right" vertical="center" shrinkToFit="1"/>
    </xf>
    <xf numFmtId="38" fontId="7" fillId="4" borderId="6" xfId="3" applyFont="1" applyFill="1" applyBorder="1" applyAlignment="1" applyProtection="1">
      <alignment horizontal="right" vertical="center" shrinkToFit="1"/>
    </xf>
    <xf numFmtId="38" fontId="7" fillId="4" borderId="7" xfId="3" applyFont="1" applyFill="1" applyBorder="1" applyAlignment="1" applyProtection="1">
      <alignment horizontal="right" vertical="center" shrinkToFit="1"/>
    </xf>
    <xf numFmtId="0" fontId="7" fillId="4" borderId="9" xfId="0" applyFont="1" applyFill="1" applyBorder="1" applyAlignment="1" applyProtection="1">
      <alignment horizontal="left" vertical="center"/>
    </xf>
    <xf numFmtId="0" fontId="7" fillId="4" borderId="10" xfId="0" applyFont="1" applyFill="1" applyBorder="1" applyAlignment="1" applyProtection="1">
      <alignment horizontal="left" vertical="center"/>
    </xf>
    <xf numFmtId="0" fontId="7" fillId="4" borderId="11" xfId="0" applyFont="1" applyFill="1" applyBorder="1" applyAlignment="1" applyProtection="1">
      <alignment horizontal="left" vertical="center"/>
    </xf>
    <xf numFmtId="0" fontId="10" fillId="4" borderId="3" xfId="0" applyFont="1" applyFill="1" applyBorder="1" applyAlignment="1" applyProtection="1">
      <alignment horizontal="left" vertical="center" shrinkToFit="1"/>
    </xf>
    <xf numFmtId="0" fontId="10" fillId="4" borderId="4" xfId="0" applyFont="1" applyFill="1" applyBorder="1" applyAlignment="1" applyProtection="1">
      <alignment horizontal="left" vertical="center" shrinkToFit="1"/>
    </xf>
    <xf numFmtId="0" fontId="10" fillId="4" borderId="0" xfId="0" applyFont="1" applyFill="1" applyBorder="1" applyAlignment="1" applyProtection="1">
      <alignment horizontal="left" vertical="center" wrapText="1" shrinkToFit="1"/>
    </xf>
    <xf numFmtId="0" fontId="10" fillId="4" borderId="0" xfId="0" applyFont="1" applyFill="1" applyBorder="1" applyAlignment="1" applyProtection="1">
      <alignment horizontal="left" vertical="center" shrinkToFit="1"/>
    </xf>
    <xf numFmtId="0" fontId="10" fillId="4" borderId="13" xfId="0" applyFont="1" applyFill="1" applyBorder="1" applyAlignment="1" applyProtection="1">
      <alignment horizontal="left" vertical="center" shrinkToFit="1"/>
    </xf>
    <xf numFmtId="0" fontId="10" fillId="4" borderId="7" xfId="0" applyFont="1" applyFill="1" applyBorder="1" applyAlignment="1" applyProtection="1">
      <alignment horizontal="left" vertical="center"/>
    </xf>
    <xf numFmtId="0" fontId="6" fillId="2" borderId="7" xfId="0" applyFont="1" applyFill="1" applyBorder="1" applyAlignment="1" applyProtection="1">
      <alignment horizontal="left" vertical="center"/>
    </xf>
    <xf numFmtId="0" fontId="10" fillId="4" borderId="6" xfId="0" applyFont="1" applyFill="1" applyBorder="1" applyAlignment="1" applyProtection="1">
      <alignment horizontal="left" vertical="top" shrinkToFit="1"/>
    </xf>
    <xf numFmtId="0" fontId="10" fillId="4" borderId="7" xfId="0" applyFont="1" applyFill="1" applyBorder="1" applyAlignment="1" applyProtection="1">
      <alignment horizontal="left" vertical="top" shrinkToFit="1"/>
    </xf>
    <xf numFmtId="0" fontId="10" fillId="4" borderId="8" xfId="0" applyFont="1" applyFill="1" applyBorder="1" applyAlignment="1" applyProtection="1">
      <alignment horizontal="left" vertical="top" shrinkToFit="1"/>
    </xf>
    <xf numFmtId="38" fontId="7" fillId="2" borderId="2" xfId="3" applyFont="1" applyFill="1" applyBorder="1" applyAlignment="1" applyProtection="1">
      <alignment horizontal="right" vertical="center" shrinkToFit="1"/>
    </xf>
    <xf numFmtId="38" fontId="7" fillId="2" borderId="3" xfId="3" applyFont="1" applyFill="1" applyBorder="1" applyAlignment="1" applyProtection="1">
      <alignment horizontal="right" vertical="center" shrinkToFit="1"/>
    </xf>
    <xf numFmtId="38" fontId="7" fillId="2" borderId="6" xfId="3" applyFont="1" applyFill="1" applyBorder="1" applyAlignment="1" applyProtection="1">
      <alignment horizontal="right" vertical="center" shrinkToFit="1"/>
    </xf>
    <xf numFmtId="38" fontId="7" fillId="2" borderId="7" xfId="3" applyFont="1" applyFill="1" applyBorder="1" applyAlignment="1" applyProtection="1">
      <alignment horizontal="right" vertical="center" shrinkToFit="1"/>
    </xf>
    <xf numFmtId="0" fontId="7" fillId="4" borderId="8" xfId="0" applyFont="1" applyFill="1" applyBorder="1" applyAlignment="1" applyProtection="1">
      <alignment horizontal="center" vertical="center" shrinkToFit="1"/>
    </xf>
    <xf numFmtId="0" fontId="6" fillId="4" borderId="10" xfId="0" applyFont="1" applyFill="1" applyBorder="1" applyAlignment="1" applyProtection="1">
      <alignment horizontal="left" vertical="center" wrapText="1" shrinkToFit="1"/>
    </xf>
    <xf numFmtId="0" fontId="6" fillId="4" borderId="11" xfId="0" applyFont="1" applyFill="1" applyBorder="1" applyAlignment="1" applyProtection="1">
      <alignment horizontal="left" vertical="center" wrapText="1" shrinkToFit="1"/>
    </xf>
    <xf numFmtId="0" fontId="7" fillId="4" borderId="14" xfId="0" applyFont="1" applyFill="1" applyBorder="1" applyAlignment="1" applyProtection="1">
      <alignment horizontal="center" vertical="center" wrapText="1"/>
    </xf>
    <xf numFmtId="0" fontId="7" fillId="4" borderId="15" xfId="0" applyFont="1" applyFill="1" applyBorder="1" applyAlignment="1" applyProtection="1">
      <alignment horizontal="center" vertical="center" wrapText="1"/>
    </xf>
    <xf numFmtId="38" fontId="7" fillId="2" borderId="9" xfId="3" applyFont="1" applyFill="1" applyBorder="1" applyAlignment="1" applyProtection="1">
      <alignment horizontal="right" vertical="center" shrinkToFit="1"/>
    </xf>
    <xf numFmtId="38" fontId="7" fillId="2" borderId="10" xfId="3" applyFont="1" applyFill="1" applyBorder="1" applyAlignment="1" applyProtection="1">
      <alignment horizontal="right" vertical="center" shrinkToFit="1"/>
    </xf>
    <xf numFmtId="0" fontId="1" fillId="6" borderId="0" xfId="0" applyFont="1" applyFill="1" applyAlignment="1" applyProtection="1">
      <alignment horizontal="left" vertical="center" shrinkToFit="1"/>
    </xf>
    <xf numFmtId="0" fontId="1" fillId="0" borderId="0" xfId="0" applyFont="1" applyAlignment="1" applyProtection="1">
      <alignment horizontal="center" vertical="center"/>
    </xf>
    <xf numFmtId="0" fontId="20" fillId="0" borderId="0" xfId="0" applyFont="1" applyAlignment="1" applyProtection="1">
      <alignment horizontal="center" vertical="center"/>
    </xf>
    <xf numFmtId="0" fontId="1" fillId="0" borderId="1" xfId="0" applyFont="1" applyBorder="1" applyAlignment="1" applyProtection="1">
      <alignment horizontal="center" vertical="center"/>
    </xf>
    <xf numFmtId="0" fontId="1" fillId="0" borderId="9" xfId="0" applyFont="1" applyBorder="1" applyAlignment="1" applyProtection="1">
      <alignment horizontal="center" vertical="center" wrapText="1"/>
    </xf>
    <xf numFmtId="0" fontId="1" fillId="0" borderId="11"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shrinkToFit="1"/>
    </xf>
    <xf numFmtId="0" fontId="1" fillId="0" borderId="3" xfId="0" applyFont="1" applyBorder="1" applyAlignment="1" applyProtection="1">
      <alignment horizontal="center" vertical="center" shrinkToFit="1"/>
    </xf>
    <xf numFmtId="0" fontId="1" fillId="0" borderId="12" xfId="0" applyFont="1" applyBorder="1" applyAlignment="1" applyProtection="1">
      <alignment horizontal="center" vertical="center" wrapText="1" shrinkToFit="1"/>
    </xf>
    <xf numFmtId="0" fontId="1" fillId="0" borderId="15" xfId="0" applyFont="1" applyBorder="1" applyAlignment="1" applyProtection="1">
      <alignment horizontal="center" vertical="center" shrinkToFit="1"/>
    </xf>
    <xf numFmtId="0" fontId="8" fillId="0" borderId="6" xfId="0" applyFont="1" applyBorder="1" applyAlignment="1" applyProtection="1">
      <alignment horizontal="center" vertical="center" wrapText="1" shrinkToFit="1"/>
    </xf>
    <xf numFmtId="0" fontId="8" fillId="0" borderId="7" xfId="0" applyFont="1" applyBorder="1" applyAlignment="1" applyProtection="1">
      <alignment horizontal="center" vertical="center" wrapText="1" shrinkToFit="1"/>
    </xf>
    <xf numFmtId="0" fontId="1" fillId="0" borderId="0" xfId="0" applyFont="1" applyAlignment="1" applyProtection="1">
      <alignment horizontal="left" vertical="center" wrapText="1"/>
    </xf>
    <xf numFmtId="0" fontId="5" fillId="2" borderId="9" xfId="0" applyFont="1" applyFill="1" applyBorder="1" applyAlignment="1" applyProtection="1">
      <alignment horizontal="center" vertical="center" wrapText="1" shrinkToFit="1"/>
      <protection locked="0"/>
    </xf>
    <xf numFmtId="0" fontId="5" fillId="2" borderId="11" xfId="0" applyFont="1" applyFill="1" applyBorder="1" applyAlignment="1" applyProtection="1">
      <alignment horizontal="center" vertical="center" wrapText="1" shrinkToFit="1"/>
      <protection locked="0"/>
    </xf>
    <xf numFmtId="178" fontId="5" fillId="0" borderId="9" xfId="0" applyNumberFormat="1" applyFont="1" applyFill="1" applyBorder="1" applyAlignment="1" applyProtection="1">
      <alignment horizontal="center" vertical="center" shrinkToFit="1"/>
      <protection locked="0"/>
    </xf>
    <xf numFmtId="178" fontId="5" fillId="0" borderId="10" xfId="0" applyNumberFormat="1" applyFont="1" applyFill="1" applyBorder="1" applyAlignment="1" applyProtection="1">
      <alignment horizontal="center" vertical="center" shrinkToFit="1"/>
      <protection locked="0"/>
    </xf>
    <xf numFmtId="178" fontId="5" fillId="0" borderId="11" xfId="0" applyNumberFormat="1" applyFont="1" applyFill="1" applyBorder="1" applyAlignment="1" applyProtection="1">
      <alignment horizontal="center" vertical="center" shrinkToFit="1"/>
      <protection locked="0"/>
    </xf>
    <xf numFmtId="0" fontId="7" fillId="2" borderId="0" xfId="0" applyFont="1" applyFill="1" applyBorder="1" applyAlignment="1" applyProtection="1">
      <alignment horizontal="right" vertical="center" shrinkToFit="1"/>
      <protection locked="0"/>
    </xf>
    <xf numFmtId="0" fontId="7" fillId="2" borderId="0" xfId="0" applyFont="1" applyFill="1" applyBorder="1" applyAlignment="1" applyProtection="1">
      <alignment horizontal="left" vertical="center" shrinkToFit="1"/>
      <protection locked="0"/>
    </xf>
    <xf numFmtId="0" fontId="7" fillId="4" borderId="9" xfId="0" applyFont="1" applyFill="1" applyBorder="1" applyAlignment="1" applyProtection="1">
      <alignment horizontal="center" vertical="center" wrapText="1"/>
    </xf>
    <xf numFmtId="0" fontId="7" fillId="4" borderId="10" xfId="0" applyFont="1" applyFill="1" applyBorder="1" applyAlignment="1" applyProtection="1">
      <alignment horizontal="center" vertical="center" wrapText="1"/>
    </xf>
    <xf numFmtId="0" fontId="7" fillId="4" borderId="11" xfId="0" applyFont="1" applyFill="1" applyBorder="1" applyAlignment="1" applyProtection="1">
      <alignment horizontal="center" vertical="center" wrapText="1"/>
    </xf>
    <xf numFmtId="176" fontId="7" fillId="4" borderId="2" xfId="0" applyNumberFormat="1" applyFont="1" applyFill="1" applyBorder="1" applyAlignment="1" applyProtection="1">
      <alignment horizontal="center" vertical="center"/>
    </xf>
    <xf numFmtId="176" fontId="7" fillId="4" borderId="3" xfId="0" applyNumberFormat="1" applyFont="1" applyFill="1" applyBorder="1" applyAlignment="1" applyProtection="1">
      <alignment horizontal="center" vertical="center"/>
    </xf>
    <xf numFmtId="176" fontId="7" fillId="4" borderId="4" xfId="0" applyNumberFormat="1" applyFont="1" applyFill="1" applyBorder="1" applyAlignment="1" applyProtection="1">
      <alignment horizontal="center" vertical="center"/>
    </xf>
    <xf numFmtId="176" fontId="7" fillId="4" borderId="5" xfId="0" applyNumberFormat="1" applyFont="1" applyFill="1" applyBorder="1" applyAlignment="1" applyProtection="1">
      <alignment horizontal="center" vertical="center"/>
    </xf>
    <xf numFmtId="176" fontId="7" fillId="4" borderId="0" xfId="0" applyNumberFormat="1" applyFont="1" applyFill="1" applyBorder="1" applyAlignment="1" applyProtection="1">
      <alignment horizontal="center" vertical="center"/>
    </xf>
    <xf numFmtId="176" fontId="7" fillId="4" borderId="13" xfId="0" applyNumberFormat="1" applyFont="1" applyFill="1" applyBorder="1" applyAlignment="1" applyProtection="1">
      <alignment horizontal="center" vertical="center"/>
    </xf>
    <xf numFmtId="176" fontId="7" fillId="4" borderId="6" xfId="0" applyNumberFormat="1" applyFont="1" applyFill="1" applyBorder="1" applyAlignment="1" applyProtection="1">
      <alignment horizontal="center" vertical="center"/>
    </xf>
    <xf numFmtId="176" fontId="7" fillId="4" borderId="7" xfId="0" applyNumberFormat="1" applyFont="1" applyFill="1" applyBorder="1" applyAlignment="1" applyProtection="1">
      <alignment horizontal="center" vertical="center"/>
    </xf>
    <xf numFmtId="176" fontId="7" fillId="4" borderId="8" xfId="0" applyNumberFormat="1" applyFont="1" applyFill="1" applyBorder="1" applyAlignment="1" applyProtection="1">
      <alignment horizontal="center" vertical="center"/>
    </xf>
    <xf numFmtId="0" fontId="7" fillId="4" borderId="2" xfId="0" applyFont="1" applyFill="1" applyBorder="1" applyAlignment="1" applyProtection="1">
      <alignment horizontal="center" vertical="center" wrapText="1"/>
    </xf>
    <xf numFmtId="0" fontId="7" fillId="4" borderId="3"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5" xfId="0" applyFont="1" applyFill="1" applyBorder="1" applyAlignment="1" applyProtection="1">
      <alignment horizontal="center" vertical="center" wrapText="1"/>
    </xf>
    <xf numFmtId="0" fontId="7" fillId="4" borderId="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wrapText="1"/>
    </xf>
    <xf numFmtId="0" fontId="7" fillId="4"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6" borderId="0" xfId="0" applyFont="1" applyFill="1" applyBorder="1" applyAlignment="1" applyProtection="1">
      <alignment horizontal="left" vertical="center" shrinkToFit="1"/>
      <protection locked="0"/>
    </xf>
    <xf numFmtId="0" fontId="7" fillId="2" borderId="0" xfId="0" applyFont="1" applyFill="1" applyBorder="1" applyAlignment="1" applyProtection="1">
      <alignment horizontal="center" vertical="center"/>
      <protection locked="0"/>
    </xf>
    <xf numFmtId="0" fontId="7" fillId="6" borderId="0" xfId="0" applyFont="1" applyFill="1" applyBorder="1" applyAlignment="1" applyProtection="1">
      <alignment horizontal="left" vertical="center"/>
    </xf>
    <xf numFmtId="0" fontId="11" fillId="0" borderId="0" xfId="0" applyFont="1" applyAlignment="1" applyProtection="1">
      <alignment horizontal="center" vertical="center" wrapText="1"/>
    </xf>
    <xf numFmtId="176" fontId="7" fillId="4" borderId="2" xfId="0" applyNumberFormat="1" applyFont="1" applyFill="1" applyBorder="1" applyAlignment="1" applyProtection="1">
      <alignment horizontal="center" vertical="center" wrapText="1"/>
    </xf>
    <xf numFmtId="0" fontId="7" fillId="4" borderId="0" xfId="0" applyFont="1" applyFill="1" applyBorder="1" applyAlignment="1" applyProtection="1">
      <alignment horizontal="left" vertical="top" wrapText="1"/>
    </xf>
    <xf numFmtId="0" fontId="50" fillId="4" borderId="0" xfId="0" applyNumberFormat="1" applyFont="1" applyFill="1" applyAlignment="1" applyProtection="1">
      <alignment horizontal="right" vertical="center"/>
    </xf>
    <xf numFmtId="0" fontId="31" fillId="0" borderId="0" xfId="0" applyFont="1" applyAlignment="1" applyProtection="1">
      <alignment horizontal="right" vertical="center"/>
    </xf>
    <xf numFmtId="0" fontId="50" fillId="0" borderId="0" xfId="0" applyFont="1" applyAlignment="1" applyProtection="1">
      <alignment horizontal="right" vertical="center"/>
    </xf>
    <xf numFmtId="0" fontId="31" fillId="0" borderId="0" xfId="0" applyFont="1" applyAlignment="1" applyProtection="1">
      <alignment vertical="center"/>
    </xf>
    <xf numFmtId="0" fontId="13" fillId="0" borderId="0" xfId="0" applyFont="1" applyAlignment="1" applyProtection="1">
      <alignment vertical="center"/>
    </xf>
    <xf numFmtId="0" fontId="50" fillId="0" borderId="0" xfId="0" applyFont="1" applyAlignment="1" applyProtection="1">
      <alignment vertical="center"/>
    </xf>
    <xf numFmtId="0" fontId="21" fillId="0" borderId="0" xfId="0" applyFont="1" applyAlignment="1" applyProtection="1">
      <alignment vertical="center"/>
    </xf>
  </cellXfs>
  <cellStyles count="4">
    <cellStyle name="桁区切り" xfId="3" builtinId="6"/>
    <cellStyle name="桁区切り 2" xfId="2"/>
    <cellStyle name="標準" xfId="0" builtinId="0"/>
    <cellStyle name="標準 2" xfId="1"/>
  </cellStyles>
  <dxfs count="12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92D050"/>
        </patternFill>
      </fill>
    </dxf>
    <dxf>
      <fill>
        <patternFill>
          <bgColor rgb="FF99CCFF"/>
        </patternFill>
      </fill>
    </dxf>
    <dxf>
      <fill>
        <patternFill>
          <bgColor rgb="FFCC99FF"/>
        </patternFill>
      </fill>
    </dxf>
    <dxf>
      <fill>
        <patternFill>
          <bgColor rgb="FFFFFF00"/>
        </patternFill>
      </fill>
    </dxf>
    <dxf>
      <fill>
        <patternFill>
          <bgColor rgb="FFFF0000"/>
        </patternFill>
      </fill>
    </dxf>
    <dxf>
      <fill>
        <patternFill>
          <bgColor rgb="FF92D050"/>
        </patternFill>
      </fill>
    </dxf>
    <dxf>
      <fill>
        <patternFill>
          <bgColor rgb="FF99CCFF"/>
        </patternFill>
      </fill>
    </dxf>
    <dxf>
      <fill>
        <patternFill>
          <bgColor rgb="FFFFC000"/>
        </patternFill>
      </fill>
    </dxf>
    <dxf>
      <fill>
        <patternFill>
          <bgColor theme="9" tint="0.59996337778862885"/>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0000"/>
        </patternFill>
      </fill>
    </dxf>
    <dxf>
      <fill>
        <patternFill>
          <bgColor rgb="FF99FF99"/>
        </patternFill>
      </fill>
    </dxf>
    <dxf>
      <fill>
        <patternFill>
          <bgColor rgb="FF99CCFF"/>
        </patternFill>
      </fill>
    </dxf>
    <dxf>
      <fill>
        <patternFill>
          <bgColor rgb="FFCC99FF"/>
        </patternFill>
      </fill>
    </dxf>
    <dxf>
      <fill>
        <patternFill>
          <bgColor rgb="FFFFFF00"/>
        </patternFill>
      </fill>
    </dxf>
    <dxf>
      <fill>
        <patternFill>
          <bgColor rgb="FFFF0000"/>
        </patternFill>
      </fill>
    </dxf>
    <dxf>
      <fill>
        <patternFill>
          <bgColor rgb="FF99FF99"/>
        </patternFill>
      </fill>
    </dxf>
    <dxf>
      <fill>
        <patternFill>
          <bgColor rgb="FF99CCFF"/>
        </patternFill>
      </fill>
    </dxf>
    <dxf>
      <fill>
        <patternFill>
          <bgColor rgb="FFFFC000"/>
        </patternFill>
      </fill>
    </dxf>
    <dxf>
      <fill>
        <patternFill>
          <bgColor theme="9" tint="0.59996337778862885"/>
        </patternFill>
      </fill>
    </dxf>
  </dxfs>
  <tableStyles count="0" defaultTableStyle="TableStyleMedium2" defaultPivotStyle="PivotStyleMedium9"/>
  <colors>
    <mruColors>
      <color rgb="FFFFFF66"/>
      <color rgb="FFFFFF00"/>
      <color rgb="FFDDDDDD"/>
      <color rgb="FFFFCC99"/>
      <color rgb="FFCCECFF"/>
      <color rgb="FFCCFF99"/>
      <color rgb="FFFFFFCC"/>
      <color rgb="FF0000CC"/>
      <color rgb="FF66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47625</xdr:colOff>
      <xdr:row>9</xdr:row>
      <xdr:rowOff>276225</xdr:rowOff>
    </xdr:from>
    <xdr:ext cx="761747" cy="242374"/>
    <xdr:sp macro="" textlink="">
      <xdr:nvSpPr>
        <xdr:cNvPr id="2" name="正方形/長方形 1"/>
        <xdr:cNvSpPr/>
      </xdr:nvSpPr>
      <xdr:spPr>
        <a:xfrm>
          <a:off x="47625" y="1790700"/>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＜代表者＞</a:t>
          </a:r>
        </a:p>
      </xdr:txBody>
    </xdr:sp>
    <xdr:clientData/>
  </xdr:oneCellAnchor>
  <xdr:oneCellAnchor>
    <xdr:from>
      <xdr:col>0</xdr:col>
      <xdr:colOff>33617</xdr:colOff>
      <xdr:row>18</xdr:row>
      <xdr:rowOff>526677</xdr:rowOff>
    </xdr:from>
    <xdr:ext cx="530915" cy="242374"/>
    <xdr:sp macro="" textlink="">
      <xdr:nvSpPr>
        <xdr:cNvPr id="3" name="正方形/長方形 2"/>
        <xdr:cNvSpPr/>
      </xdr:nvSpPr>
      <xdr:spPr>
        <a:xfrm>
          <a:off x="33617" y="6622677"/>
          <a:ext cx="530915"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（法人）</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47625</xdr:colOff>
      <xdr:row>9</xdr:row>
      <xdr:rowOff>276225</xdr:rowOff>
    </xdr:from>
    <xdr:ext cx="761747" cy="242374"/>
    <xdr:sp macro="" textlink="">
      <xdr:nvSpPr>
        <xdr:cNvPr id="2" name="正方形/長方形 1"/>
        <xdr:cNvSpPr/>
      </xdr:nvSpPr>
      <xdr:spPr>
        <a:xfrm>
          <a:off x="47625" y="1790700"/>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＜代表者＞</a:t>
          </a:r>
        </a:p>
      </xdr:txBody>
    </xdr:sp>
    <xdr:clientData/>
  </xdr:oneCellAnchor>
  <xdr:oneCellAnchor>
    <xdr:from>
      <xdr:col>0</xdr:col>
      <xdr:colOff>33617</xdr:colOff>
      <xdr:row>18</xdr:row>
      <xdr:rowOff>526677</xdr:rowOff>
    </xdr:from>
    <xdr:ext cx="530915" cy="242374"/>
    <xdr:sp macro="" textlink="">
      <xdr:nvSpPr>
        <xdr:cNvPr id="3" name="正方形/長方形 2"/>
        <xdr:cNvSpPr/>
      </xdr:nvSpPr>
      <xdr:spPr>
        <a:xfrm>
          <a:off x="33617" y="6622677"/>
          <a:ext cx="530915"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（法人）</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47625</xdr:colOff>
      <xdr:row>9</xdr:row>
      <xdr:rowOff>276225</xdr:rowOff>
    </xdr:from>
    <xdr:ext cx="761747" cy="242374"/>
    <xdr:sp macro="" textlink="">
      <xdr:nvSpPr>
        <xdr:cNvPr id="2" name="正方形/長方形 1"/>
        <xdr:cNvSpPr/>
      </xdr:nvSpPr>
      <xdr:spPr>
        <a:xfrm>
          <a:off x="47625" y="1790700"/>
          <a:ext cx="761747"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＜代表者＞</a:t>
          </a:r>
        </a:p>
      </xdr:txBody>
    </xdr:sp>
    <xdr:clientData/>
  </xdr:oneCellAnchor>
  <xdr:oneCellAnchor>
    <xdr:from>
      <xdr:col>0</xdr:col>
      <xdr:colOff>33617</xdr:colOff>
      <xdr:row>18</xdr:row>
      <xdr:rowOff>526677</xdr:rowOff>
    </xdr:from>
    <xdr:ext cx="530915" cy="242374"/>
    <xdr:sp macro="" textlink="">
      <xdr:nvSpPr>
        <xdr:cNvPr id="3" name="正方形/長方形 2"/>
        <xdr:cNvSpPr/>
      </xdr:nvSpPr>
      <xdr:spPr>
        <a:xfrm>
          <a:off x="33617" y="6622677"/>
          <a:ext cx="530915"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（法人）</a:t>
          </a:r>
        </a:p>
      </xdr:txBody>
    </xdr:sp>
    <xdr:clientData/>
  </xdr:oneCellAnchor>
  <xdr:oneCellAnchor>
    <xdr:from>
      <xdr:col>0</xdr:col>
      <xdr:colOff>33617</xdr:colOff>
      <xdr:row>29</xdr:row>
      <xdr:rowOff>526677</xdr:rowOff>
    </xdr:from>
    <xdr:ext cx="530915" cy="242374"/>
    <xdr:sp macro="" textlink="">
      <xdr:nvSpPr>
        <xdr:cNvPr id="4" name="正方形/長方形 3"/>
        <xdr:cNvSpPr/>
      </xdr:nvSpPr>
      <xdr:spPr>
        <a:xfrm>
          <a:off x="33617" y="7162800"/>
          <a:ext cx="530915" cy="24237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t">
          <a:spAutoFit/>
        </a:bodyPr>
        <a:lstStyle/>
        <a:p>
          <a:pPr algn="l"/>
          <a:r>
            <a:rPr kumimoji="1" lang="ja-JP" altLang="en-US" sz="900">
              <a:solidFill>
                <a:schemeClr val="tx1"/>
              </a:solidFill>
            </a:rPr>
            <a:t>（法人）</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I3"/>
  <sheetViews>
    <sheetView showZeros="0" view="pageBreakPreview" zoomScale="85" zoomScaleNormal="85" zoomScaleSheetLayoutView="85" workbookViewId="0">
      <pane xSplit="5" ySplit="2" topLeftCell="F3" activePane="bottomRight" state="frozen"/>
      <selection activeCell="D3" sqref="D3"/>
      <selection pane="topRight" activeCell="D3" sqref="D3"/>
      <selection pane="bottomLeft" activeCell="D3" sqref="D3"/>
      <selection pane="bottomRight" activeCell="D3" sqref="D3"/>
    </sheetView>
  </sheetViews>
  <sheetFormatPr defaultRowHeight="13.5"/>
  <cols>
    <col min="1" max="1" width="4.5" style="188" customWidth="1"/>
    <col min="2" max="3" width="4.5" customWidth="1"/>
    <col min="4" max="4" width="4.75" customWidth="1"/>
    <col min="5" max="5" width="14.5" customWidth="1"/>
    <col min="6" max="6" width="9.25" customWidth="1"/>
    <col min="7" max="7" width="14.25" customWidth="1"/>
    <col min="8" max="8" width="10.5" customWidth="1"/>
    <col min="10" max="10" width="19.25" customWidth="1"/>
    <col min="11" max="11" width="15.875" customWidth="1"/>
    <col min="12" max="12" width="6.375" customWidth="1"/>
    <col min="16" max="16" width="11.875" customWidth="1"/>
    <col min="17" max="17" width="10.125" customWidth="1"/>
    <col min="25" max="25" width="7.25" customWidth="1"/>
    <col min="34" max="34" width="10.25" customWidth="1"/>
    <col min="35" max="35" width="11.375" style="162" customWidth="1"/>
  </cols>
  <sheetData>
    <row r="1" spans="1:35" ht="51" customHeight="1">
      <c r="A1" s="249" t="s">
        <v>483</v>
      </c>
      <c r="B1" s="251" t="s">
        <v>484</v>
      </c>
      <c r="C1" s="251" t="s">
        <v>485</v>
      </c>
      <c r="D1" s="253" t="s">
        <v>486</v>
      </c>
      <c r="E1" s="143" t="s">
        <v>487</v>
      </c>
      <c r="F1" s="143"/>
      <c r="G1" s="143"/>
      <c r="H1" s="231" t="s">
        <v>488</v>
      </c>
      <c r="I1" s="247" t="s">
        <v>489</v>
      </c>
      <c r="J1" s="231" t="s">
        <v>490</v>
      </c>
      <c r="K1" s="231" t="s">
        <v>491</v>
      </c>
      <c r="L1" s="231" t="s">
        <v>531</v>
      </c>
      <c r="M1" s="235" t="s">
        <v>495</v>
      </c>
      <c r="N1" s="237" t="s">
        <v>496</v>
      </c>
      <c r="O1" s="239" t="s">
        <v>497</v>
      </c>
      <c r="P1" s="241" t="s">
        <v>498</v>
      </c>
      <c r="Q1" s="243" t="s">
        <v>499</v>
      </c>
      <c r="R1" s="229" t="s">
        <v>500</v>
      </c>
      <c r="S1" s="229" t="s">
        <v>501</v>
      </c>
      <c r="T1" s="144" t="s">
        <v>502</v>
      </c>
      <c r="U1" s="144"/>
      <c r="V1" s="144"/>
      <c r="W1" s="144"/>
      <c r="X1" s="229" t="s">
        <v>503</v>
      </c>
      <c r="Y1" s="229" t="s">
        <v>504</v>
      </c>
      <c r="Z1" s="233" t="s">
        <v>532</v>
      </c>
      <c r="AA1" s="245" t="s">
        <v>542</v>
      </c>
      <c r="AB1" s="227" t="s">
        <v>492</v>
      </c>
      <c r="AC1" s="227" t="s">
        <v>493</v>
      </c>
      <c r="AD1" s="227" t="s">
        <v>494</v>
      </c>
      <c r="AE1" s="222" t="s">
        <v>522</v>
      </c>
      <c r="AF1" s="223"/>
      <c r="AG1" s="224"/>
      <c r="AH1" s="225" t="s">
        <v>526</v>
      </c>
      <c r="AI1" s="220" t="s">
        <v>505</v>
      </c>
    </row>
    <row r="2" spans="1:35" ht="24.75" customHeight="1">
      <c r="A2" s="250"/>
      <c r="B2" s="252"/>
      <c r="C2" s="252"/>
      <c r="D2" s="254"/>
      <c r="E2" s="145" t="s">
        <v>506</v>
      </c>
      <c r="F2" s="145" t="s">
        <v>507</v>
      </c>
      <c r="G2" s="145" t="s">
        <v>508</v>
      </c>
      <c r="H2" s="232"/>
      <c r="I2" s="248"/>
      <c r="J2" s="232"/>
      <c r="K2" s="232"/>
      <c r="L2" s="232"/>
      <c r="M2" s="236"/>
      <c r="N2" s="238"/>
      <c r="O2" s="240"/>
      <c r="P2" s="242"/>
      <c r="Q2" s="244"/>
      <c r="R2" s="230"/>
      <c r="S2" s="230"/>
      <c r="T2" s="146" t="s">
        <v>509</v>
      </c>
      <c r="U2" s="146" t="s">
        <v>510</v>
      </c>
      <c r="V2" s="146" t="s">
        <v>511</v>
      </c>
      <c r="W2" s="146" t="s">
        <v>512</v>
      </c>
      <c r="X2" s="230"/>
      <c r="Y2" s="230"/>
      <c r="Z2" s="234"/>
      <c r="AA2" s="246"/>
      <c r="AB2" s="228"/>
      <c r="AC2" s="228"/>
      <c r="AD2" s="228"/>
      <c r="AE2" s="185" t="s">
        <v>523</v>
      </c>
      <c r="AF2" s="185" t="s">
        <v>524</v>
      </c>
      <c r="AG2" s="185" t="s">
        <v>525</v>
      </c>
      <c r="AH2" s="226"/>
      <c r="AI2" s="221"/>
    </row>
    <row r="3" spans="1:35" s="161" customFormat="1" ht="60.75" customHeight="1">
      <c r="A3" s="187"/>
      <c r="B3" s="148" t="s">
        <v>513</v>
      </c>
      <c r="C3" s="149"/>
      <c r="D3" s="150" t="str">
        <f>IF(交付申請書!C40="☑","新","替")</f>
        <v>替</v>
      </c>
      <c r="E3" s="151">
        <f>交付申請書!L18</f>
        <v>0</v>
      </c>
      <c r="F3" s="151">
        <f>交付申請書!L20</f>
        <v>0</v>
      </c>
      <c r="G3" s="151" t="str">
        <f>交付申請書!S20&amp;"　"&amp;交付申請書!X20</f>
        <v>　</v>
      </c>
      <c r="H3" s="152">
        <f>交付申請書!L16</f>
        <v>0</v>
      </c>
      <c r="I3" s="147" t="str">
        <f>交付申請書!M11&amp;"-"&amp;交付申請書!P11</f>
        <v>-</v>
      </c>
      <c r="J3" s="153" t="str">
        <f>交付申請書!L13&amp;交付申請書!O13</f>
        <v/>
      </c>
      <c r="K3" s="154">
        <f>別紙１_事業計画書!L8</f>
        <v>0</v>
      </c>
      <c r="L3" s="192" t="str">
        <f>IF(K3=0,"―","リース")</f>
        <v>―</v>
      </c>
      <c r="M3" s="155">
        <f>交付申請書!C53</f>
        <v>0</v>
      </c>
      <c r="N3" s="155">
        <f>交付申請書!P53</f>
        <v>0</v>
      </c>
      <c r="O3" s="147">
        <f>交付申請書!G70</f>
        <v>0</v>
      </c>
      <c r="P3" s="147">
        <f>別紙１_事業計画書!O22</f>
        <v>0</v>
      </c>
      <c r="Q3" s="156">
        <f>別紙１_事業計画書!L12</f>
        <v>0</v>
      </c>
      <c r="R3" s="147">
        <f>別紙１_事業計画書!L13</f>
        <v>0</v>
      </c>
      <c r="S3" s="157" t="str">
        <f>別紙１_事業計画書!AC16</f>
        <v/>
      </c>
      <c r="T3" s="157">
        <f>別紙１_事業計画書!L27</f>
        <v>0</v>
      </c>
      <c r="U3" s="157">
        <f>別紙１_事業計画書!L28</f>
        <v>0</v>
      </c>
      <c r="V3" s="157">
        <f>別紙１_事業計画書!L29</f>
        <v>0</v>
      </c>
      <c r="W3" s="157">
        <f>別紙１_事業計画書!S29</f>
        <v>0</v>
      </c>
      <c r="X3" s="158">
        <f>別紙１_事業計画書!L30</f>
        <v>0</v>
      </c>
      <c r="Y3" s="159" t="str">
        <f>IF(別紙１_事業計画書!M32="☑","あり","―")</f>
        <v>―</v>
      </c>
      <c r="Z3" s="215"/>
      <c r="AA3" s="215"/>
      <c r="AB3" s="191" t="s">
        <v>514</v>
      </c>
      <c r="AC3" s="191">
        <f>交付申請書!Y6</f>
        <v>0</v>
      </c>
      <c r="AD3" s="191">
        <f>交付申請書!AA6</f>
        <v>0</v>
      </c>
      <c r="AE3" s="186">
        <f>別紙１_事業計画書!R47</f>
        <v>0</v>
      </c>
      <c r="AF3" s="186">
        <f>別紙１_事業計画書!R48</f>
        <v>0</v>
      </c>
      <c r="AG3" s="186">
        <f>AE3+AF3</f>
        <v>0</v>
      </c>
      <c r="AH3" s="186">
        <f>別紙１_事業計画書!R53</f>
        <v>0</v>
      </c>
      <c r="AI3" s="160">
        <f>別紙１_事業計画書!R56</f>
        <v>0</v>
      </c>
    </row>
  </sheetData>
  <mergeCells count="26">
    <mergeCell ref="I1:I2"/>
    <mergeCell ref="A1:A2"/>
    <mergeCell ref="B1:B2"/>
    <mergeCell ref="C1:C2"/>
    <mergeCell ref="D1:D2"/>
    <mergeCell ref="H1:H2"/>
    <mergeCell ref="R1:R2"/>
    <mergeCell ref="J1:J2"/>
    <mergeCell ref="K1:K2"/>
    <mergeCell ref="Z1:Z2"/>
    <mergeCell ref="AB1:AB2"/>
    <mergeCell ref="M1:M2"/>
    <mergeCell ref="N1:N2"/>
    <mergeCell ref="O1:O2"/>
    <mergeCell ref="P1:P2"/>
    <mergeCell ref="Q1:Q2"/>
    <mergeCell ref="L1:L2"/>
    <mergeCell ref="S1:S2"/>
    <mergeCell ref="X1:X2"/>
    <mergeCell ref="Y1:Y2"/>
    <mergeCell ref="AA1:AA2"/>
    <mergeCell ref="AI1:AI2"/>
    <mergeCell ref="AE1:AG1"/>
    <mergeCell ref="AH1:AH2"/>
    <mergeCell ref="AC1:AC2"/>
    <mergeCell ref="AD1:AD2"/>
  </mergeCells>
  <phoneticPr fontId="2"/>
  <conditionalFormatting sqref="B3">
    <cfRule type="expression" dxfId="122" priority="22">
      <formula>$B3="履確"</formula>
    </cfRule>
    <cfRule type="expression" dxfId="121" priority="23">
      <formula>$B3="支払"</formula>
    </cfRule>
    <cfRule type="expression" dxfId="120" priority="24">
      <formula>$B3="実経"</formula>
    </cfRule>
    <cfRule type="expression" dxfId="119" priority="25">
      <formula>$B3="実起"</formula>
    </cfRule>
    <cfRule type="expression" dxfId="118" priority="26">
      <formula>$B3="(実処)"</formula>
    </cfRule>
    <cfRule type="expression" dxfId="117" priority="27">
      <formula>$B3="実受"</formula>
    </cfRule>
    <cfRule type="expression" dxfId="116" priority="28">
      <formula>$B3="交決"</formula>
    </cfRule>
    <cfRule type="expression" dxfId="115" priority="29">
      <formula>$B3="申経"</formula>
    </cfRule>
    <cfRule type="expression" dxfId="114" priority="30">
      <formula>$B3="申起"</formula>
    </cfRule>
    <cfRule type="expression" dxfId="113" priority="31">
      <formula>$B3="(申処)"</formula>
    </cfRule>
    <cfRule type="expression" dxfId="112" priority="32">
      <formula>$B3="申受"</formula>
    </cfRule>
  </conditionalFormatting>
  <conditionalFormatting sqref="B3:K3 X3:AH3 M3:R3">
    <cfRule type="expression" dxfId="111" priority="20">
      <formula>$B3="中止・廃止"</formula>
    </cfRule>
    <cfRule type="expression" dxfId="110" priority="21">
      <formula>$B3="取消"</formula>
    </cfRule>
  </conditionalFormatting>
  <conditionalFormatting sqref="B3">
    <cfRule type="expression" dxfId="109" priority="9">
      <formula>$B3="履確"</formula>
    </cfRule>
    <cfRule type="expression" dxfId="108" priority="10">
      <formula>$B3="支払"</formula>
    </cfRule>
    <cfRule type="expression" dxfId="107" priority="11">
      <formula>$B3="実経"</formula>
    </cfRule>
    <cfRule type="expression" dxfId="106" priority="12">
      <formula>$B3="実起"</formula>
    </cfRule>
    <cfRule type="expression" dxfId="105" priority="13">
      <formula>$B3="(実処)"</formula>
    </cfRule>
    <cfRule type="expression" dxfId="104" priority="14">
      <formula>$B3="実受"</formula>
    </cfRule>
    <cfRule type="expression" dxfId="103" priority="15">
      <formula>$B3="交決"</formula>
    </cfRule>
    <cfRule type="expression" dxfId="102" priority="16">
      <formula>$B3="申経"</formula>
    </cfRule>
    <cfRule type="expression" dxfId="101" priority="17">
      <formula>$B3="申起"</formula>
    </cfRule>
    <cfRule type="expression" dxfId="100" priority="18">
      <formula>$B3="(申処)"</formula>
    </cfRule>
    <cfRule type="expression" dxfId="99" priority="19">
      <formula>$B3="申受"</formula>
    </cfRule>
  </conditionalFormatting>
  <conditionalFormatting sqref="A3">
    <cfRule type="expression" dxfId="98" priority="5">
      <formula>$B3="中止・廃止"</formula>
    </cfRule>
    <cfRule type="expression" dxfId="97" priority="6">
      <formula>$B3="取消"</formula>
    </cfRule>
  </conditionalFormatting>
  <conditionalFormatting sqref="AI3">
    <cfRule type="expression" dxfId="96" priority="3">
      <formula>$B3="中止・廃止"</formula>
    </cfRule>
    <cfRule type="expression" dxfId="95" priority="4">
      <formula>$B3="取消"</formula>
    </cfRule>
  </conditionalFormatting>
  <conditionalFormatting sqref="L3">
    <cfRule type="expression" dxfId="94" priority="1">
      <formula>$B3="中止・廃止"</formula>
    </cfRule>
    <cfRule type="expression" dxfId="93" priority="2">
      <formula>$B3="取消"</formula>
    </cfRule>
  </conditionalFormatting>
  <dataValidations count="2">
    <dataValidation type="list" allowBlank="1" showInputMessage="1" showErrorMessage="1" sqref="B3">
      <formula1>"申受,(申処),申起,申経,交決,実受,(実処),実起,実経,支払,履確,取消,中止・廃止"</formula1>
    </dataValidation>
    <dataValidation imeMode="fullKatakana" allowBlank="1" showInputMessage="1" showErrorMessage="1" sqref="H3"/>
  </dataValidations>
  <pageMargins left="0.7" right="0.7" top="0.75" bottom="0.75" header="0.3" footer="0.3"/>
  <pageSetup paperSize="9" scale="2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1:O164"/>
  <sheetViews>
    <sheetView showGridLines="0" showZeros="0" view="pageBreakPreview" zoomScaleNormal="115" zoomScaleSheetLayoutView="100" workbookViewId="0">
      <selection activeCell="L3" sqref="L3"/>
    </sheetView>
  </sheetViews>
  <sheetFormatPr defaultColWidth="8.875" defaultRowHeight="13.35" customHeight="1"/>
  <cols>
    <col min="1" max="1" width="1.125" style="1" customWidth="1"/>
    <col min="2" max="2" width="11.875" style="1" customWidth="1"/>
    <col min="3" max="4" width="8.875" style="14" customWidth="1"/>
    <col min="5" max="6" width="6.625" style="14" customWidth="1"/>
    <col min="7" max="7" width="3.875" style="4" customWidth="1"/>
    <col min="8" max="9" width="3.375" style="4" customWidth="1"/>
    <col min="10" max="10" width="3.5" style="193" bestFit="1" customWidth="1"/>
    <col min="11" max="11" width="8.875" style="1" customWidth="1"/>
    <col min="12" max="12" width="20.875" style="1" customWidth="1"/>
    <col min="13" max="14" width="1.125" style="1" customWidth="1"/>
    <col min="15" max="15" width="10.125" style="27" customWidth="1"/>
    <col min="16" max="16384" width="8.875" style="1"/>
  </cols>
  <sheetData>
    <row r="1" spans="2:15" ht="13.5">
      <c r="B1" s="38" t="s">
        <v>407</v>
      </c>
      <c r="L1" s="431" t="s">
        <v>543</v>
      </c>
      <c r="O1" s="26"/>
    </row>
    <row r="2" spans="2:15" ht="13.35" customHeight="1">
      <c r="L2" s="431">
        <f>交付申請書!L18</f>
        <v>0</v>
      </c>
    </row>
    <row r="3" spans="2:15" ht="13.35" customHeight="1">
      <c r="L3" s="431">
        <f>別紙１_事業計画書!L12</f>
        <v>0</v>
      </c>
    </row>
    <row r="4" spans="2:15" ht="14.25">
      <c r="B4" s="383" t="s">
        <v>56</v>
      </c>
      <c r="C4" s="383"/>
      <c r="D4" s="383"/>
      <c r="E4" s="383"/>
      <c r="F4" s="383"/>
      <c r="G4" s="383"/>
      <c r="H4" s="383"/>
      <c r="I4" s="383"/>
      <c r="J4" s="383"/>
      <c r="K4" s="383"/>
      <c r="L4" s="383"/>
    </row>
    <row r="5" spans="2:15" ht="13.5"/>
    <row r="6" spans="2:15" ht="13.5">
      <c r="F6" s="217"/>
      <c r="G6" s="4" t="s">
        <v>2</v>
      </c>
      <c r="H6" s="216"/>
      <c r="I6" s="4" t="s">
        <v>1</v>
      </c>
      <c r="J6" s="216"/>
      <c r="K6" s="1" t="s">
        <v>57</v>
      </c>
      <c r="O6" s="25" t="str">
        <f>IF(OR(F6="",H6="",J6=""),"NG","OK")</f>
        <v>NG</v>
      </c>
    </row>
    <row r="9" spans="2:15" ht="13.5">
      <c r="B9" s="384" t="s">
        <v>58</v>
      </c>
      <c r="C9" s="385" t="s">
        <v>4</v>
      </c>
      <c r="D9" s="386"/>
      <c r="E9" s="387" t="s">
        <v>471</v>
      </c>
      <c r="F9" s="388"/>
      <c r="G9" s="389" t="s">
        <v>59</v>
      </c>
      <c r="H9" s="390"/>
      <c r="I9" s="390"/>
      <c r="J9" s="391" t="s">
        <v>60</v>
      </c>
      <c r="K9" s="384" t="s">
        <v>61</v>
      </c>
      <c r="L9" s="384"/>
    </row>
    <row r="10" spans="2:15" ht="25.35" customHeight="1">
      <c r="B10" s="384"/>
      <c r="C10" s="194" t="s">
        <v>62</v>
      </c>
      <c r="D10" s="16" t="s">
        <v>63</v>
      </c>
      <c r="E10" s="17" t="s">
        <v>62</v>
      </c>
      <c r="F10" s="195" t="s">
        <v>63</v>
      </c>
      <c r="G10" s="393" t="s">
        <v>478</v>
      </c>
      <c r="H10" s="394"/>
      <c r="I10" s="394"/>
      <c r="J10" s="392"/>
      <c r="K10" s="384"/>
      <c r="L10" s="384"/>
    </row>
    <row r="11" spans="2:15" ht="42" customHeight="1">
      <c r="B11" s="19">
        <f>'別紙３_共同申請同意書（リースの場合)'!K31</f>
        <v>0</v>
      </c>
      <c r="C11" s="20">
        <f>'別紙３_共同申請同意書（リースの場合)'!O31</f>
        <v>0</v>
      </c>
      <c r="D11" s="21">
        <f>'別紙３_共同申請同意書（リースの場合)'!U31</f>
        <v>0</v>
      </c>
      <c r="E11" s="5"/>
      <c r="F11" s="6"/>
      <c r="G11" s="196"/>
      <c r="H11" s="197"/>
      <c r="I11" s="7"/>
      <c r="J11" s="8"/>
      <c r="K11" s="9" t="s">
        <v>9</v>
      </c>
      <c r="L11" s="10"/>
      <c r="O11" s="25" t="str">
        <f>IF(AND(E11="",F11="",G11="",H11="",I11="",J11="",K11="都道府県",L11=""),"",IF(AND(E11&lt;&gt;"",F11&lt;&gt;"",G11&lt;&gt;"",H11&lt;&gt;"",I11&lt;&gt;"",J11&lt;&gt;"",K11&lt;&gt;"都道府県",L11&lt;&gt;""),"OK","NG"))</f>
        <v/>
      </c>
    </row>
    <row r="12" spans="2:15" ht="42" customHeight="1">
      <c r="B12" s="11"/>
      <c r="C12" s="12"/>
      <c r="D12" s="13"/>
      <c r="E12" s="5"/>
      <c r="F12" s="6"/>
      <c r="G12" s="196"/>
      <c r="H12" s="197"/>
      <c r="I12" s="7"/>
      <c r="J12" s="8"/>
      <c r="K12" s="9" t="s">
        <v>9</v>
      </c>
      <c r="L12" s="10"/>
      <c r="O12" s="25" t="str">
        <f>IF(AND(B12="",C12="",D12="",E12="",F12="",G12="",H12="",I12="",J12="",K12="都道府県",L12=""),"",IF(AND(B12&lt;&gt;"",C12&lt;&gt;"",D12&lt;&gt;"",E12&lt;&gt;"",F12&lt;&gt;"",G12&lt;&gt;"",H12&lt;&gt;"",I12&lt;&gt;"",J12&lt;&gt;"",K12&lt;&gt;"都道府県",L12&lt;&gt;""),"OK","NG"))</f>
        <v/>
      </c>
    </row>
    <row r="13" spans="2:15" ht="42" customHeight="1">
      <c r="B13" s="11"/>
      <c r="C13" s="12"/>
      <c r="D13" s="13"/>
      <c r="E13" s="5"/>
      <c r="F13" s="6"/>
      <c r="G13" s="196"/>
      <c r="H13" s="197"/>
      <c r="I13" s="7"/>
      <c r="J13" s="8"/>
      <c r="K13" s="9" t="s">
        <v>9</v>
      </c>
      <c r="L13" s="10"/>
      <c r="O13" s="25" t="str">
        <f t="shared" ref="O13:O19" si="0">IF(AND(B13="",C13="",D13="",E13="",F13="",G13="",H13="",I13="",J13="",K13="都道府県",L13=""),"",IF(AND(B13&lt;&gt;"",C13&lt;&gt;"",D13&lt;&gt;"",E13&lt;&gt;"",F13&lt;&gt;"",G13&lt;&gt;"",H13&lt;&gt;"",I13&lt;&gt;"",J13&lt;&gt;"",K13&lt;&gt;"都道府県",L13&lt;&gt;""),"OK","NG"))</f>
        <v/>
      </c>
    </row>
    <row r="14" spans="2:15" ht="42" customHeight="1">
      <c r="B14" s="11"/>
      <c r="C14" s="12"/>
      <c r="D14" s="13"/>
      <c r="E14" s="5"/>
      <c r="F14" s="6"/>
      <c r="G14" s="196"/>
      <c r="H14" s="197"/>
      <c r="I14" s="7"/>
      <c r="J14" s="8"/>
      <c r="K14" s="9" t="s">
        <v>9</v>
      </c>
      <c r="L14" s="10"/>
      <c r="O14" s="25" t="str">
        <f t="shared" si="0"/>
        <v/>
      </c>
    </row>
    <row r="15" spans="2:15" ht="42" customHeight="1">
      <c r="B15" s="11"/>
      <c r="C15" s="12"/>
      <c r="D15" s="13"/>
      <c r="E15" s="5"/>
      <c r="F15" s="6"/>
      <c r="G15" s="196"/>
      <c r="H15" s="197"/>
      <c r="I15" s="7"/>
      <c r="J15" s="8"/>
      <c r="K15" s="9" t="s">
        <v>9</v>
      </c>
      <c r="L15" s="10"/>
      <c r="O15" s="25" t="str">
        <f>IF(AND(B15="",C15="",D15="",E15="",F15="",G15="",H15="",I15="",J15="",K15="都道府県",L15=""),"",IF(AND(B15&lt;&gt;"",C15&lt;&gt;"",D15&lt;&gt;"",E15&lt;&gt;"",F15&lt;&gt;"",G15&lt;&gt;"",H15&lt;&gt;"",I15&lt;&gt;"",J15&lt;&gt;"",K15&lt;&gt;"都道府県",L15&lt;&gt;""),"OK","NG"))</f>
        <v/>
      </c>
    </row>
    <row r="16" spans="2:15" ht="42" customHeight="1">
      <c r="B16" s="11"/>
      <c r="C16" s="12"/>
      <c r="D16" s="13"/>
      <c r="E16" s="5"/>
      <c r="F16" s="6"/>
      <c r="G16" s="196"/>
      <c r="H16" s="197"/>
      <c r="I16" s="7"/>
      <c r="J16" s="8"/>
      <c r="K16" s="9" t="s">
        <v>9</v>
      </c>
      <c r="L16" s="10"/>
      <c r="O16" s="25" t="str">
        <f t="shared" si="0"/>
        <v/>
      </c>
    </row>
    <row r="17" spans="2:15" ht="42" customHeight="1">
      <c r="B17" s="11"/>
      <c r="C17" s="12"/>
      <c r="D17" s="13"/>
      <c r="E17" s="5"/>
      <c r="F17" s="6"/>
      <c r="G17" s="196"/>
      <c r="H17" s="197"/>
      <c r="I17" s="7"/>
      <c r="J17" s="8"/>
      <c r="K17" s="9" t="s">
        <v>9</v>
      </c>
      <c r="L17" s="10"/>
      <c r="O17" s="25" t="str">
        <f t="shared" si="0"/>
        <v/>
      </c>
    </row>
    <row r="18" spans="2:15" ht="42" customHeight="1">
      <c r="B18" s="11"/>
      <c r="C18" s="12"/>
      <c r="D18" s="13"/>
      <c r="E18" s="5"/>
      <c r="F18" s="6"/>
      <c r="G18" s="196"/>
      <c r="H18" s="197"/>
      <c r="I18" s="7"/>
      <c r="J18" s="8"/>
      <c r="K18" s="9" t="s">
        <v>9</v>
      </c>
      <c r="L18" s="10"/>
      <c r="O18" s="25" t="str">
        <f t="shared" si="0"/>
        <v/>
      </c>
    </row>
    <row r="19" spans="2:15" ht="42" customHeight="1">
      <c r="B19" s="11"/>
      <c r="C19" s="12"/>
      <c r="D19" s="13"/>
      <c r="E19" s="5"/>
      <c r="F19" s="6"/>
      <c r="G19" s="196"/>
      <c r="H19" s="197"/>
      <c r="I19" s="7"/>
      <c r="J19" s="8"/>
      <c r="K19" s="9" t="s">
        <v>9</v>
      </c>
      <c r="L19" s="10"/>
      <c r="O19" s="25" t="str">
        <f t="shared" si="0"/>
        <v/>
      </c>
    </row>
    <row r="20" spans="2:15" ht="42" customHeight="1">
      <c r="B20" s="11"/>
      <c r="C20" s="396"/>
      <c r="D20" s="397"/>
      <c r="E20" s="396"/>
      <c r="F20" s="397"/>
      <c r="G20" s="398"/>
      <c r="H20" s="399"/>
      <c r="I20" s="400"/>
      <c r="J20" s="97"/>
      <c r="K20" s="9" t="s">
        <v>9</v>
      </c>
      <c r="L20" s="10"/>
      <c r="O20" s="25" t="str">
        <f>IF(AND(B20="",C20="",E20="",K20="都道府県",L20=""),"",IF(AND(B20&lt;&gt;"",C20&lt;&gt;"",E20&lt;&gt;"",K20&lt;&gt;"都道府県",L20&lt;&gt;""),"OK","NG"))</f>
        <v/>
      </c>
    </row>
    <row r="21" spans="2:15" ht="42" hidden="1" customHeight="1">
      <c r="B21" s="11"/>
      <c r="C21" s="12"/>
      <c r="D21" s="13"/>
      <c r="E21" s="5"/>
      <c r="F21" s="6"/>
      <c r="G21" s="196"/>
      <c r="H21" s="197"/>
      <c r="I21" s="7"/>
      <c r="J21" s="8"/>
      <c r="K21" s="9" t="s">
        <v>9</v>
      </c>
      <c r="L21" s="10"/>
      <c r="O21" s="25" t="str">
        <f>IF(AND(B21="",C21="",D21="",E21="",F21="",G21="",H21="",I21="",J21="",K21="都道府県",L21=""),"",IF(AND(B21&lt;&gt;"",C21&lt;&gt;"",D21&lt;&gt;"",E21&lt;&gt;"",F21&lt;&gt;"",G21&lt;&gt;"",H21&lt;&gt;"",I21&lt;&gt;"",J21&lt;&gt;"",K21&lt;&gt;"都道府県",L21&lt;&gt;""),"OK","NG"))</f>
        <v/>
      </c>
    </row>
    <row r="22" spans="2:15" ht="42" hidden="1" customHeight="1">
      <c r="B22" s="11"/>
      <c r="C22" s="12"/>
      <c r="D22" s="13"/>
      <c r="E22" s="5"/>
      <c r="F22" s="6"/>
      <c r="G22" s="196"/>
      <c r="H22" s="197"/>
      <c r="I22" s="7"/>
      <c r="J22" s="8"/>
      <c r="K22" s="9" t="s">
        <v>9</v>
      </c>
      <c r="L22" s="10"/>
      <c r="O22" s="25" t="str">
        <f t="shared" ref="O22:O25" si="1">IF(AND(B22="",C22="",D22="",E22="",F22="",G22="",H22="",I22="",J22="",K22="都道府県",L22=""),"",IF(AND(B22&lt;&gt;"",C22&lt;&gt;"",D22&lt;&gt;"",E22&lt;&gt;"",F22&lt;&gt;"",G22&lt;&gt;"",H22&lt;&gt;"",I22&lt;&gt;"",J22&lt;&gt;"",K22&lt;&gt;"都道府県",L22&lt;&gt;""),"OK","NG"))</f>
        <v/>
      </c>
    </row>
    <row r="23" spans="2:15" ht="42" hidden="1" customHeight="1">
      <c r="B23" s="11"/>
      <c r="C23" s="12"/>
      <c r="D23" s="13"/>
      <c r="E23" s="5"/>
      <c r="F23" s="6"/>
      <c r="G23" s="196"/>
      <c r="H23" s="197"/>
      <c r="I23" s="7"/>
      <c r="J23" s="8"/>
      <c r="K23" s="9" t="s">
        <v>9</v>
      </c>
      <c r="L23" s="10"/>
      <c r="O23" s="25" t="str">
        <f t="shared" si="1"/>
        <v/>
      </c>
    </row>
    <row r="24" spans="2:15" ht="42" hidden="1" customHeight="1">
      <c r="B24" s="11"/>
      <c r="C24" s="12"/>
      <c r="D24" s="13"/>
      <c r="E24" s="5"/>
      <c r="F24" s="6"/>
      <c r="G24" s="196"/>
      <c r="H24" s="197"/>
      <c r="I24" s="7"/>
      <c r="J24" s="8"/>
      <c r="K24" s="9" t="s">
        <v>9</v>
      </c>
      <c r="L24" s="10"/>
      <c r="O24" s="25" t="str">
        <f t="shared" si="1"/>
        <v/>
      </c>
    </row>
    <row r="25" spans="2:15" ht="42" hidden="1" customHeight="1">
      <c r="B25" s="11"/>
      <c r="C25" s="12"/>
      <c r="D25" s="13"/>
      <c r="E25" s="5"/>
      <c r="F25" s="6"/>
      <c r="G25" s="196"/>
      <c r="H25" s="197"/>
      <c r="I25" s="7"/>
      <c r="J25" s="8"/>
      <c r="K25" s="9" t="s">
        <v>9</v>
      </c>
      <c r="L25" s="10"/>
      <c r="O25" s="25" t="str">
        <f t="shared" si="1"/>
        <v/>
      </c>
    </row>
    <row r="26" spans="2:15" ht="42" hidden="1" customHeight="1">
      <c r="B26" s="11"/>
      <c r="C26" s="12"/>
      <c r="D26" s="13"/>
      <c r="E26" s="5"/>
      <c r="F26" s="6"/>
      <c r="G26" s="196"/>
      <c r="H26" s="197"/>
      <c r="I26" s="7"/>
      <c r="J26" s="8"/>
      <c r="K26" s="9" t="s">
        <v>9</v>
      </c>
      <c r="L26" s="10"/>
      <c r="O26" s="25" t="str">
        <f>IF(AND(B26="",C26="",D26="",E26="",F26="",G26="",H26="",I26="",J26="",K26="都道府県",L26=""),"",IF(AND(B26&lt;&gt;"",C26&lt;&gt;"",D26&lt;&gt;"",E26&lt;&gt;"",F26&lt;&gt;"",G26&lt;&gt;"",H26&lt;&gt;"",I26&lt;&gt;"",J26&lt;&gt;"",K26&lt;&gt;"都道府県",L26&lt;&gt;""),"OK","NG"))</f>
        <v/>
      </c>
    </row>
    <row r="27" spans="2:15" ht="42" hidden="1" customHeight="1">
      <c r="B27" s="11"/>
      <c r="C27" s="12"/>
      <c r="D27" s="13"/>
      <c r="E27" s="5"/>
      <c r="F27" s="6"/>
      <c r="G27" s="196"/>
      <c r="H27" s="197"/>
      <c r="I27" s="7"/>
      <c r="J27" s="8"/>
      <c r="K27" s="9" t="s">
        <v>9</v>
      </c>
      <c r="L27" s="10"/>
      <c r="O27" s="25" t="str">
        <f t="shared" ref="O27:O30" si="2">IF(AND(B27="",C27="",D27="",E27="",F27="",G27="",H27="",I27="",J27="",K27="都道府県",L27=""),"",IF(AND(B27&lt;&gt;"",C27&lt;&gt;"",D27&lt;&gt;"",E27&lt;&gt;"",F27&lt;&gt;"",G27&lt;&gt;"",H27&lt;&gt;"",I27&lt;&gt;"",J27&lt;&gt;"",K27&lt;&gt;"都道府県",L27&lt;&gt;""),"OK","NG"))</f>
        <v/>
      </c>
    </row>
    <row r="28" spans="2:15" ht="42" hidden="1" customHeight="1">
      <c r="B28" s="11"/>
      <c r="C28" s="12"/>
      <c r="D28" s="13"/>
      <c r="E28" s="5"/>
      <c r="F28" s="6"/>
      <c r="G28" s="196"/>
      <c r="H28" s="197"/>
      <c r="I28" s="7"/>
      <c r="J28" s="8"/>
      <c r="K28" s="9" t="s">
        <v>9</v>
      </c>
      <c r="L28" s="10"/>
      <c r="O28" s="25" t="str">
        <f t="shared" si="2"/>
        <v/>
      </c>
    </row>
    <row r="29" spans="2:15" ht="42" hidden="1" customHeight="1">
      <c r="B29" s="11"/>
      <c r="C29" s="12"/>
      <c r="D29" s="13"/>
      <c r="E29" s="5"/>
      <c r="F29" s="6"/>
      <c r="G29" s="196"/>
      <c r="H29" s="197"/>
      <c r="I29" s="7"/>
      <c r="J29" s="8"/>
      <c r="K29" s="9" t="s">
        <v>9</v>
      </c>
      <c r="L29" s="10"/>
      <c r="O29" s="25" t="str">
        <f t="shared" si="2"/>
        <v/>
      </c>
    </row>
    <row r="30" spans="2:15" ht="42" hidden="1" customHeight="1">
      <c r="B30" s="11"/>
      <c r="C30" s="12"/>
      <c r="D30" s="13"/>
      <c r="E30" s="5"/>
      <c r="F30" s="6"/>
      <c r="G30" s="196"/>
      <c r="H30" s="197"/>
      <c r="I30" s="7"/>
      <c r="J30" s="8"/>
      <c r="K30" s="9" t="s">
        <v>9</v>
      </c>
      <c r="L30" s="10"/>
      <c r="O30" s="25" t="str">
        <f t="shared" si="2"/>
        <v/>
      </c>
    </row>
    <row r="32" spans="2:15" ht="15" customHeight="1">
      <c r="B32" s="395" t="s">
        <v>346</v>
      </c>
      <c r="C32" s="395"/>
      <c r="D32" s="395"/>
      <c r="E32" s="395"/>
      <c r="F32" s="395"/>
      <c r="G32" s="395"/>
      <c r="H32" s="395"/>
      <c r="I32" s="395"/>
      <c r="J32" s="395"/>
      <c r="K32" s="395"/>
      <c r="L32" s="395"/>
    </row>
    <row r="33" spans="2:12" ht="15" customHeight="1">
      <c r="B33" s="395"/>
      <c r="C33" s="395"/>
      <c r="D33" s="395"/>
      <c r="E33" s="395"/>
      <c r="F33" s="395"/>
      <c r="G33" s="395"/>
      <c r="H33" s="395"/>
      <c r="I33" s="395"/>
      <c r="J33" s="395"/>
      <c r="K33" s="395"/>
      <c r="L33" s="395"/>
    </row>
    <row r="34" spans="2:12" ht="13.5">
      <c r="C34" s="1"/>
      <c r="D34" s="1"/>
      <c r="E34" s="1"/>
      <c r="F34" s="1"/>
      <c r="G34" s="1"/>
      <c r="H34" s="1"/>
      <c r="I34" s="1"/>
    </row>
    <row r="35" spans="2:12" ht="13.5">
      <c r="B35" s="395" t="s">
        <v>347</v>
      </c>
      <c r="C35" s="395"/>
      <c r="D35" s="395"/>
      <c r="E35" s="395"/>
      <c r="F35" s="395"/>
      <c r="G35" s="395"/>
      <c r="H35" s="395"/>
      <c r="I35" s="395"/>
      <c r="J35" s="395"/>
      <c r="K35" s="395"/>
      <c r="L35" s="395"/>
    </row>
    <row r="36" spans="2:12" ht="13.5">
      <c r="B36" s="395"/>
      <c r="C36" s="395"/>
      <c r="D36" s="395"/>
      <c r="E36" s="395"/>
      <c r="F36" s="395"/>
      <c r="G36" s="395"/>
      <c r="H36" s="395"/>
      <c r="I36" s="395"/>
      <c r="J36" s="395"/>
      <c r="K36" s="395"/>
      <c r="L36" s="395"/>
    </row>
    <row r="37" spans="2:12" ht="13.5">
      <c r="B37" s="395"/>
      <c r="C37" s="395"/>
      <c r="D37" s="395"/>
      <c r="E37" s="395"/>
      <c r="F37" s="395"/>
      <c r="G37" s="395"/>
      <c r="H37" s="395"/>
      <c r="I37" s="395"/>
      <c r="J37" s="395"/>
      <c r="K37" s="395"/>
      <c r="L37" s="395"/>
    </row>
    <row r="38" spans="2:12" ht="13.5">
      <c r="C38" s="1"/>
      <c r="D38" s="1"/>
      <c r="E38" s="1"/>
      <c r="F38" s="3"/>
      <c r="G38" s="3"/>
      <c r="H38" s="3"/>
      <c r="I38" s="3"/>
      <c r="J38" s="3"/>
      <c r="K38" s="3"/>
      <c r="L38" s="3"/>
    </row>
    <row r="39" spans="2:12" ht="13.5">
      <c r="C39" s="1"/>
      <c r="D39" s="382" t="s">
        <v>416</v>
      </c>
      <c r="E39" s="382"/>
      <c r="F39" s="382"/>
      <c r="G39" s="381">
        <f>'別紙３_共同申請同意書（リースの場合)'!K29</f>
        <v>0</v>
      </c>
      <c r="H39" s="381"/>
      <c r="I39" s="381"/>
      <c r="J39" s="381"/>
      <c r="K39" s="381"/>
      <c r="L39" s="381"/>
    </row>
    <row r="40" spans="2:12" ht="13.5">
      <c r="C40" s="1"/>
      <c r="D40" s="1"/>
      <c r="E40" s="1"/>
      <c r="F40" s="91"/>
      <c r="G40" s="91"/>
      <c r="H40" s="91"/>
      <c r="I40" s="91"/>
      <c r="J40" s="22"/>
      <c r="K40" s="23"/>
      <c r="L40" s="23"/>
    </row>
    <row r="41" spans="2:12" ht="13.5">
      <c r="C41" s="1"/>
      <c r="D41" s="382" t="s">
        <v>417</v>
      </c>
      <c r="E41" s="382"/>
      <c r="F41" s="382"/>
      <c r="G41" s="381" t="str">
        <f>'別紙３_共同申請同意書（リースの場合)'!K31&amp;"　"&amp;'別紙３_共同申請同意書（リースの場合)'!O31&amp;"　"&amp;'別紙３_共同申請同意書（リースの場合)'!U31</f>
        <v>　　</v>
      </c>
      <c r="H41" s="381"/>
      <c r="I41" s="381"/>
      <c r="J41" s="381"/>
      <c r="K41" s="381"/>
      <c r="L41" s="381"/>
    </row>
    <row r="42" spans="2:12" ht="13.5">
      <c r="C42" s="1"/>
      <c r="D42" s="1"/>
      <c r="E42" s="1"/>
      <c r="F42" s="1"/>
      <c r="G42" s="1"/>
      <c r="H42" s="1"/>
      <c r="I42" s="1"/>
    </row>
    <row r="43" spans="2:12" ht="13.5">
      <c r="C43" s="1"/>
      <c r="D43" s="1"/>
      <c r="E43" s="1"/>
      <c r="F43" s="1"/>
      <c r="G43" s="1"/>
      <c r="H43" s="1"/>
      <c r="I43" s="1"/>
    </row>
    <row r="44" spans="2:12" ht="13.35" customHeight="1">
      <c r="C44" s="1"/>
      <c r="D44" s="1"/>
      <c r="E44" s="1"/>
      <c r="F44" s="1"/>
      <c r="G44" s="1"/>
      <c r="H44" s="1"/>
      <c r="I44" s="1"/>
    </row>
    <row r="45" spans="2:12" ht="13.35" customHeight="1">
      <c r="C45" s="1"/>
      <c r="D45" s="1"/>
      <c r="E45" s="1"/>
      <c r="F45" s="1"/>
      <c r="G45" s="1"/>
      <c r="H45" s="1"/>
      <c r="I45" s="1"/>
    </row>
    <row r="46" spans="2:12" ht="13.35" customHeight="1">
      <c r="C46" s="1"/>
      <c r="D46" s="1"/>
      <c r="E46" s="1"/>
      <c r="F46" s="1"/>
      <c r="G46" s="1"/>
      <c r="H46" s="1"/>
      <c r="I46" s="1"/>
    </row>
    <row r="50" spans="6:11" ht="13.35" customHeight="1">
      <c r="F50" s="14" t="s">
        <v>73</v>
      </c>
      <c r="G50" s="4" t="s">
        <v>74</v>
      </c>
      <c r="K50" s="1" t="s">
        <v>9</v>
      </c>
    </row>
    <row r="51" spans="6:11" ht="13.35" customHeight="1">
      <c r="F51" s="14" t="s">
        <v>75</v>
      </c>
      <c r="G51" s="4" t="s">
        <v>76</v>
      </c>
      <c r="H51" s="24">
        <v>1</v>
      </c>
      <c r="I51" s="4">
        <v>1</v>
      </c>
      <c r="K51" s="1" t="s">
        <v>10</v>
      </c>
    </row>
    <row r="52" spans="6:11" ht="13.35" customHeight="1">
      <c r="F52" s="14" t="s">
        <v>77</v>
      </c>
      <c r="G52" s="4" t="s">
        <v>78</v>
      </c>
      <c r="H52" s="24">
        <v>2</v>
      </c>
      <c r="I52" s="4">
        <v>2</v>
      </c>
      <c r="K52" s="1" t="s">
        <v>11</v>
      </c>
    </row>
    <row r="53" spans="6:11" ht="13.35" customHeight="1">
      <c r="F53" s="14" t="s">
        <v>79</v>
      </c>
      <c r="G53" s="4" t="s">
        <v>80</v>
      </c>
      <c r="H53" s="24">
        <v>3</v>
      </c>
      <c r="I53" s="4">
        <v>3</v>
      </c>
      <c r="K53" s="1" t="s">
        <v>12</v>
      </c>
    </row>
    <row r="54" spans="6:11" ht="13.35" customHeight="1">
      <c r="F54" s="14" t="s">
        <v>81</v>
      </c>
      <c r="G54" s="4" t="s">
        <v>82</v>
      </c>
      <c r="H54" s="24">
        <v>4</v>
      </c>
      <c r="I54" s="4">
        <v>4</v>
      </c>
      <c r="K54" s="1" t="s">
        <v>13</v>
      </c>
    </row>
    <row r="55" spans="6:11" ht="13.35" customHeight="1">
      <c r="F55" s="14" t="s">
        <v>83</v>
      </c>
      <c r="G55" s="4" t="s">
        <v>84</v>
      </c>
      <c r="H55" s="24">
        <v>5</v>
      </c>
      <c r="I55" s="4">
        <v>5</v>
      </c>
      <c r="K55" s="1" t="s">
        <v>14</v>
      </c>
    </row>
    <row r="56" spans="6:11" ht="13.35" customHeight="1">
      <c r="F56" s="14" t="s">
        <v>85</v>
      </c>
      <c r="G56" s="4" t="s">
        <v>86</v>
      </c>
      <c r="H56" s="24">
        <v>6</v>
      </c>
      <c r="I56" s="4">
        <v>6</v>
      </c>
      <c r="K56" s="1" t="s">
        <v>15</v>
      </c>
    </row>
    <row r="57" spans="6:11" ht="13.35" customHeight="1">
      <c r="F57" s="14" t="s">
        <v>87</v>
      </c>
      <c r="G57" s="4" t="s">
        <v>88</v>
      </c>
      <c r="H57" s="24">
        <v>7</v>
      </c>
      <c r="I57" s="4">
        <v>7</v>
      </c>
      <c r="K57" s="1" t="s">
        <v>16</v>
      </c>
    </row>
    <row r="58" spans="6:11" ht="13.35" customHeight="1">
      <c r="F58" s="14" t="s">
        <v>89</v>
      </c>
      <c r="G58" s="4" t="s">
        <v>90</v>
      </c>
      <c r="H58" s="24">
        <v>8</v>
      </c>
      <c r="I58" s="4">
        <v>8</v>
      </c>
      <c r="K58" s="1" t="s">
        <v>17</v>
      </c>
    </row>
    <row r="59" spans="6:11" ht="13.35" customHeight="1">
      <c r="F59" s="14" t="s">
        <v>91</v>
      </c>
      <c r="G59" s="4" t="s">
        <v>92</v>
      </c>
      <c r="H59" s="24">
        <v>9</v>
      </c>
      <c r="I59" s="4">
        <v>9</v>
      </c>
      <c r="K59" s="1" t="s">
        <v>18</v>
      </c>
    </row>
    <row r="60" spans="6:11" ht="13.35" customHeight="1">
      <c r="F60" s="14" t="s">
        <v>93</v>
      </c>
      <c r="G60" s="4" t="s">
        <v>94</v>
      </c>
      <c r="H60" s="24">
        <v>10</v>
      </c>
      <c r="I60" s="4">
        <v>10</v>
      </c>
      <c r="K60" s="1" t="s">
        <v>19</v>
      </c>
    </row>
    <row r="61" spans="6:11" ht="13.35" customHeight="1">
      <c r="F61" s="14" t="s">
        <v>95</v>
      </c>
      <c r="G61" s="4" t="s">
        <v>96</v>
      </c>
      <c r="H61" s="24">
        <v>11</v>
      </c>
      <c r="I61" s="4">
        <v>11</v>
      </c>
      <c r="K61" s="1" t="s">
        <v>20</v>
      </c>
    </row>
    <row r="62" spans="6:11" ht="13.35" customHeight="1">
      <c r="F62" s="14" t="s">
        <v>97</v>
      </c>
      <c r="G62" s="4" t="s">
        <v>98</v>
      </c>
      <c r="H62" s="24">
        <v>12</v>
      </c>
      <c r="I62" s="4">
        <v>12</v>
      </c>
      <c r="K62" s="1" t="s">
        <v>21</v>
      </c>
    </row>
    <row r="63" spans="6:11" ht="13.35" customHeight="1">
      <c r="F63" s="14" t="s">
        <v>99</v>
      </c>
      <c r="G63" s="4" t="s">
        <v>64</v>
      </c>
      <c r="I63" s="4">
        <v>13</v>
      </c>
      <c r="K63" s="1" t="s">
        <v>22</v>
      </c>
    </row>
    <row r="64" spans="6:11" ht="13.35" customHeight="1">
      <c r="F64" s="14" t="s">
        <v>100</v>
      </c>
      <c r="G64" s="4" t="s">
        <v>101</v>
      </c>
      <c r="I64" s="4">
        <v>14</v>
      </c>
      <c r="K64" s="1" t="s">
        <v>8</v>
      </c>
    </row>
    <row r="65" spans="6:11" ht="13.35" customHeight="1">
      <c r="F65" s="14" t="s">
        <v>102</v>
      </c>
      <c r="G65" s="4" t="s">
        <v>103</v>
      </c>
      <c r="I65" s="4">
        <v>15</v>
      </c>
      <c r="K65" s="1" t="s">
        <v>23</v>
      </c>
    </row>
    <row r="66" spans="6:11" ht="13.35" customHeight="1">
      <c r="F66" s="14" t="s">
        <v>104</v>
      </c>
      <c r="G66" s="4" t="s">
        <v>105</v>
      </c>
      <c r="I66" s="4">
        <v>16</v>
      </c>
      <c r="K66" s="1" t="s">
        <v>24</v>
      </c>
    </row>
    <row r="67" spans="6:11" ht="13.35" customHeight="1">
      <c r="F67" s="14" t="s">
        <v>106</v>
      </c>
      <c r="G67" s="4" t="s">
        <v>107</v>
      </c>
      <c r="I67" s="4">
        <v>17</v>
      </c>
      <c r="K67" s="1" t="s">
        <v>25</v>
      </c>
    </row>
    <row r="68" spans="6:11" ht="13.35" customHeight="1">
      <c r="F68" s="14" t="s">
        <v>108</v>
      </c>
      <c r="G68" s="4" t="s">
        <v>109</v>
      </c>
      <c r="I68" s="4">
        <v>18</v>
      </c>
      <c r="K68" s="1" t="s">
        <v>26</v>
      </c>
    </row>
    <row r="69" spans="6:11" ht="13.35" customHeight="1">
      <c r="F69" s="14" t="s">
        <v>110</v>
      </c>
      <c r="G69" s="4" t="s">
        <v>111</v>
      </c>
      <c r="I69" s="4">
        <v>19</v>
      </c>
      <c r="K69" s="1" t="s">
        <v>27</v>
      </c>
    </row>
    <row r="70" spans="6:11" ht="13.35" customHeight="1">
      <c r="F70" s="14" t="s">
        <v>112</v>
      </c>
      <c r="G70" s="4" t="s">
        <v>113</v>
      </c>
      <c r="I70" s="4">
        <v>20</v>
      </c>
      <c r="K70" s="1" t="s">
        <v>28</v>
      </c>
    </row>
    <row r="71" spans="6:11" ht="13.35" customHeight="1">
      <c r="F71" s="14" t="s">
        <v>114</v>
      </c>
      <c r="G71" s="4" t="s">
        <v>115</v>
      </c>
      <c r="I71" s="4">
        <v>21</v>
      </c>
      <c r="K71" s="1" t="s">
        <v>29</v>
      </c>
    </row>
    <row r="72" spans="6:11" ht="13.35" customHeight="1">
      <c r="F72" s="14" t="s">
        <v>116</v>
      </c>
      <c r="G72" s="4" t="s">
        <v>117</v>
      </c>
      <c r="I72" s="4">
        <v>22</v>
      </c>
      <c r="K72" s="1" t="s">
        <v>30</v>
      </c>
    </row>
    <row r="73" spans="6:11" ht="13.35" customHeight="1">
      <c r="F73" s="14" t="s">
        <v>118</v>
      </c>
      <c r="G73" s="4" t="s">
        <v>119</v>
      </c>
      <c r="I73" s="4">
        <v>23</v>
      </c>
      <c r="K73" s="1" t="s">
        <v>31</v>
      </c>
    </row>
    <row r="74" spans="6:11" ht="13.35" customHeight="1">
      <c r="F74" s="14" t="s">
        <v>120</v>
      </c>
      <c r="G74" s="4" t="s">
        <v>121</v>
      </c>
      <c r="I74" s="4">
        <v>24</v>
      </c>
      <c r="K74" s="1" t="s">
        <v>32</v>
      </c>
    </row>
    <row r="75" spans="6:11" ht="13.35" customHeight="1">
      <c r="F75" s="14" t="s">
        <v>122</v>
      </c>
      <c r="G75" s="4" t="s">
        <v>123</v>
      </c>
      <c r="I75" s="4">
        <v>25</v>
      </c>
      <c r="K75" s="1" t="s">
        <v>33</v>
      </c>
    </row>
    <row r="76" spans="6:11" ht="13.35" customHeight="1">
      <c r="F76" s="14" t="s">
        <v>124</v>
      </c>
      <c r="G76" s="4" t="s">
        <v>125</v>
      </c>
      <c r="I76" s="4">
        <v>26</v>
      </c>
      <c r="K76" s="1" t="s">
        <v>34</v>
      </c>
    </row>
    <row r="77" spans="6:11" ht="13.35" customHeight="1">
      <c r="F77" s="14" t="s">
        <v>126</v>
      </c>
      <c r="G77" s="4" t="s">
        <v>127</v>
      </c>
      <c r="I77" s="4">
        <v>27</v>
      </c>
      <c r="K77" s="1" t="s">
        <v>35</v>
      </c>
    </row>
    <row r="78" spans="6:11" ht="13.35" customHeight="1">
      <c r="F78" s="14" t="s">
        <v>128</v>
      </c>
      <c r="G78" s="4" t="s">
        <v>129</v>
      </c>
      <c r="I78" s="4">
        <v>28</v>
      </c>
      <c r="K78" s="1" t="s">
        <v>36</v>
      </c>
    </row>
    <row r="79" spans="6:11" ht="13.35" customHeight="1">
      <c r="F79" s="14" t="s">
        <v>130</v>
      </c>
      <c r="G79" s="4" t="s">
        <v>131</v>
      </c>
      <c r="I79" s="4">
        <v>29</v>
      </c>
      <c r="K79" s="1" t="s">
        <v>37</v>
      </c>
    </row>
    <row r="80" spans="6:11" ht="13.35" customHeight="1">
      <c r="F80" s="14" t="s">
        <v>132</v>
      </c>
      <c r="G80" s="4" t="s">
        <v>133</v>
      </c>
      <c r="I80" s="4">
        <v>30</v>
      </c>
      <c r="K80" s="1" t="s">
        <v>38</v>
      </c>
    </row>
    <row r="81" spans="6:11" ht="13.35" customHeight="1">
      <c r="F81" s="14" t="s">
        <v>134</v>
      </c>
      <c r="G81" s="4" t="s">
        <v>135</v>
      </c>
      <c r="I81" s="4">
        <v>31</v>
      </c>
      <c r="K81" s="1" t="s">
        <v>39</v>
      </c>
    </row>
    <row r="82" spans="6:11" ht="13.35" customHeight="1">
      <c r="F82" s="14" t="s">
        <v>136</v>
      </c>
      <c r="G82" s="4" t="s">
        <v>137</v>
      </c>
      <c r="K82" s="1" t="s">
        <v>40</v>
      </c>
    </row>
    <row r="83" spans="6:11" ht="13.35" customHeight="1">
      <c r="F83" s="14" t="s">
        <v>138</v>
      </c>
      <c r="G83" s="4" t="s">
        <v>139</v>
      </c>
      <c r="K83" s="1" t="s">
        <v>41</v>
      </c>
    </row>
    <row r="84" spans="6:11" ht="13.35" customHeight="1">
      <c r="F84" s="14" t="s">
        <v>140</v>
      </c>
      <c r="G84" s="4" t="s">
        <v>141</v>
      </c>
      <c r="K84" s="1" t="s">
        <v>42</v>
      </c>
    </row>
    <row r="85" spans="6:11" ht="13.35" customHeight="1">
      <c r="F85" s="14" t="s">
        <v>142</v>
      </c>
      <c r="G85" s="4" t="s">
        <v>143</v>
      </c>
      <c r="K85" s="1" t="s">
        <v>43</v>
      </c>
    </row>
    <row r="86" spans="6:11" ht="13.35" customHeight="1">
      <c r="F86" s="14" t="s">
        <v>144</v>
      </c>
      <c r="G86" s="4" t="s">
        <v>145</v>
      </c>
      <c r="K86" s="1" t="s">
        <v>44</v>
      </c>
    </row>
    <row r="87" spans="6:11" ht="13.35" customHeight="1">
      <c r="F87" s="14" t="s">
        <v>146</v>
      </c>
      <c r="G87" s="4" t="s">
        <v>147</v>
      </c>
      <c r="K87" s="1" t="s">
        <v>45</v>
      </c>
    </row>
    <row r="88" spans="6:11" ht="13.35" customHeight="1">
      <c r="F88" s="14" t="s">
        <v>148</v>
      </c>
      <c r="G88" s="4" t="s">
        <v>149</v>
      </c>
      <c r="K88" s="1" t="s">
        <v>46</v>
      </c>
    </row>
    <row r="89" spans="6:11" ht="13.35" customHeight="1">
      <c r="F89" s="14" t="s">
        <v>150</v>
      </c>
      <c r="G89" s="4" t="s">
        <v>151</v>
      </c>
      <c r="K89" s="1" t="s">
        <v>47</v>
      </c>
    </row>
    <row r="90" spans="6:11" ht="13.35" customHeight="1">
      <c r="F90" s="14" t="s">
        <v>152</v>
      </c>
      <c r="G90" s="4" t="s">
        <v>153</v>
      </c>
      <c r="K90" s="1" t="s">
        <v>48</v>
      </c>
    </row>
    <row r="91" spans="6:11" ht="13.35" customHeight="1">
      <c r="F91" s="14" t="s">
        <v>154</v>
      </c>
      <c r="G91" s="4" t="s">
        <v>65</v>
      </c>
      <c r="K91" s="1" t="s">
        <v>49</v>
      </c>
    </row>
    <row r="92" spans="6:11" ht="13.35" customHeight="1">
      <c r="F92" s="14" t="s">
        <v>155</v>
      </c>
      <c r="G92" s="4" t="s">
        <v>66</v>
      </c>
      <c r="K92" s="1" t="s">
        <v>50</v>
      </c>
    </row>
    <row r="93" spans="6:11" ht="13.35" customHeight="1">
      <c r="F93" s="14" t="s">
        <v>156</v>
      </c>
      <c r="G93" s="4" t="s">
        <v>157</v>
      </c>
      <c r="K93" s="1" t="s">
        <v>51</v>
      </c>
    </row>
    <row r="94" spans="6:11" ht="13.35" customHeight="1">
      <c r="F94" s="14" t="s">
        <v>158</v>
      </c>
      <c r="G94" s="4" t="s">
        <v>159</v>
      </c>
      <c r="K94" s="1" t="s">
        <v>52</v>
      </c>
    </row>
    <row r="95" spans="6:11" ht="13.35" customHeight="1">
      <c r="F95" s="14" t="s">
        <v>160</v>
      </c>
      <c r="G95" s="4" t="s">
        <v>161</v>
      </c>
      <c r="K95" s="1" t="s">
        <v>53</v>
      </c>
    </row>
    <row r="96" spans="6:11" ht="13.35" customHeight="1">
      <c r="F96" s="14" t="s">
        <v>162</v>
      </c>
      <c r="G96" s="4" t="s">
        <v>163</v>
      </c>
      <c r="K96" s="1" t="s">
        <v>54</v>
      </c>
    </row>
    <row r="97" spans="6:11" ht="13.35" customHeight="1">
      <c r="F97" s="14" t="s">
        <v>164</v>
      </c>
      <c r="G97" s="4" t="s">
        <v>165</v>
      </c>
      <c r="K97" s="1" t="s">
        <v>55</v>
      </c>
    </row>
    <row r="98" spans="6:11" ht="13.35" customHeight="1">
      <c r="F98" s="14" t="s">
        <v>166</v>
      </c>
      <c r="G98" s="4" t="s">
        <v>167</v>
      </c>
    </row>
    <row r="99" spans="6:11" ht="13.35" customHeight="1">
      <c r="F99" s="14" t="s">
        <v>168</v>
      </c>
      <c r="G99" s="4" t="s">
        <v>169</v>
      </c>
    </row>
    <row r="100" spans="6:11" ht="13.35" customHeight="1">
      <c r="F100" s="14" t="s">
        <v>170</v>
      </c>
      <c r="G100" s="4" t="s">
        <v>171</v>
      </c>
    </row>
    <row r="101" spans="6:11" ht="13.35" customHeight="1">
      <c r="F101" s="14" t="s">
        <v>172</v>
      </c>
      <c r="G101" s="4" t="s">
        <v>173</v>
      </c>
    </row>
    <row r="102" spans="6:11" ht="13.35" customHeight="1">
      <c r="F102" s="14" t="s">
        <v>174</v>
      </c>
      <c r="G102" s="4" t="s">
        <v>175</v>
      </c>
    </row>
    <row r="103" spans="6:11" ht="13.35" customHeight="1">
      <c r="F103" s="14" t="s">
        <v>176</v>
      </c>
      <c r="G103" s="4" t="s">
        <v>177</v>
      </c>
    </row>
    <row r="104" spans="6:11" ht="13.35" customHeight="1">
      <c r="F104" s="14" t="s">
        <v>178</v>
      </c>
      <c r="G104" s="4" t="s">
        <v>179</v>
      </c>
    </row>
    <row r="105" spans="6:11" ht="13.35" customHeight="1">
      <c r="F105" s="14" t="s">
        <v>180</v>
      </c>
      <c r="G105" s="4" t="s">
        <v>181</v>
      </c>
    </row>
    <row r="106" spans="6:11" ht="13.35" customHeight="1">
      <c r="F106" s="14" t="s">
        <v>182</v>
      </c>
      <c r="G106" s="4" t="s">
        <v>183</v>
      </c>
    </row>
    <row r="107" spans="6:11" ht="13.35" customHeight="1">
      <c r="F107" s="14" t="s">
        <v>184</v>
      </c>
      <c r="G107" s="4" t="s">
        <v>185</v>
      </c>
    </row>
    <row r="108" spans="6:11" ht="13.35" customHeight="1">
      <c r="F108" s="14" t="s">
        <v>186</v>
      </c>
      <c r="G108" s="4" t="s">
        <v>187</v>
      </c>
    </row>
    <row r="109" spans="6:11" ht="13.35" customHeight="1">
      <c r="F109" s="14" t="s">
        <v>188</v>
      </c>
      <c r="G109" s="4" t="s">
        <v>189</v>
      </c>
    </row>
    <row r="110" spans="6:11" ht="13.35" customHeight="1">
      <c r="F110" s="14" t="s">
        <v>190</v>
      </c>
      <c r="G110" s="4" t="s">
        <v>191</v>
      </c>
    </row>
    <row r="111" spans="6:11" ht="13.35" customHeight="1">
      <c r="F111" s="14" t="s">
        <v>192</v>
      </c>
      <c r="G111" s="4" t="s">
        <v>193</v>
      </c>
    </row>
    <row r="112" spans="6:11" ht="13.35" customHeight="1">
      <c r="F112" s="14" t="s">
        <v>194</v>
      </c>
      <c r="G112" s="4" t="s">
        <v>195</v>
      </c>
    </row>
    <row r="113" spans="6:7" ht="13.35" customHeight="1">
      <c r="F113" s="14" t="s">
        <v>196</v>
      </c>
      <c r="G113" s="4" t="s">
        <v>197</v>
      </c>
    </row>
    <row r="114" spans="6:7" ht="13.35" customHeight="1">
      <c r="F114" s="14" t="s">
        <v>198</v>
      </c>
      <c r="G114" s="4" t="s">
        <v>199</v>
      </c>
    </row>
    <row r="115" spans="6:7" ht="13.35" customHeight="1">
      <c r="F115" s="14" t="s">
        <v>200</v>
      </c>
      <c r="G115" s="4" t="s">
        <v>201</v>
      </c>
    </row>
    <row r="116" spans="6:7" ht="13.35" customHeight="1">
      <c r="F116" s="14" t="s">
        <v>202</v>
      </c>
      <c r="G116" s="4" t="s">
        <v>203</v>
      </c>
    </row>
    <row r="117" spans="6:7" ht="13.35" customHeight="1">
      <c r="F117" s="14" t="s">
        <v>204</v>
      </c>
      <c r="G117" s="4" t="s">
        <v>205</v>
      </c>
    </row>
    <row r="118" spans="6:7" ht="13.35" customHeight="1">
      <c r="F118" s="14" t="s">
        <v>206</v>
      </c>
      <c r="G118" s="4" t="s">
        <v>207</v>
      </c>
    </row>
    <row r="119" spans="6:7" ht="13.35" customHeight="1">
      <c r="F119" s="14" t="s">
        <v>208</v>
      </c>
      <c r="G119" s="4" t="s">
        <v>209</v>
      </c>
    </row>
    <row r="120" spans="6:7" ht="13.35" customHeight="1">
      <c r="F120" s="14" t="s">
        <v>210</v>
      </c>
      <c r="G120" s="4" t="s">
        <v>211</v>
      </c>
    </row>
    <row r="121" spans="6:7" ht="13.35" customHeight="1">
      <c r="F121" s="14" t="s">
        <v>212</v>
      </c>
      <c r="G121" s="4" t="s">
        <v>213</v>
      </c>
    </row>
    <row r="122" spans="6:7" ht="13.35" customHeight="1">
      <c r="F122" s="14" t="s">
        <v>214</v>
      </c>
      <c r="G122" s="4" t="s">
        <v>215</v>
      </c>
    </row>
    <row r="123" spans="6:7" ht="13.35" customHeight="1">
      <c r="F123" s="14" t="s">
        <v>216</v>
      </c>
      <c r="G123" s="4" t="s">
        <v>217</v>
      </c>
    </row>
    <row r="124" spans="6:7" ht="13.35" customHeight="1">
      <c r="F124" s="14" t="s">
        <v>218</v>
      </c>
      <c r="G124" s="4" t="s">
        <v>219</v>
      </c>
    </row>
    <row r="125" spans="6:7" ht="13.35" customHeight="1">
      <c r="F125" s="14" t="s">
        <v>220</v>
      </c>
      <c r="G125" s="4" t="s">
        <v>221</v>
      </c>
    </row>
    <row r="126" spans="6:7" ht="13.35" customHeight="1">
      <c r="F126" s="14" t="s">
        <v>222</v>
      </c>
      <c r="G126" s="4" t="s">
        <v>223</v>
      </c>
    </row>
    <row r="127" spans="6:7" ht="13.35" customHeight="1">
      <c r="F127" s="14" t="s">
        <v>224</v>
      </c>
      <c r="G127" s="4" t="s">
        <v>225</v>
      </c>
    </row>
    <row r="128" spans="6:7" ht="13.35" customHeight="1">
      <c r="F128" s="14" t="s">
        <v>226</v>
      </c>
      <c r="G128" s="4" t="s">
        <v>227</v>
      </c>
    </row>
    <row r="129" spans="6:7" ht="13.35" customHeight="1">
      <c r="F129" s="14" t="s">
        <v>228</v>
      </c>
      <c r="G129" s="4" t="s">
        <v>229</v>
      </c>
    </row>
    <row r="130" spans="6:7" ht="13.35" customHeight="1">
      <c r="F130" s="14" t="s">
        <v>230</v>
      </c>
      <c r="G130" s="4" t="s">
        <v>231</v>
      </c>
    </row>
    <row r="131" spans="6:7" ht="13.35" customHeight="1">
      <c r="F131" s="14" t="s">
        <v>232</v>
      </c>
      <c r="G131" s="4" t="s">
        <v>233</v>
      </c>
    </row>
    <row r="132" spans="6:7" ht="13.35" customHeight="1">
      <c r="F132" s="14" t="s">
        <v>234</v>
      </c>
      <c r="G132" s="4" t="s">
        <v>235</v>
      </c>
    </row>
    <row r="133" spans="6:7" ht="13.35" customHeight="1">
      <c r="F133" s="14" t="s">
        <v>236</v>
      </c>
      <c r="G133" s="4" t="s">
        <v>237</v>
      </c>
    </row>
    <row r="134" spans="6:7" ht="13.35" customHeight="1">
      <c r="F134" s="14" t="s">
        <v>238</v>
      </c>
      <c r="G134" s="4" t="s">
        <v>239</v>
      </c>
    </row>
    <row r="135" spans="6:7" ht="13.35" customHeight="1">
      <c r="F135" s="14" t="s">
        <v>240</v>
      </c>
      <c r="G135" s="4" t="s">
        <v>241</v>
      </c>
    </row>
    <row r="136" spans="6:7" ht="13.35" customHeight="1">
      <c r="F136" s="14" t="s">
        <v>242</v>
      </c>
      <c r="G136" s="4" t="s">
        <v>243</v>
      </c>
    </row>
    <row r="137" spans="6:7" ht="13.35" customHeight="1">
      <c r="F137" s="14" t="s">
        <v>244</v>
      </c>
      <c r="G137" s="4" t="s">
        <v>245</v>
      </c>
    </row>
    <row r="138" spans="6:7" ht="13.35" customHeight="1">
      <c r="F138" s="14" t="s">
        <v>246</v>
      </c>
      <c r="G138" s="4" t="s">
        <v>247</v>
      </c>
    </row>
    <row r="139" spans="6:7" ht="13.35" customHeight="1">
      <c r="F139" s="14" t="s">
        <v>248</v>
      </c>
      <c r="G139" s="4" t="s">
        <v>249</v>
      </c>
    </row>
    <row r="140" spans="6:7" ht="13.35" customHeight="1">
      <c r="F140" s="14" t="s">
        <v>250</v>
      </c>
      <c r="G140" s="4" t="s">
        <v>251</v>
      </c>
    </row>
    <row r="141" spans="6:7" ht="13.35" customHeight="1">
      <c r="F141" s="14" t="s">
        <v>252</v>
      </c>
      <c r="G141" s="4" t="s">
        <v>253</v>
      </c>
    </row>
    <row r="142" spans="6:7" ht="13.35" customHeight="1">
      <c r="F142" s="14" t="s">
        <v>254</v>
      </c>
      <c r="G142" s="4" t="s">
        <v>255</v>
      </c>
    </row>
    <row r="143" spans="6:7" ht="13.35" customHeight="1">
      <c r="F143" s="14" t="s">
        <v>256</v>
      </c>
      <c r="G143" s="4" t="s">
        <v>257</v>
      </c>
    </row>
    <row r="144" spans="6:7" ht="13.35" customHeight="1">
      <c r="F144" s="14" t="s">
        <v>258</v>
      </c>
      <c r="G144" s="4" t="s">
        <v>67</v>
      </c>
    </row>
    <row r="145" spans="6:7" ht="13.35" customHeight="1">
      <c r="F145" s="14" t="s">
        <v>259</v>
      </c>
      <c r="G145" s="4" t="s">
        <v>68</v>
      </c>
    </row>
    <row r="146" spans="6:7" ht="13.35" customHeight="1">
      <c r="F146" s="14" t="s">
        <v>260</v>
      </c>
      <c r="G146" s="4" t="s">
        <v>69</v>
      </c>
    </row>
    <row r="147" spans="6:7" ht="13.35" customHeight="1">
      <c r="F147" s="14" t="s">
        <v>261</v>
      </c>
      <c r="G147" s="4" t="s">
        <v>70</v>
      </c>
    </row>
    <row r="148" spans="6:7" ht="13.35" customHeight="1">
      <c r="F148" s="14" t="s">
        <v>262</v>
      </c>
      <c r="G148" s="4" t="s">
        <v>71</v>
      </c>
    </row>
    <row r="149" spans="6:7" ht="13.35" customHeight="1">
      <c r="F149" s="14" t="s">
        <v>263</v>
      </c>
      <c r="G149" s="4" t="s">
        <v>72</v>
      </c>
    </row>
    <row r="150" spans="6:7" ht="13.35" customHeight="1">
      <c r="F150" s="14" t="s">
        <v>264</v>
      </c>
      <c r="G150" s="4" t="s">
        <v>265</v>
      </c>
    </row>
    <row r="151" spans="6:7" ht="13.35" customHeight="1">
      <c r="F151" s="14" t="s">
        <v>266</v>
      </c>
      <c r="G151" s="4" t="s">
        <v>267</v>
      </c>
    </row>
    <row r="152" spans="6:7" ht="13.35" customHeight="1">
      <c r="F152" s="14" t="s">
        <v>268</v>
      </c>
      <c r="G152" s="4" t="s">
        <v>269</v>
      </c>
    </row>
    <row r="153" spans="6:7" ht="13.35" customHeight="1">
      <c r="F153" s="14" t="s">
        <v>270</v>
      </c>
      <c r="G153" s="4" t="s">
        <v>271</v>
      </c>
    </row>
    <row r="154" spans="6:7" ht="13.35" customHeight="1">
      <c r="F154" s="14" t="s">
        <v>272</v>
      </c>
      <c r="G154" s="4" t="s">
        <v>273</v>
      </c>
    </row>
    <row r="155" spans="6:7" ht="13.35" customHeight="1">
      <c r="F155" s="14" t="s">
        <v>274</v>
      </c>
      <c r="G155" s="4" t="s">
        <v>275</v>
      </c>
    </row>
    <row r="156" spans="6:7" ht="13.35" customHeight="1">
      <c r="F156" s="14" t="s">
        <v>276</v>
      </c>
      <c r="G156" s="4" t="s">
        <v>277</v>
      </c>
    </row>
    <row r="157" spans="6:7" ht="13.35" customHeight="1">
      <c r="F157" s="14" t="s">
        <v>278</v>
      </c>
      <c r="G157" s="4" t="s">
        <v>279</v>
      </c>
    </row>
    <row r="158" spans="6:7" ht="13.35" customHeight="1">
      <c r="F158" s="14" t="s">
        <v>280</v>
      </c>
      <c r="G158" s="4" t="s">
        <v>281</v>
      </c>
    </row>
    <row r="159" spans="6:7" ht="13.35" customHeight="1">
      <c r="F159" s="14" t="s">
        <v>282</v>
      </c>
      <c r="G159" s="4" t="s">
        <v>283</v>
      </c>
    </row>
    <row r="160" spans="6:7" ht="13.35" customHeight="1">
      <c r="F160" s="14" t="s">
        <v>284</v>
      </c>
      <c r="G160" s="4" t="s">
        <v>285</v>
      </c>
    </row>
    <row r="161" spans="6:7" ht="13.35" customHeight="1">
      <c r="F161" s="14" t="s">
        <v>286</v>
      </c>
      <c r="G161" s="4" t="s">
        <v>287</v>
      </c>
    </row>
    <row r="162" spans="6:7" ht="13.35" customHeight="1">
      <c r="F162" s="14" t="s">
        <v>288</v>
      </c>
      <c r="G162" s="4" t="s">
        <v>289</v>
      </c>
    </row>
    <row r="163" spans="6:7" ht="13.35" customHeight="1">
      <c r="F163" s="14" t="s">
        <v>290</v>
      </c>
      <c r="G163" s="4" t="s">
        <v>291</v>
      </c>
    </row>
    <row r="164" spans="6:7" ht="13.35" customHeight="1">
      <c r="F164" s="14" t="s">
        <v>292</v>
      </c>
      <c r="G164" s="4" t="s">
        <v>293</v>
      </c>
    </row>
  </sheetData>
  <mergeCells count="17">
    <mergeCell ref="B4:L4"/>
    <mergeCell ref="B9:B10"/>
    <mergeCell ref="C9:D9"/>
    <mergeCell ref="E9:F9"/>
    <mergeCell ref="G9:I9"/>
    <mergeCell ref="J9:J10"/>
    <mergeCell ref="K9:L10"/>
    <mergeCell ref="G10:I10"/>
    <mergeCell ref="D41:F41"/>
    <mergeCell ref="G39:L39"/>
    <mergeCell ref="G41:L41"/>
    <mergeCell ref="C20:D20"/>
    <mergeCell ref="E20:F20"/>
    <mergeCell ref="G20:I20"/>
    <mergeCell ref="B32:L33"/>
    <mergeCell ref="B35:L37"/>
    <mergeCell ref="D39:F39"/>
  </mergeCells>
  <phoneticPr fontId="2"/>
  <conditionalFormatting sqref="O1:O10 O31:O1048576 O12:O19">
    <cfRule type="cellIs" dxfId="27" priority="5" operator="equal">
      <formula>"NG"</formula>
    </cfRule>
  </conditionalFormatting>
  <conditionalFormatting sqref="O26:O30">
    <cfRule type="cellIs" dxfId="26" priority="4" operator="equal">
      <formula>"NG"</formula>
    </cfRule>
  </conditionalFormatting>
  <conditionalFormatting sqref="O21:O25">
    <cfRule type="cellIs" dxfId="25" priority="3" operator="equal">
      <formula>"NG"</formula>
    </cfRule>
  </conditionalFormatting>
  <conditionalFormatting sqref="O11">
    <cfRule type="cellIs" dxfId="24" priority="2" operator="equal">
      <formula>"NG"</formula>
    </cfRule>
  </conditionalFormatting>
  <conditionalFormatting sqref="O20">
    <cfRule type="cellIs" dxfId="23" priority="1" operator="equal">
      <formula>"NG"</formula>
    </cfRule>
  </conditionalFormatting>
  <dataValidations count="10">
    <dataValidation type="list" allowBlank="1" showInputMessage="1" showErrorMessage="1" prompt="日をプルダウン選択" sqref="I11">
      <formula1>$I$51:$I$81</formula1>
    </dataValidation>
    <dataValidation type="list" allowBlank="1" showInputMessage="1" showErrorMessage="1" prompt="年をプルダウン選択" sqref="G11:G19 G21:G30">
      <formula1>$G$51:$G$164</formula1>
    </dataValidation>
    <dataValidation type="list" allowBlank="1" showInputMessage="1" showErrorMessage="1" sqref="J11:J19 J21:J30">
      <formula1>"男,女"</formula1>
    </dataValidation>
    <dataValidation imeMode="halfKatakana" allowBlank="1" showInputMessage="1" showErrorMessage="1" prompt="半角ｶﾅで入力" sqref="F11:F19 F21:F30 E11:E30"/>
    <dataValidation type="list" allowBlank="1" showInputMessage="1" showErrorMessage="1" prompt="月をプルダウン選択" sqref="H11:H19 H21:H30">
      <formula1>$H$51:$H$62</formula1>
    </dataValidation>
    <dataValidation type="list" allowBlank="1" showInputMessage="1" showErrorMessage="1" prompt="日をプルダウン選択" sqref="I12:I19 I21:I30">
      <formula1>$I$51:$I$80</formula1>
    </dataValidation>
    <dataValidation type="list" allowBlank="1" showInputMessage="1" showErrorMessage="1" prompt="都道府県をプルダウン選択" sqref="K11:K30">
      <formula1>$K$50:$K$97</formula1>
    </dataValidation>
    <dataValidation type="list" imeMode="halfAlpha" operator="greaterThanOrEqual" allowBlank="1" showInputMessage="1" showErrorMessage="1" sqref="F6">
      <formula1>"　,令和７,令和８"</formula1>
    </dataValidation>
    <dataValidation type="list" imeMode="halfAlpha" allowBlank="1" showInputMessage="1" showErrorMessage="1" sqref="H6">
      <formula1>"１,２,３,４,５,６,７,８,９,10,11,12"</formula1>
    </dataValidation>
    <dataValidation type="list" imeMode="halfAlpha" allowBlank="1" showInputMessage="1" sqref="J6">
      <formula1>"１,２,３,４,５,６,７,８,９,10,11,12,13,14,15,16,17,18,19,20,21,22,23,24,25,26,27,28,29,30,31"</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AD120"/>
  <sheetViews>
    <sheetView showGridLines="0" showZeros="0" view="pageBreakPreview" zoomScaleNormal="100" zoomScaleSheetLayoutView="100" workbookViewId="0">
      <selection activeCell="K20" sqref="K20"/>
    </sheetView>
  </sheetViews>
  <sheetFormatPr defaultColWidth="8.875" defaultRowHeight="13.5"/>
  <cols>
    <col min="1" max="1" width="1.125" style="28" customWidth="1"/>
    <col min="2" max="2" width="3.125" style="35" customWidth="1"/>
    <col min="3" max="10" width="3.125" style="28" customWidth="1"/>
    <col min="11" max="11" width="9.125" style="28" customWidth="1"/>
    <col min="12" max="19" width="3.125" style="28" customWidth="1"/>
    <col min="20" max="20" width="3.5" style="28" customWidth="1"/>
    <col min="21" max="21" width="3.375" style="28" customWidth="1"/>
    <col min="22" max="22" width="3.125" style="28" customWidth="1"/>
    <col min="23" max="23" width="3.625" style="28" customWidth="1"/>
    <col min="24" max="24" width="3.125" style="28" customWidth="1"/>
    <col min="25" max="25" width="3.25" style="28" customWidth="1"/>
    <col min="26" max="26" width="4" style="28" customWidth="1"/>
    <col min="27" max="28" width="1.125" style="28" customWidth="1"/>
    <col min="29" max="29" width="11.5" style="86" customWidth="1"/>
    <col min="30" max="16384" width="8.875" style="28"/>
  </cols>
  <sheetData>
    <row r="1" spans="2:29">
      <c r="B1" s="38" t="s">
        <v>410</v>
      </c>
      <c r="Z1" s="432">
        <f>交付申請書!L18</f>
        <v>0</v>
      </c>
    </row>
    <row r="2" spans="2:29">
      <c r="Z2" s="432">
        <f>別紙１_事業計画書!L12</f>
        <v>0</v>
      </c>
    </row>
    <row r="3" spans="2:29">
      <c r="Z3" s="434"/>
      <c r="AC3" s="106"/>
    </row>
    <row r="4" spans="2:29" ht="33.75" customHeight="1">
      <c r="B4" s="427" t="s">
        <v>419</v>
      </c>
      <c r="C4" s="272"/>
      <c r="D4" s="272"/>
      <c r="E4" s="272"/>
      <c r="F4" s="272"/>
      <c r="G4" s="272"/>
      <c r="H4" s="272"/>
      <c r="I4" s="272"/>
      <c r="J4" s="272"/>
      <c r="K4" s="272"/>
      <c r="L4" s="272"/>
      <c r="M4" s="272"/>
      <c r="N4" s="272"/>
      <c r="O4" s="272"/>
      <c r="P4" s="272"/>
      <c r="Q4" s="272"/>
      <c r="R4" s="272"/>
      <c r="S4" s="272"/>
      <c r="T4" s="272"/>
      <c r="U4" s="272"/>
      <c r="V4" s="272"/>
      <c r="W4" s="272"/>
      <c r="X4" s="272"/>
      <c r="Y4" s="272"/>
      <c r="Z4" s="272"/>
      <c r="AC4" s="132" t="str">
        <f>IF(OR(AC6="NG",AC24="NG",AC27="NG",AC31="NG"),"記入不足","完了")</f>
        <v>記入不足</v>
      </c>
    </row>
    <row r="6" spans="2:29">
      <c r="T6" s="257"/>
      <c r="U6" s="257"/>
      <c r="V6" s="29" t="s">
        <v>2</v>
      </c>
      <c r="W6" s="216"/>
      <c r="X6" s="29" t="s">
        <v>1</v>
      </c>
      <c r="Y6" s="216"/>
      <c r="Z6" s="29" t="s">
        <v>0</v>
      </c>
      <c r="AC6" s="133" t="str">
        <f>IF(OR(T6="",W6="",Y6=""),"NG","OK")</f>
        <v>NG</v>
      </c>
    </row>
    <row r="8" spans="2:29">
      <c r="C8" s="28" t="s">
        <v>334</v>
      </c>
    </row>
    <row r="11" spans="2:29" ht="13.5" customHeight="1">
      <c r="B11" s="28"/>
      <c r="C11" s="60" t="s">
        <v>408</v>
      </c>
      <c r="D11" s="31"/>
      <c r="E11" s="31"/>
      <c r="F11" s="31"/>
      <c r="G11" s="31"/>
      <c r="H11" s="31"/>
      <c r="I11" s="31"/>
      <c r="J11" s="31"/>
      <c r="K11" s="31"/>
      <c r="L11" s="31"/>
      <c r="M11" s="31"/>
      <c r="N11" s="31"/>
      <c r="O11" s="31"/>
      <c r="P11" s="31"/>
      <c r="Q11" s="31"/>
      <c r="R11" s="31"/>
      <c r="S11" s="31"/>
      <c r="T11" s="31"/>
      <c r="U11" s="31"/>
      <c r="V11" s="31"/>
      <c r="W11" s="31"/>
      <c r="X11" s="31"/>
      <c r="Y11" s="31"/>
      <c r="Z11" s="31"/>
    </row>
    <row r="12" spans="2:29" ht="13.15" customHeight="1">
      <c r="B12" s="28"/>
      <c r="C12" s="269" t="s">
        <v>473</v>
      </c>
      <c r="D12" s="269"/>
      <c r="E12" s="269"/>
      <c r="F12" s="269"/>
      <c r="G12" s="269"/>
      <c r="H12" s="269"/>
      <c r="I12" s="269"/>
      <c r="J12" s="269"/>
      <c r="K12" s="269"/>
      <c r="L12" s="269"/>
      <c r="M12" s="269"/>
      <c r="N12" s="269"/>
      <c r="O12" s="269"/>
      <c r="P12" s="269"/>
      <c r="Q12" s="269"/>
      <c r="R12" s="269"/>
      <c r="S12" s="269"/>
      <c r="T12" s="269"/>
      <c r="U12" s="269"/>
      <c r="V12" s="269"/>
      <c r="W12" s="269"/>
      <c r="X12" s="269"/>
      <c r="Y12" s="269"/>
      <c r="Z12" s="31"/>
    </row>
    <row r="13" spans="2:29">
      <c r="B13" s="28"/>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31"/>
    </row>
    <row r="14" spans="2:29" ht="15.75" customHeight="1">
      <c r="B14" s="28"/>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31"/>
    </row>
    <row r="15" spans="2:29">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2:29" s="44" customFormat="1" ht="13.15" customHeight="1">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C16" s="124"/>
    </row>
    <row r="17" spans="2:29" s="44" customFormat="1" ht="22.5" customHeight="1">
      <c r="B17" s="45"/>
      <c r="C17" s="403" t="s">
        <v>411</v>
      </c>
      <c r="D17" s="404"/>
      <c r="E17" s="404"/>
      <c r="F17" s="404"/>
      <c r="G17" s="404"/>
      <c r="H17" s="405"/>
      <c r="I17" s="403" t="s">
        <v>342</v>
      </c>
      <c r="J17" s="404"/>
      <c r="K17" s="404"/>
      <c r="L17" s="404"/>
      <c r="M17" s="404"/>
      <c r="N17" s="404"/>
      <c r="O17" s="404"/>
      <c r="P17" s="404"/>
      <c r="Q17" s="404"/>
      <c r="R17" s="404"/>
      <c r="S17" s="404"/>
      <c r="T17" s="404"/>
      <c r="U17" s="404"/>
      <c r="V17" s="404"/>
      <c r="W17" s="404"/>
      <c r="X17" s="404"/>
      <c r="Y17" s="405"/>
      <c r="Z17" s="45"/>
      <c r="AC17" s="124"/>
    </row>
    <row r="18" spans="2:29" s="44" customFormat="1" ht="10.5" customHeight="1">
      <c r="B18" s="61"/>
      <c r="C18" s="428" t="s">
        <v>428</v>
      </c>
      <c r="D18" s="407"/>
      <c r="E18" s="407"/>
      <c r="F18" s="407"/>
      <c r="G18" s="407"/>
      <c r="H18" s="408"/>
      <c r="I18" s="64"/>
      <c r="J18" s="64"/>
      <c r="K18" s="64"/>
      <c r="L18" s="64"/>
      <c r="M18" s="47"/>
      <c r="N18" s="47"/>
      <c r="O18" s="47"/>
      <c r="P18" s="47"/>
      <c r="Q18" s="47"/>
      <c r="R18" s="47"/>
      <c r="S18" s="47"/>
      <c r="T18" s="47"/>
      <c r="U18" s="47"/>
      <c r="V18" s="47"/>
      <c r="W18" s="47"/>
      <c r="X18" s="47"/>
      <c r="Y18" s="48"/>
      <c r="AC18" s="124"/>
    </row>
    <row r="19" spans="2:29" s="44" customFormat="1" ht="20.25" customHeight="1">
      <c r="B19" s="61"/>
      <c r="C19" s="409"/>
      <c r="D19" s="410"/>
      <c r="E19" s="410"/>
      <c r="F19" s="410"/>
      <c r="G19" s="410"/>
      <c r="H19" s="411"/>
      <c r="K19" s="88">
        <f>交付申請書!L18</f>
        <v>0</v>
      </c>
      <c r="L19" s="88"/>
      <c r="M19" s="88"/>
      <c r="N19" s="88"/>
      <c r="O19" s="88"/>
      <c r="P19" s="88"/>
      <c r="Q19" s="88"/>
      <c r="R19" s="88"/>
      <c r="S19" s="88"/>
      <c r="T19" s="88"/>
      <c r="U19" s="88"/>
      <c r="V19" s="88"/>
      <c r="W19" s="88"/>
      <c r="X19" s="88"/>
      <c r="Y19" s="50"/>
      <c r="AC19" s="124"/>
    </row>
    <row r="20" spans="2:29" s="44" customFormat="1" ht="20.25" customHeight="1">
      <c r="B20" s="61"/>
      <c r="C20" s="409"/>
      <c r="D20" s="410"/>
      <c r="E20" s="410"/>
      <c r="F20" s="410"/>
      <c r="G20" s="410"/>
      <c r="H20" s="411"/>
      <c r="K20" s="88" t="str">
        <f>交付申請書!L20&amp;"　"&amp;交付申請書!S20&amp;"　"&amp;交付申請書!X20</f>
        <v>　　</v>
      </c>
      <c r="L20" s="88"/>
      <c r="M20" s="88"/>
      <c r="N20" s="88"/>
      <c r="O20" s="88"/>
      <c r="P20" s="88"/>
      <c r="Q20" s="88"/>
      <c r="R20" s="88"/>
      <c r="S20" s="88"/>
      <c r="T20" s="88"/>
      <c r="U20" s="88"/>
      <c r="V20" s="88"/>
      <c r="W20" s="88"/>
      <c r="X20" s="88"/>
      <c r="Y20" s="50"/>
      <c r="AC20" s="124"/>
    </row>
    <row r="21" spans="2:29" s="44" customFormat="1" ht="10.5" customHeight="1">
      <c r="B21" s="62"/>
      <c r="C21" s="412"/>
      <c r="D21" s="413"/>
      <c r="E21" s="413"/>
      <c r="F21" s="413"/>
      <c r="G21" s="413"/>
      <c r="H21" s="414"/>
      <c r="I21" s="52"/>
      <c r="J21" s="52"/>
      <c r="K21" s="52"/>
      <c r="L21" s="52"/>
      <c r="M21" s="52"/>
      <c r="N21" s="52"/>
      <c r="O21" s="52"/>
      <c r="P21" s="52"/>
      <c r="Q21" s="52"/>
      <c r="R21" s="52"/>
      <c r="S21" s="52"/>
      <c r="T21" s="52"/>
      <c r="U21" s="52"/>
      <c r="V21" s="52"/>
      <c r="W21" s="52"/>
      <c r="X21" s="52"/>
      <c r="Y21" s="53"/>
      <c r="AC21" s="124"/>
    </row>
    <row r="22" spans="2:29" s="44" customFormat="1" ht="11.25" customHeight="1">
      <c r="B22" s="62"/>
      <c r="C22" s="415" t="s">
        <v>474</v>
      </c>
      <c r="D22" s="416"/>
      <c r="E22" s="416"/>
      <c r="F22" s="416"/>
      <c r="G22" s="416"/>
      <c r="H22" s="417"/>
      <c r="I22" s="46"/>
      <c r="J22" s="47"/>
      <c r="K22" s="47"/>
      <c r="L22" s="47"/>
      <c r="M22" s="47"/>
      <c r="N22" s="47"/>
      <c r="O22" s="47"/>
      <c r="P22" s="47"/>
      <c r="Q22" s="47"/>
      <c r="R22" s="47"/>
      <c r="S22" s="47"/>
      <c r="T22" s="47"/>
      <c r="U22" s="47"/>
      <c r="V22" s="47"/>
      <c r="W22" s="47"/>
      <c r="X22" s="47"/>
      <c r="Y22" s="48"/>
      <c r="AC22" s="124"/>
    </row>
    <row r="23" spans="2:29" s="44" customFormat="1" ht="17.25" customHeight="1">
      <c r="B23" s="61"/>
      <c r="C23" s="418"/>
      <c r="D23" s="419"/>
      <c r="E23" s="419"/>
      <c r="F23" s="419"/>
      <c r="G23" s="419"/>
      <c r="H23" s="420"/>
      <c r="I23" s="49"/>
      <c r="J23" s="30" t="s">
        <v>307</v>
      </c>
      <c r="K23" s="30"/>
      <c r="L23" s="30"/>
      <c r="M23" s="30"/>
      <c r="N23" s="30"/>
      <c r="O23" s="30"/>
      <c r="P23" s="30"/>
      <c r="Q23" s="30"/>
      <c r="R23" s="30"/>
      <c r="S23" s="30"/>
      <c r="T23" s="30"/>
      <c r="U23" s="30"/>
      <c r="V23" s="30"/>
      <c r="W23" s="30"/>
      <c r="X23" s="30"/>
      <c r="Y23" s="50"/>
      <c r="AC23" s="124"/>
    </row>
    <row r="24" spans="2:29" s="44" customFormat="1" ht="17.25" customHeight="1">
      <c r="B24" s="61"/>
      <c r="C24" s="418"/>
      <c r="D24" s="419"/>
      <c r="E24" s="419"/>
      <c r="F24" s="419"/>
      <c r="G24" s="419"/>
      <c r="H24" s="420"/>
      <c r="I24" s="49"/>
      <c r="J24" s="30"/>
      <c r="K24" s="119" t="s">
        <v>9</v>
      </c>
      <c r="L24" s="402"/>
      <c r="M24" s="402"/>
      <c r="N24" s="402"/>
      <c r="O24" s="402"/>
      <c r="P24" s="402"/>
      <c r="Q24" s="402"/>
      <c r="R24" s="402"/>
      <c r="S24" s="402"/>
      <c r="T24" s="402"/>
      <c r="U24" s="402"/>
      <c r="V24" s="402"/>
      <c r="W24" s="402"/>
      <c r="X24" s="402"/>
      <c r="Y24" s="50"/>
      <c r="AC24" s="133" t="str">
        <f>IF(OR(K24="都道府県",L24=""),"NG","OK")</f>
        <v>NG</v>
      </c>
    </row>
    <row r="25" spans="2:29" s="44" customFormat="1" ht="9" customHeight="1">
      <c r="B25" s="61"/>
      <c r="C25" s="418"/>
      <c r="D25" s="419"/>
      <c r="E25" s="419"/>
      <c r="F25" s="419"/>
      <c r="G25" s="419"/>
      <c r="H25" s="420"/>
      <c r="I25" s="49"/>
      <c r="J25" s="30"/>
      <c r="K25" s="30"/>
      <c r="L25" s="30"/>
      <c r="M25" s="30"/>
      <c r="N25" s="30"/>
      <c r="O25" s="30"/>
      <c r="P25" s="30"/>
      <c r="Q25" s="30"/>
      <c r="R25" s="30"/>
      <c r="S25" s="30"/>
      <c r="T25" s="30"/>
      <c r="U25" s="30"/>
      <c r="V25" s="30"/>
      <c r="W25" s="30"/>
      <c r="X25" s="30"/>
      <c r="Y25" s="50"/>
      <c r="AC25" s="124"/>
    </row>
    <row r="26" spans="2:29" s="44" customFormat="1" ht="17.25" customHeight="1">
      <c r="B26" s="61"/>
      <c r="C26" s="418"/>
      <c r="D26" s="419"/>
      <c r="E26" s="419"/>
      <c r="F26" s="419"/>
      <c r="G26" s="419"/>
      <c r="H26" s="420"/>
      <c r="I26" s="56"/>
      <c r="J26" s="30" t="s">
        <v>308</v>
      </c>
      <c r="K26" s="30"/>
      <c r="L26" s="30"/>
      <c r="M26" s="30"/>
      <c r="N26" s="30"/>
      <c r="O26" s="30"/>
      <c r="P26" s="30"/>
      <c r="Q26" s="30"/>
      <c r="R26" s="30"/>
      <c r="S26" s="30"/>
      <c r="T26" s="30"/>
      <c r="U26" s="30"/>
      <c r="V26" s="30"/>
      <c r="W26" s="30"/>
      <c r="X26" s="30"/>
      <c r="Y26" s="65"/>
      <c r="Z26" s="43"/>
      <c r="AC26" s="124"/>
    </row>
    <row r="27" spans="2:29" s="44" customFormat="1" ht="14.25" customHeight="1">
      <c r="B27" s="63"/>
      <c r="C27" s="418"/>
      <c r="D27" s="419"/>
      <c r="E27" s="419"/>
      <c r="F27" s="419"/>
      <c r="G27" s="419"/>
      <c r="H27" s="420"/>
      <c r="I27" s="120"/>
      <c r="J27" s="30"/>
      <c r="K27" s="402"/>
      <c r="L27" s="402"/>
      <c r="M27" s="402"/>
      <c r="N27" s="402"/>
      <c r="O27" s="402"/>
      <c r="P27" s="402"/>
      <c r="Q27" s="402"/>
      <c r="R27" s="402"/>
      <c r="S27" s="402"/>
      <c r="T27" s="402"/>
      <c r="U27" s="402"/>
      <c r="V27" s="402"/>
      <c r="W27" s="402"/>
      <c r="X27" s="402"/>
      <c r="Y27" s="122"/>
      <c r="Z27" s="121"/>
      <c r="AC27" s="133" t="str">
        <f>IF(K27="","NG","OK")</f>
        <v>NG</v>
      </c>
    </row>
    <row r="28" spans="2:29" s="44" customFormat="1" ht="4.5" customHeight="1">
      <c r="B28" s="61"/>
      <c r="C28" s="418"/>
      <c r="D28" s="419"/>
      <c r="E28" s="419"/>
      <c r="F28" s="419"/>
      <c r="G28" s="419"/>
      <c r="H28" s="420"/>
      <c r="I28" s="49"/>
      <c r="J28" s="30"/>
      <c r="K28" s="30"/>
      <c r="L28" s="30"/>
      <c r="M28" s="30"/>
      <c r="N28" s="30"/>
      <c r="O28" s="30"/>
      <c r="P28" s="30"/>
      <c r="Q28" s="30"/>
      <c r="R28" s="30"/>
      <c r="S28" s="30"/>
      <c r="T28" s="30"/>
      <c r="U28" s="30"/>
      <c r="V28" s="30"/>
      <c r="W28" s="30"/>
      <c r="X28" s="30"/>
      <c r="Y28" s="50"/>
      <c r="AC28" s="124"/>
    </row>
    <row r="29" spans="2:29" s="44" customFormat="1" ht="17.25" customHeight="1">
      <c r="B29" s="63"/>
      <c r="C29" s="418"/>
      <c r="D29" s="419"/>
      <c r="E29" s="419"/>
      <c r="F29" s="419"/>
      <c r="G29" s="419"/>
      <c r="H29" s="420"/>
      <c r="I29" s="120"/>
      <c r="J29" s="30"/>
      <c r="K29" s="256"/>
      <c r="L29" s="256"/>
      <c r="M29" s="256"/>
      <c r="N29" s="256"/>
      <c r="O29" s="256"/>
      <c r="P29" s="256"/>
      <c r="Q29" s="256"/>
      <c r="R29" s="256"/>
      <c r="S29" s="256"/>
      <c r="T29" s="256"/>
      <c r="U29" s="256"/>
      <c r="V29" s="256"/>
      <c r="W29" s="256"/>
      <c r="X29" s="256"/>
      <c r="Y29" s="122"/>
      <c r="Z29" s="121"/>
      <c r="AC29" s="125" t="s">
        <v>350</v>
      </c>
    </row>
    <row r="30" spans="2:29" s="44" customFormat="1" ht="6.75" customHeight="1">
      <c r="B30" s="61"/>
      <c r="C30" s="418"/>
      <c r="D30" s="419"/>
      <c r="E30" s="419"/>
      <c r="F30" s="419"/>
      <c r="G30" s="419"/>
      <c r="H30" s="420"/>
      <c r="I30" s="49"/>
      <c r="J30" s="30"/>
      <c r="K30" s="30"/>
      <c r="L30" s="30"/>
      <c r="M30" s="30"/>
      <c r="N30" s="30"/>
      <c r="O30" s="30"/>
      <c r="P30" s="30"/>
      <c r="Q30" s="30"/>
      <c r="R30" s="30"/>
      <c r="S30" s="30"/>
      <c r="T30" s="30"/>
      <c r="U30" s="30"/>
      <c r="V30" s="30"/>
      <c r="W30" s="30"/>
      <c r="X30" s="30"/>
      <c r="Y30" s="50"/>
      <c r="AC30" s="124"/>
    </row>
    <row r="31" spans="2:29" s="44" customFormat="1" ht="17.25" customHeight="1">
      <c r="B31" s="61"/>
      <c r="C31" s="418"/>
      <c r="D31" s="419"/>
      <c r="E31" s="419"/>
      <c r="F31" s="419"/>
      <c r="G31" s="419"/>
      <c r="H31" s="420"/>
      <c r="I31" s="49"/>
      <c r="J31" s="30"/>
      <c r="K31" s="401"/>
      <c r="L31" s="401"/>
      <c r="M31" s="401"/>
      <c r="N31" s="30"/>
      <c r="O31" s="401"/>
      <c r="P31" s="401"/>
      <c r="Q31" s="401"/>
      <c r="R31" s="401"/>
      <c r="S31" s="401"/>
      <c r="T31" s="30"/>
      <c r="U31" s="402"/>
      <c r="V31" s="402"/>
      <c r="W31" s="402"/>
      <c r="X31" s="402"/>
      <c r="Y31" s="50"/>
      <c r="AC31" s="133" t="str">
        <f>IF(OR(K31="",O31="",U31=""),"NG","OK")</f>
        <v>NG</v>
      </c>
    </row>
    <row r="32" spans="2:29" s="44" customFormat="1" ht="9" customHeight="1">
      <c r="B32" s="61"/>
      <c r="C32" s="418"/>
      <c r="D32" s="419"/>
      <c r="E32" s="419"/>
      <c r="F32" s="419"/>
      <c r="G32" s="419"/>
      <c r="H32" s="420"/>
      <c r="I32" s="49"/>
      <c r="J32" s="30"/>
      <c r="K32" s="30"/>
      <c r="L32" s="30"/>
      <c r="M32" s="30"/>
      <c r="N32" s="30"/>
      <c r="O32" s="30"/>
      <c r="P32" s="30"/>
      <c r="Q32" s="30"/>
      <c r="R32" s="30"/>
      <c r="S32" s="30"/>
      <c r="T32" s="30"/>
      <c r="U32" s="30"/>
      <c r="V32" s="30"/>
      <c r="W32" s="30"/>
      <c r="X32" s="30"/>
      <c r="Y32" s="50"/>
      <c r="AC32" s="124"/>
    </row>
    <row r="33" spans="2:30" s="44" customFormat="1" ht="17.25" customHeight="1">
      <c r="B33" s="61"/>
      <c r="C33" s="418"/>
      <c r="D33" s="419"/>
      <c r="E33" s="419"/>
      <c r="F33" s="419"/>
      <c r="G33" s="419"/>
      <c r="H33" s="420"/>
      <c r="I33" s="126"/>
      <c r="J33" s="30" t="s">
        <v>336</v>
      </c>
      <c r="K33" s="30"/>
      <c r="L33" s="30"/>
      <c r="M33" s="30"/>
      <c r="N33" s="30"/>
      <c r="O33" s="30"/>
      <c r="P33" s="30"/>
      <c r="Q33" s="30"/>
      <c r="R33" s="30"/>
      <c r="S33" s="30"/>
      <c r="T33" s="30"/>
      <c r="U33" s="30"/>
      <c r="V33" s="30"/>
      <c r="W33" s="30"/>
      <c r="X33" s="30"/>
      <c r="Y33" s="66"/>
      <c r="AC33" s="124"/>
    </row>
    <row r="34" spans="2:30" s="44" customFormat="1" ht="2.25" customHeight="1">
      <c r="B34" s="61"/>
      <c r="C34" s="418"/>
      <c r="D34" s="419"/>
      <c r="E34" s="419"/>
      <c r="F34" s="419"/>
      <c r="G34" s="419"/>
      <c r="H34" s="420"/>
      <c r="I34" s="49"/>
      <c r="J34" s="30"/>
      <c r="K34" s="30"/>
      <c r="L34" s="30"/>
      <c r="M34" s="30"/>
      <c r="N34" s="30"/>
      <c r="O34" s="30"/>
      <c r="P34" s="30"/>
      <c r="Q34" s="30"/>
      <c r="R34" s="30"/>
      <c r="S34" s="30"/>
      <c r="T34" s="30"/>
      <c r="U34" s="30"/>
      <c r="V34" s="30"/>
      <c r="W34" s="30"/>
      <c r="X34" s="30"/>
      <c r="Y34" s="50"/>
      <c r="AC34" s="124"/>
    </row>
    <row r="35" spans="2:30" s="44" customFormat="1" ht="17.25" customHeight="1">
      <c r="B35" s="62"/>
      <c r="C35" s="418"/>
      <c r="D35" s="419"/>
      <c r="E35" s="419"/>
      <c r="F35" s="419"/>
      <c r="G35" s="419"/>
      <c r="H35" s="420"/>
      <c r="I35" s="49"/>
      <c r="J35" s="30"/>
      <c r="K35" s="67" t="s">
        <v>337</v>
      </c>
      <c r="L35" s="255"/>
      <c r="M35" s="255"/>
      <c r="N35" s="30" t="s">
        <v>2</v>
      </c>
      <c r="O35" s="189"/>
      <c r="P35" s="68" t="s">
        <v>1</v>
      </c>
      <c r="Q35" s="189"/>
      <c r="R35" s="30" t="s">
        <v>340</v>
      </c>
      <c r="S35" s="30"/>
      <c r="T35" s="127" t="s">
        <v>338</v>
      </c>
      <c r="U35" s="30"/>
      <c r="V35" s="425"/>
      <c r="W35" s="425"/>
      <c r="X35" s="30"/>
      <c r="Y35" s="50"/>
      <c r="AC35" s="124"/>
    </row>
    <row r="36" spans="2:30" s="44" customFormat="1" ht="11.25" customHeight="1">
      <c r="B36" s="61"/>
      <c r="C36" s="421"/>
      <c r="D36" s="422"/>
      <c r="E36" s="422"/>
      <c r="F36" s="422"/>
      <c r="G36" s="422"/>
      <c r="H36" s="423"/>
      <c r="I36" s="51"/>
      <c r="J36" s="52"/>
      <c r="K36" s="52"/>
      <c r="L36" s="52"/>
      <c r="M36" s="52"/>
      <c r="N36" s="52"/>
      <c r="O36" s="52"/>
      <c r="P36" s="52"/>
      <c r="Q36" s="52"/>
      <c r="R36" s="52"/>
      <c r="S36" s="52"/>
      <c r="T36" s="52"/>
      <c r="U36" s="52"/>
      <c r="V36" s="52"/>
      <c r="W36" s="52"/>
      <c r="X36" s="52"/>
      <c r="Y36" s="53"/>
      <c r="AC36" s="124"/>
      <c r="AD36" s="128"/>
    </row>
    <row r="37" spans="2:30" s="44" customFormat="1" ht="8.25" customHeight="1">
      <c r="AC37" s="124"/>
      <c r="AD37" s="128"/>
    </row>
    <row r="38" spans="2:30" s="44" customFormat="1" ht="36.75" customHeight="1">
      <c r="B38" s="61"/>
      <c r="C38" s="45" t="s">
        <v>412</v>
      </c>
      <c r="D38" s="429" t="s">
        <v>448</v>
      </c>
      <c r="E38" s="429"/>
      <c r="F38" s="429"/>
      <c r="G38" s="429"/>
      <c r="H38" s="429"/>
      <c r="I38" s="429"/>
      <c r="J38" s="429"/>
      <c r="K38" s="429"/>
      <c r="L38" s="429"/>
      <c r="M38" s="429"/>
      <c r="N38" s="429"/>
      <c r="O38" s="429"/>
      <c r="P38" s="429"/>
      <c r="Q38" s="429"/>
      <c r="R38" s="429"/>
      <c r="S38" s="429"/>
      <c r="T38" s="429"/>
      <c r="U38" s="429"/>
      <c r="V38" s="429"/>
      <c r="W38" s="429"/>
      <c r="X38" s="429"/>
      <c r="Y38" s="429"/>
      <c r="AC38" s="86"/>
      <c r="AD38" s="128"/>
    </row>
    <row r="39" spans="2:30" s="44" customFormat="1" ht="17.25" customHeight="1">
      <c r="B39" s="61"/>
      <c r="C39" s="123"/>
      <c r="D39" s="123"/>
      <c r="E39" s="123"/>
      <c r="F39" s="123"/>
      <c r="G39" s="123"/>
      <c r="H39" s="123"/>
      <c r="AC39" s="86"/>
      <c r="AD39" s="128"/>
    </row>
    <row r="40" spans="2:30">
      <c r="B40" s="36" t="s">
        <v>344</v>
      </c>
    </row>
    <row r="41" spans="2:30" ht="4.5" customHeight="1">
      <c r="C41" s="38"/>
      <c r="D41" s="38"/>
      <c r="E41" s="38"/>
      <c r="F41" s="38"/>
      <c r="G41" s="38"/>
      <c r="H41" s="38"/>
      <c r="I41" s="38"/>
      <c r="J41" s="38"/>
      <c r="K41" s="38"/>
      <c r="L41" s="38"/>
      <c r="M41" s="38"/>
      <c r="N41" s="38"/>
      <c r="O41" s="38"/>
      <c r="P41" s="38"/>
      <c r="Q41" s="38"/>
      <c r="R41" s="38"/>
      <c r="S41" s="38"/>
      <c r="T41" s="38"/>
      <c r="U41" s="38"/>
      <c r="V41" s="38"/>
      <c r="W41" s="38"/>
      <c r="X41" s="38"/>
      <c r="Y41" s="38"/>
    </row>
    <row r="42" spans="2:30">
      <c r="C42" s="38" t="s">
        <v>429</v>
      </c>
      <c r="D42" s="38"/>
      <c r="E42" s="38"/>
      <c r="F42" s="38"/>
      <c r="G42" s="38"/>
      <c r="H42" s="38"/>
      <c r="I42" s="38"/>
      <c r="J42" s="38"/>
      <c r="K42" s="38"/>
      <c r="L42" s="38"/>
      <c r="M42" s="38"/>
      <c r="N42" s="38"/>
      <c r="O42" s="38"/>
      <c r="P42" s="38"/>
      <c r="Q42" s="38"/>
      <c r="R42" s="38"/>
      <c r="S42" s="38"/>
      <c r="T42" s="38"/>
      <c r="U42" s="38"/>
      <c r="V42" s="38"/>
      <c r="W42" s="38"/>
      <c r="X42" s="38"/>
      <c r="Y42" s="38"/>
    </row>
    <row r="43" spans="2:30">
      <c r="C43" s="38" t="s">
        <v>430</v>
      </c>
      <c r="D43" s="38"/>
      <c r="E43" s="38"/>
      <c r="F43" s="38"/>
      <c r="G43" s="38"/>
      <c r="H43" s="38"/>
      <c r="I43" s="38"/>
      <c r="J43" s="38"/>
      <c r="K43" s="38"/>
      <c r="L43" s="38"/>
      <c r="M43" s="38"/>
      <c r="N43" s="38"/>
      <c r="O43" s="38"/>
      <c r="P43" s="38"/>
      <c r="Q43" s="38"/>
      <c r="R43" s="38"/>
      <c r="S43" s="38"/>
      <c r="T43" s="38"/>
      <c r="U43" s="38"/>
      <c r="V43" s="38"/>
      <c r="W43" s="38"/>
      <c r="X43" s="38"/>
      <c r="Y43" s="38"/>
    </row>
    <row r="44" spans="2:30">
      <c r="C44" s="87" t="s">
        <v>431</v>
      </c>
      <c r="D44" s="87"/>
      <c r="E44" s="87"/>
      <c r="F44" s="87"/>
      <c r="G44" s="87"/>
      <c r="H44" s="87"/>
      <c r="I44" s="87"/>
      <c r="J44" s="87"/>
      <c r="K44" s="87"/>
      <c r="L44" s="87"/>
      <c r="M44" s="87"/>
      <c r="N44" s="87"/>
      <c r="O44" s="87"/>
      <c r="P44" s="87"/>
      <c r="Q44" s="87"/>
      <c r="R44" s="87"/>
      <c r="S44" s="87"/>
      <c r="T44" s="87"/>
      <c r="U44" s="87"/>
      <c r="V44" s="87"/>
      <c r="W44" s="87"/>
      <c r="X44" s="87"/>
      <c r="Y44" s="87"/>
      <c r="Z44" s="33"/>
    </row>
    <row r="45" spans="2:30">
      <c r="C45" s="38" t="s">
        <v>432</v>
      </c>
      <c r="D45" s="38"/>
      <c r="E45" s="38"/>
      <c r="F45" s="38"/>
      <c r="G45" s="38"/>
      <c r="H45" s="38"/>
      <c r="I45" s="38"/>
      <c r="J45" s="38"/>
      <c r="K45" s="38"/>
      <c r="L45" s="38"/>
      <c r="M45" s="38"/>
      <c r="N45" s="38"/>
      <c r="O45" s="38"/>
      <c r="P45" s="38"/>
      <c r="Q45" s="38"/>
      <c r="R45" s="38"/>
      <c r="S45" s="38"/>
      <c r="T45" s="38"/>
      <c r="U45" s="38"/>
      <c r="V45" s="38"/>
      <c r="W45" s="38"/>
      <c r="X45" s="38"/>
      <c r="Y45" s="38"/>
    </row>
    <row r="46" spans="2:30">
      <c r="C46" s="38" t="s">
        <v>433</v>
      </c>
      <c r="D46" s="38"/>
      <c r="E46" s="38"/>
      <c r="F46" s="38"/>
      <c r="G46" s="38"/>
      <c r="H46" s="38"/>
      <c r="I46" s="38"/>
      <c r="J46" s="38"/>
      <c r="K46" s="38"/>
      <c r="L46" s="38"/>
      <c r="M46" s="38"/>
      <c r="N46" s="38"/>
      <c r="O46" s="38"/>
      <c r="P46" s="38"/>
      <c r="Q46" s="38"/>
      <c r="R46" s="38"/>
      <c r="S46" s="38"/>
      <c r="T46" s="38"/>
      <c r="U46" s="38"/>
      <c r="V46" s="38"/>
      <c r="W46" s="38"/>
      <c r="X46" s="38"/>
      <c r="Y46" s="38"/>
    </row>
    <row r="47" spans="2:30">
      <c r="C47" s="87" t="s">
        <v>434</v>
      </c>
      <c r="D47" s="87"/>
      <c r="E47" s="87"/>
      <c r="F47" s="87"/>
      <c r="G47" s="87"/>
      <c r="H47" s="87"/>
      <c r="I47" s="87"/>
      <c r="J47" s="87"/>
      <c r="K47" s="87"/>
      <c r="L47" s="87"/>
      <c r="M47" s="87"/>
      <c r="N47" s="87"/>
      <c r="O47" s="87"/>
      <c r="P47" s="87"/>
      <c r="Q47" s="87"/>
      <c r="R47" s="87"/>
      <c r="S47" s="87"/>
      <c r="T47" s="87"/>
      <c r="U47" s="87"/>
      <c r="V47" s="87"/>
      <c r="W47" s="87"/>
      <c r="X47" s="87"/>
      <c r="Y47" s="87"/>
      <c r="Z47" s="33"/>
    </row>
    <row r="48" spans="2:30">
      <c r="C48" s="38" t="s">
        <v>435</v>
      </c>
      <c r="D48" s="38"/>
      <c r="E48" s="38"/>
      <c r="F48" s="38"/>
      <c r="G48" s="38"/>
      <c r="H48" s="38"/>
      <c r="I48" s="38"/>
      <c r="J48" s="38"/>
      <c r="K48" s="38"/>
      <c r="L48" s="38"/>
      <c r="M48" s="38"/>
      <c r="N48" s="38"/>
      <c r="O48" s="38"/>
      <c r="P48" s="38"/>
      <c r="Q48" s="38"/>
      <c r="R48" s="38"/>
      <c r="S48" s="38"/>
      <c r="T48" s="38"/>
      <c r="U48" s="38"/>
      <c r="V48" s="38"/>
      <c r="W48" s="38"/>
      <c r="X48" s="38"/>
      <c r="Y48" s="38"/>
    </row>
    <row r="49" spans="2:26">
      <c r="C49" s="87" t="s">
        <v>467</v>
      </c>
      <c r="D49" s="87"/>
      <c r="E49" s="87"/>
      <c r="F49" s="87"/>
      <c r="G49" s="87"/>
      <c r="H49" s="87"/>
      <c r="I49" s="87"/>
      <c r="J49" s="87"/>
      <c r="K49" s="87"/>
      <c r="L49" s="87"/>
      <c r="M49" s="87"/>
      <c r="N49" s="87"/>
      <c r="O49" s="87"/>
      <c r="P49" s="87"/>
      <c r="Q49" s="87"/>
      <c r="R49" s="87"/>
      <c r="S49" s="87"/>
      <c r="T49" s="87"/>
      <c r="U49" s="87"/>
      <c r="V49" s="87"/>
      <c r="W49" s="87"/>
      <c r="X49" s="87"/>
      <c r="Y49" s="87"/>
      <c r="Z49" s="33"/>
    </row>
    <row r="50" spans="2:26">
      <c r="C50" s="87" t="s">
        <v>436</v>
      </c>
      <c r="D50" s="87"/>
      <c r="E50" s="87"/>
      <c r="F50" s="87"/>
      <c r="G50" s="87"/>
      <c r="H50" s="87"/>
      <c r="I50" s="87"/>
      <c r="J50" s="87"/>
      <c r="K50" s="87"/>
      <c r="L50" s="87"/>
      <c r="M50" s="87"/>
      <c r="N50" s="87"/>
      <c r="O50" s="87"/>
      <c r="P50" s="87"/>
      <c r="Q50" s="87"/>
      <c r="R50" s="87"/>
      <c r="S50" s="87"/>
      <c r="T50" s="87"/>
      <c r="U50" s="87"/>
      <c r="V50" s="87"/>
      <c r="W50" s="87"/>
      <c r="X50" s="87"/>
      <c r="Y50" s="87"/>
      <c r="Z50" s="33"/>
    </row>
    <row r="52" spans="2:26">
      <c r="B52" s="36" t="s">
        <v>345</v>
      </c>
    </row>
    <row r="53" spans="2:26">
      <c r="C53" s="28" t="s">
        <v>306</v>
      </c>
    </row>
    <row r="54" spans="2:26" ht="4.9000000000000004" customHeight="1"/>
    <row r="55" spans="2:26">
      <c r="C55" s="28" t="s">
        <v>298</v>
      </c>
    </row>
    <row r="56" spans="2:26">
      <c r="C56" s="28" t="s">
        <v>299</v>
      </c>
    </row>
    <row r="57" spans="2:26">
      <c r="C57" s="28" t="s">
        <v>300</v>
      </c>
    </row>
    <row r="58" spans="2:26">
      <c r="C58" s="32"/>
      <c r="D58" s="28" t="s">
        <v>301</v>
      </c>
      <c r="G58" s="32"/>
      <c r="H58" s="32"/>
      <c r="I58" s="32"/>
      <c r="J58" s="32"/>
      <c r="K58" s="32"/>
      <c r="L58" s="32"/>
      <c r="M58" s="32"/>
      <c r="N58" s="32"/>
      <c r="O58" s="32"/>
      <c r="P58" s="32"/>
      <c r="Q58" s="32"/>
      <c r="R58" s="32"/>
      <c r="S58" s="32"/>
      <c r="T58" s="32"/>
      <c r="U58" s="32"/>
      <c r="V58" s="32"/>
      <c r="W58" s="32"/>
      <c r="X58" s="32"/>
      <c r="Y58" s="32"/>
      <c r="Z58" s="32"/>
    </row>
    <row r="59" spans="2:26">
      <c r="C59" s="32"/>
      <c r="D59" s="28" t="s">
        <v>302</v>
      </c>
      <c r="G59" s="32"/>
      <c r="H59" s="32"/>
      <c r="I59" s="32"/>
      <c r="J59" s="32"/>
      <c r="K59" s="32"/>
      <c r="L59" s="32"/>
      <c r="M59" s="32"/>
      <c r="N59" s="32"/>
      <c r="O59" s="32"/>
      <c r="P59" s="32"/>
      <c r="Q59" s="32"/>
      <c r="R59" s="32"/>
      <c r="S59" s="32"/>
      <c r="T59" s="32"/>
      <c r="U59" s="32"/>
      <c r="V59" s="32"/>
      <c r="W59" s="32"/>
      <c r="X59" s="32"/>
      <c r="Y59" s="32"/>
      <c r="Z59" s="32"/>
    </row>
    <row r="60" spans="2:26">
      <c r="C60" s="33"/>
      <c r="D60" s="33" t="s">
        <v>303</v>
      </c>
      <c r="E60" s="33"/>
      <c r="F60" s="33"/>
      <c r="G60" s="33"/>
      <c r="H60" s="33"/>
      <c r="I60" s="33"/>
      <c r="J60" s="33"/>
      <c r="K60" s="33"/>
      <c r="L60" s="33"/>
      <c r="M60" s="33"/>
      <c r="N60" s="33"/>
      <c r="O60" s="33"/>
      <c r="P60" s="33"/>
      <c r="Q60" s="33"/>
      <c r="R60" s="33"/>
      <c r="S60" s="33"/>
      <c r="T60" s="33"/>
      <c r="U60" s="33"/>
      <c r="V60" s="33"/>
      <c r="W60" s="33"/>
      <c r="X60" s="33"/>
      <c r="Y60" s="33"/>
      <c r="Z60" s="33"/>
    </row>
    <row r="61" spans="2:26">
      <c r="C61" s="33" t="s">
        <v>437</v>
      </c>
      <c r="D61" s="33"/>
      <c r="E61" s="33"/>
      <c r="F61" s="33"/>
      <c r="G61" s="33"/>
      <c r="H61" s="33"/>
      <c r="I61" s="33"/>
      <c r="J61" s="33"/>
      <c r="K61" s="33"/>
      <c r="L61" s="33"/>
      <c r="M61" s="33"/>
      <c r="N61" s="33"/>
      <c r="O61" s="33"/>
      <c r="P61" s="33"/>
      <c r="Q61" s="33"/>
      <c r="R61" s="33"/>
      <c r="S61" s="33"/>
      <c r="T61" s="33"/>
      <c r="U61" s="33"/>
      <c r="V61" s="33"/>
      <c r="W61" s="33"/>
      <c r="X61" s="33"/>
      <c r="Y61" s="33"/>
      <c r="Z61" s="33"/>
    </row>
    <row r="62" spans="2:26">
      <c r="D62" s="28" t="s">
        <v>438</v>
      </c>
    </row>
    <row r="63" spans="2:26">
      <c r="C63" s="28" t="s">
        <v>449</v>
      </c>
    </row>
    <row r="64" spans="2:26">
      <c r="D64" s="28" t="s">
        <v>453</v>
      </c>
    </row>
    <row r="65" spans="3:16">
      <c r="C65" s="28" t="s">
        <v>304</v>
      </c>
    </row>
    <row r="66" spans="3:16">
      <c r="C66" s="28" t="s">
        <v>305</v>
      </c>
    </row>
    <row r="67" spans="3:16">
      <c r="C67" s="28" t="s">
        <v>439</v>
      </c>
    </row>
    <row r="68" spans="3:16">
      <c r="D68" s="28" t="s">
        <v>440</v>
      </c>
    </row>
    <row r="69" spans="3:16">
      <c r="C69" s="28" t="s">
        <v>364</v>
      </c>
    </row>
    <row r="73" spans="3:16">
      <c r="P73" s="28" t="s">
        <v>9</v>
      </c>
    </row>
    <row r="74" spans="3:16">
      <c r="P74" s="28" t="s">
        <v>10</v>
      </c>
    </row>
    <row r="75" spans="3:16">
      <c r="P75" s="28" t="s">
        <v>11</v>
      </c>
    </row>
    <row r="76" spans="3:16">
      <c r="P76" s="28" t="s">
        <v>12</v>
      </c>
    </row>
    <row r="77" spans="3:16">
      <c r="P77" s="28" t="s">
        <v>13</v>
      </c>
    </row>
    <row r="78" spans="3:16">
      <c r="P78" s="28" t="s">
        <v>14</v>
      </c>
    </row>
    <row r="79" spans="3:16">
      <c r="P79" s="28" t="s">
        <v>15</v>
      </c>
    </row>
    <row r="80" spans="3:16">
      <c r="P80" s="28" t="s">
        <v>16</v>
      </c>
    </row>
    <row r="81" spans="16:16">
      <c r="P81" s="28" t="s">
        <v>17</v>
      </c>
    </row>
    <row r="82" spans="16:16">
      <c r="P82" s="28" t="s">
        <v>18</v>
      </c>
    </row>
    <row r="83" spans="16:16">
      <c r="P83" s="28" t="s">
        <v>19</v>
      </c>
    </row>
    <row r="84" spans="16:16">
      <c r="P84" s="28" t="s">
        <v>20</v>
      </c>
    </row>
    <row r="85" spans="16:16">
      <c r="P85" s="28" t="s">
        <v>21</v>
      </c>
    </row>
    <row r="86" spans="16:16">
      <c r="P86" s="28" t="s">
        <v>22</v>
      </c>
    </row>
    <row r="87" spans="16:16">
      <c r="P87" s="28" t="s">
        <v>8</v>
      </c>
    </row>
    <row r="88" spans="16:16">
      <c r="P88" s="28" t="s">
        <v>23</v>
      </c>
    </row>
    <row r="89" spans="16:16">
      <c r="P89" s="28" t="s">
        <v>24</v>
      </c>
    </row>
    <row r="90" spans="16:16">
      <c r="P90" s="28" t="s">
        <v>25</v>
      </c>
    </row>
    <row r="91" spans="16:16">
      <c r="P91" s="28" t="s">
        <v>26</v>
      </c>
    </row>
    <row r="92" spans="16:16">
      <c r="P92" s="28" t="s">
        <v>27</v>
      </c>
    </row>
    <row r="93" spans="16:16">
      <c r="P93" s="28" t="s">
        <v>28</v>
      </c>
    </row>
    <row r="94" spans="16:16">
      <c r="P94" s="28" t="s">
        <v>29</v>
      </c>
    </row>
    <row r="95" spans="16:16">
      <c r="P95" s="28" t="s">
        <v>30</v>
      </c>
    </row>
    <row r="96" spans="16:16">
      <c r="P96" s="28" t="s">
        <v>31</v>
      </c>
    </row>
    <row r="97" spans="16:16">
      <c r="P97" s="28" t="s">
        <v>32</v>
      </c>
    </row>
    <row r="98" spans="16:16">
      <c r="P98" s="28" t="s">
        <v>33</v>
      </c>
    </row>
    <row r="99" spans="16:16">
      <c r="P99" s="28" t="s">
        <v>34</v>
      </c>
    </row>
    <row r="100" spans="16:16">
      <c r="P100" s="28" t="s">
        <v>35</v>
      </c>
    </row>
    <row r="101" spans="16:16">
      <c r="P101" s="28" t="s">
        <v>36</v>
      </c>
    </row>
    <row r="102" spans="16:16">
      <c r="P102" s="28" t="s">
        <v>37</v>
      </c>
    </row>
    <row r="103" spans="16:16">
      <c r="P103" s="28" t="s">
        <v>38</v>
      </c>
    </row>
    <row r="104" spans="16:16">
      <c r="P104" s="28" t="s">
        <v>39</v>
      </c>
    </row>
    <row r="105" spans="16:16">
      <c r="P105" s="28" t="s">
        <v>40</v>
      </c>
    </row>
    <row r="106" spans="16:16">
      <c r="P106" s="28" t="s">
        <v>41</v>
      </c>
    </row>
    <row r="107" spans="16:16">
      <c r="P107" s="28" t="s">
        <v>42</v>
      </c>
    </row>
    <row r="108" spans="16:16">
      <c r="P108" s="28" t="s">
        <v>43</v>
      </c>
    </row>
    <row r="109" spans="16:16">
      <c r="P109" s="28" t="s">
        <v>44</v>
      </c>
    </row>
    <row r="110" spans="16:16">
      <c r="P110" s="28" t="s">
        <v>45</v>
      </c>
    </row>
    <row r="111" spans="16:16">
      <c r="P111" s="28" t="s">
        <v>46</v>
      </c>
    </row>
    <row r="112" spans="16:16">
      <c r="P112" s="28" t="s">
        <v>47</v>
      </c>
    </row>
    <row r="113" spans="16:16">
      <c r="P113" s="28" t="s">
        <v>48</v>
      </c>
    </row>
    <row r="114" spans="16:16">
      <c r="P114" s="28" t="s">
        <v>49</v>
      </c>
    </row>
    <row r="115" spans="16:16">
      <c r="P115" s="28" t="s">
        <v>50</v>
      </c>
    </row>
    <row r="116" spans="16:16">
      <c r="P116" s="28" t="s">
        <v>51</v>
      </c>
    </row>
    <row r="117" spans="16:16">
      <c r="P117" s="28" t="s">
        <v>52</v>
      </c>
    </row>
    <row r="118" spans="16:16">
      <c r="P118" s="28" t="s">
        <v>53</v>
      </c>
    </row>
    <row r="119" spans="16:16">
      <c r="P119" s="28" t="s">
        <v>54</v>
      </c>
    </row>
    <row r="120" spans="16:16">
      <c r="P120" s="28" t="s">
        <v>55</v>
      </c>
    </row>
  </sheetData>
  <mergeCells count="16">
    <mergeCell ref="D38:Y38"/>
    <mergeCell ref="C22:H36"/>
    <mergeCell ref="K27:X27"/>
    <mergeCell ref="K29:X29"/>
    <mergeCell ref="K31:M31"/>
    <mergeCell ref="U31:X31"/>
    <mergeCell ref="V35:W35"/>
    <mergeCell ref="O31:S31"/>
    <mergeCell ref="L24:X24"/>
    <mergeCell ref="L35:M35"/>
    <mergeCell ref="C18:H21"/>
    <mergeCell ref="B4:Z4"/>
    <mergeCell ref="T6:U6"/>
    <mergeCell ref="C12:Y14"/>
    <mergeCell ref="C17:H17"/>
    <mergeCell ref="I17:Y17"/>
  </mergeCells>
  <phoneticPr fontId="2"/>
  <conditionalFormatting sqref="AC18:AC19 AC51:AC67">
    <cfRule type="cellIs" dxfId="22" priority="17" operator="equal">
      <formula>"NG"</formula>
    </cfRule>
  </conditionalFormatting>
  <conditionalFormatting sqref="AC21">
    <cfRule type="cellIs" dxfId="21" priority="16" operator="equal">
      <formula>"NG"</formula>
    </cfRule>
  </conditionalFormatting>
  <conditionalFormatting sqref="AC20">
    <cfRule type="cellIs" dxfId="20" priority="15" operator="equal">
      <formula>"NG"</formula>
    </cfRule>
  </conditionalFormatting>
  <conditionalFormatting sqref="AC22:AC23 AC33:AC35 AC25:AC26 AC29:AC30">
    <cfRule type="cellIs" dxfId="19" priority="14" operator="equal">
      <formula>"NG"</formula>
    </cfRule>
  </conditionalFormatting>
  <conditionalFormatting sqref="AC36">
    <cfRule type="cellIs" dxfId="18" priority="13" operator="equal">
      <formula>"NG"</formula>
    </cfRule>
  </conditionalFormatting>
  <conditionalFormatting sqref="AC32">
    <cfRule type="cellIs" dxfId="17" priority="12" operator="equal">
      <formula>"NG"</formula>
    </cfRule>
  </conditionalFormatting>
  <conditionalFormatting sqref="AC28">
    <cfRule type="cellIs" dxfId="16" priority="11" operator="equal">
      <formula>"NG"</formula>
    </cfRule>
  </conditionalFormatting>
  <conditionalFormatting sqref="AC12:AC14">
    <cfRule type="cellIs" dxfId="15" priority="10" operator="equal">
      <formula>"NG"</formula>
    </cfRule>
  </conditionalFormatting>
  <conditionalFormatting sqref="AC47">
    <cfRule type="cellIs" dxfId="14" priority="9" operator="equal">
      <formula>"NG"</formula>
    </cfRule>
  </conditionalFormatting>
  <conditionalFormatting sqref="AC49:AC50">
    <cfRule type="cellIs" dxfId="13" priority="8" operator="equal">
      <formula>"NG"</formula>
    </cfRule>
  </conditionalFormatting>
  <conditionalFormatting sqref="AC68">
    <cfRule type="cellIs" dxfId="12" priority="7" operator="equal">
      <formula>"NG"</formula>
    </cfRule>
  </conditionalFormatting>
  <conditionalFormatting sqref="AC43">
    <cfRule type="cellIs" dxfId="11" priority="5" operator="equal">
      <formula>"NG"</formula>
    </cfRule>
  </conditionalFormatting>
  <conditionalFormatting sqref="AC27">
    <cfRule type="cellIs" dxfId="10" priority="3" operator="equal">
      <formula>"NG"</formula>
    </cfRule>
  </conditionalFormatting>
  <conditionalFormatting sqref="AC24">
    <cfRule type="cellIs" dxfId="9" priority="4" operator="equal">
      <formula>"NG"</formula>
    </cfRule>
  </conditionalFormatting>
  <conditionalFormatting sqref="AC4">
    <cfRule type="cellIs" dxfId="8" priority="1" operator="equal">
      <formula>"NG"</formula>
    </cfRule>
  </conditionalFormatting>
  <conditionalFormatting sqref="AC1:AC3 AC15:AC17 AC69:AC1048576 AC37:AC42 AC44:AC46 AC5:AC11">
    <cfRule type="cellIs" dxfId="7" priority="18" operator="equal">
      <formula>"NG"</formula>
    </cfRule>
  </conditionalFormatting>
  <conditionalFormatting sqref="AC48">
    <cfRule type="cellIs" dxfId="6" priority="6" operator="equal">
      <formula>"NG"</formula>
    </cfRule>
  </conditionalFormatting>
  <conditionalFormatting sqref="AC31">
    <cfRule type="cellIs" dxfId="5" priority="2" operator="equal">
      <formula>"NG"</formula>
    </cfRule>
  </conditionalFormatting>
  <dataValidations count="11">
    <dataValidation allowBlank="1" showInputMessage="1" showErrorMessage="1" prompt="代表者の役職を入力" sqref="K31"/>
    <dataValidation allowBlank="1" showInputMessage="1" showErrorMessage="1" prompt="代表者の姓を入力" sqref="O31"/>
    <dataValidation allowBlank="1" showInputMessage="1" showErrorMessage="1" prompt="代表者の名を入力" sqref="U31"/>
    <dataValidation type="list" allowBlank="1" showInputMessage="1" showErrorMessage="1" sqref="V35">
      <formula1>"男,女"</formula1>
    </dataValidation>
    <dataValidation type="list" allowBlank="1" showInputMessage="1" prompt="都道府県をプルダウン選択" sqref="K24">
      <formula1>$P$73:$P$120</formula1>
    </dataValidation>
    <dataValidation allowBlank="1" showInputMessage="1" showErrorMessage="1" prompt="氏名（法人等の場合は名称）を入力" sqref="K29:X29"/>
    <dataValidation imeMode="halfKatakana" allowBlank="1" showInputMessage="1" showErrorMessage="1" prompt="フリガナを入力" sqref="K27:X27"/>
    <dataValidation type="list" imeMode="halfAlpha" allowBlank="1" showInputMessage="1" sqref="Y6 Q35">
      <formula1>"１,２,３,４,５,６,７,８,９,10,11,12,13,14,15,16,17,18,19,20,21,22,23,24,25,26,27,28,29,30,31"</formula1>
    </dataValidation>
    <dataValidation type="list" imeMode="halfAlpha" allowBlank="1" showInputMessage="1" showErrorMessage="1" sqref="W6 O35">
      <formula1>"１,２,３,４,５,６,７,８,９,10,11,12"</formula1>
    </dataValidation>
    <dataValidation type="list" imeMode="halfAlpha" operator="greaterThanOrEqual" allowBlank="1" showInputMessage="1" showErrorMessage="1" sqref="T6:U6">
      <formula1>"　,令和７,令和８"</formula1>
    </dataValidation>
    <dataValidation type="whole" imeMode="halfAlpha" operator="greaterThanOrEqual" allowBlank="1" showInputMessage="1" showErrorMessage="1" prompt="西暦４ケタ（半角数字）で入力" sqref="L35:M35">
      <formula1>1000</formula1>
    </dataValidation>
  </dataValidations>
  <printOptions horizontalCentered="1"/>
  <pageMargins left="0.70866141732283472" right="0.70866141732283472" top="0.55118110236220474" bottom="0.35433070866141736" header="0.31496062992125984" footer="0.31496062992125984"/>
  <pageSetup paperSize="9" fitToHeight="0" orientation="portrait" r:id="rId1"/>
  <rowBreaks count="1" manualBreakCount="1">
    <brk id="51" max="2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B1:O164"/>
  <sheetViews>
    <sheetView showGridLines="0" showZeros="0" view="pageBreakPreview" zoomScaleNormal="115" zoomScaleSheetLayoutView="100" workbookViewId="0">
      <selection activeCell="L2" sqref="L2"/>
    </sheetView>
  </sheetViews>
  <sheetFormatPr defaultColWidth="8.875" defaultRowHeight="13.35" customHeight="1"/>
  <cols>
    <col min="1" max="1" width="1.125" style="1" customWidth="1"/>
    <col min="2" max="2" width="11.875" style="1" customWidth="1"/>
    <col min="3" max="4" width="8.875" style="14" customWidth="1"/>
    <col min="5" max="6" width="6.625" style="14" customWidth="1"/>
    <col min="7" max="7" width="3.875" style="4" customWidth="1"/>
    <col min="8" max="9" width="3.375" style="4" customWidth="1"/>
    <col min="10" max="10" width="3.5" style="193" bestFit="1" customWidth="1"/>
    <col min="11" max="11" width="8.875" style="1" customWidth="1"/>
    <col min="12" max="12" width="20.875" style="1" customWidth="1"/>
    <col min="13" max="14" width="1.125" style="1" customWidth="1"/>
    <col min="15" max="15" width="10.125" style="27" customWidth="1"/>
    <col min="16" max="16384" width="8.875" style="1"/>
  </cols>
  <sheetData>
    <row r="1" spans="2:15" ht="13.5">
      <c r="B1" s="38" t="s">
        <v>407</v>
      </c>
      <c r="L1" s="431" t="s">
        <v>544</v>
      </c>
      <c r="O1" s="26"/>
    </row>
    <row r="2" spans="2:15" ht="13.35" customHeight="1">
      <c r="L2" s="431">
        <f>交付申請書!L18</f>
        <v>0</v>
      </c>
    </row>
    <row r="3" spans="2:15" ht="13.35" customHeight="1">
      <c r="L3" s="431">
        <f>別紙１_事業計画書!L12</f>
        <v>0</v>
      </c>
    </row>
    <row r="4" spans="2:15" ht="14.25">
      <c r="B4" s="383" t="s">
        <v>56</v>
      </c>
      <c r="C4" s="383"/>
      <c r="D4" s="383"/>
      <c r="E4" s="383"/>
      <c r="F4" s="383"/>
      <c r="G4" s="383"/>
      <c r="H4" s="383"/>
      <c r="I4" s="383"/>
      <c r="J4" s="383"/>
      <c r="K4" s="383"/>
      <c r="L4" s="383"/>
    </row>
    <row r="5" spans="2:15" ht="13.5"/>
    <row r="6" spans="2:15" ht="13.5">
      <c r="F6" s="217"/>
      <c r="G6" s="4" t="s">
        <v>2</v>
      </c>
      <c r="H6" s="216"/>
      <c r="I6" s="4" t="s">
        <v>1</v>
      </c>
      <c r="J6" s="216"/>
      <c r="K6" s="1" t="s">
        <v>57</v>
      </c>
      <c r="O6" s="25" t="str">
        <f>IF(OR(F6="",H6="",J6=""),"NG","OK")</f>
        <v>NG</v>
      </c>
    </row>
    <row r="9" spans="2:15" ht="13.5">
      <c r="B9" s="384" t="s">
        <v>58</v>
      </c>
      <c r="C9" s="385" t="s">
        <v>4</v>
      </c>
      <c r="D9" s="386"/>
      <c r="E9" s="387" t="s">
        <v>471</v>
      </c>
      <c r="F9" s="388"/>
      <c r="G9" s="389" t="s">
        <v>59</v>
      </c>
      <c r="H9" s="390"/>
      <c r="I9" s="390"/>
      <c r="J9" s="391" t="s">
        <v>60</v>
      </c>
      <c r="K9" s="384" t="s">
        <v>61</v>
      </c>
      <c r="L9" s="384"/>
    </row>
    <row r="10" spans="2:15" ht="25.35" customHeight="1">
      <c r="B10" s="384"/>
      <c r="C10" s="194" t="s">
        <v>62</v>
      </c>
      <c r="D10" s="16" t="s">
        <v>63</v>
      </c>
      <c r="E10" s="17" t="s">
        <v>62</v>
      </c>
      <c r="F10" s="195" t="s">
        <v>63</v>
      </c>
      <c r="G10" s="393" t="s">
        <v>478</v>
      </c>
      <c r="H10" s="394"/>
      <c r="I10" s="394"/>
      <c r="J10" s="392"/>
      <c r="K10" s="384"/>
      <c r="L10" s="384"/>
    </row>
    <row r="11" spans="2:15" ht="42" customHeight="1">
      <c r="B11" s="19">
        <f>'別紙４_共同負担同意書（経費を共同負担する場合）'!K31</f>
        <v>0</v>
      </c>
      <c r="C11" s="20">
        <f>'別紙４_共同負担同意書（経費を共同負担する場合）'!O31</f>
        <v>0</v>
      </c>
      <c r="D11" s="21">
        <f>'別紙４_共同負担同意書（経費を共同負担する場合）'!U31</f>
        <v>0</v>
      </c>
      <c r="E11" s="5"/>
      <c r="F11" s="6"/>
      <c r="G11" s="196"/>
      <c r="H11" s="197"/>
      <c r="I11" s="7"/>
      <c r="J11" s="8"/>
      <c r="K11" s="9" t="s">
        <v>9</v>
      </c>
      <c r="L11" s="10"/>
      <c r="O11" s="25" t="str">
        <f>IF(AND(E11="",F11="",G11="",H11="",I11="",J11="",K11="都道府県",L11=""),"",IF(AND(E11&lt;&gt;"",F11&lt;&gt;"",G11&lt;&gt;"",H11&lt;&gt;"",I11&lt;&gt;"",J11&lt;&gt;"",K11&lt;&gt;"都道府県",L11&lt;&gt;""),"OK","NG"))</f>
        <v/>
      </c>
    </row>
    <row r="12" spans="2:15" ht="42" customHeight="1">
      <c r="B12" s="11"/>
      <c r="C12" s="12"/>
      <c r="D12" s="13"/>
      <c r="E12" s="5"/>
      <c r="F12" s="6"/>
      <c r="G12" s="196"/>
      <c r="H12" s="197"/>
      <c r="I12" s="7"/>
      <c r="J12" s="8"/>
      <c r="K12" s="9" t="s">
        <v>9</v>
      </c>
      <c r="L12" s="10"/>
      <c r="O12" s="25" t="str">
        <f>IF(AND(B12="",C12="",D12="",E12="",F12="",G12="",H12="",I12="",J12="",K12="都道府県",L12=""),"",IF(AND(B12&lt;&gt;"",C12&lt;&gt;"",D12&lt;&gt;"",E12&lt;&gt;"",F12&lt;&gt;"",G12&lt;&gt;"",H12&lt;&gt;"",I12&lt;&gt;"",J12&lt;&gt;"",K12&lt;&gt;"都道府県",L12&lt;&gt;""),"OK","NG"))</f>
        <v/>
      </c>
    </row>
    <row r="13" spans="2:15" ht="42" customHeight="1">
      <c r="B13" s="11"/>
      <c r="C13" s="12"/>
      <c r="D13" s="13"/>
      <c r="E13" s="5"/>
      <c r="F13" s="6"/>
      <c r="G13" s="196"/>
      <c r="H13" s="197"/>
      <c r="I13" s="7"/>
      <c r="J13" s="8"/>
      <c r="K13" s="9" t="s">
        <v>9</v>
      </c>
      <c r="L13" s="10"/>
      <c r="O13" s="25" t="str">
        <f t="shared" ref="O13:O19" si="0">IF(AND(B13="",C13="",D13="",E13="",F13="",G13="",H13="",I13="",J13="",K13="都道府県",L13=""),"",IF(AND(B13&lt;&gt;"",C13&lt;&gt;"",D13&lt;&gt;"",E13&lt;&gt;"",F13&lt;&gt;"",G13&lt;&gt;"",H13&lt;&gt;"",I13&lt;&gt;"",J13&lt;&gt;"",K13&lt;&gt;"都道府県",L13&lt;&gt;""),"OK","NG"))</f>
        <v/>
      </c>
    </row>
    <row r="14" spans="2:15" ht="42" customHeight="1">
      <c r="B14" s="11"/>
      <c r="C14" s="12"/>
      <c r="D14" s="13"/>
      <c r="E14" s="5"/>
      <c r="F14" s="6"/>
      <c r="G14" s="196"/>
      <c r="H14" s="197"/>
      <c r="I14" s="7"/>
      <c r="J14" s="8"/>
      <c r="K14" s="9" t="s">
        <v>9</v>
      </c>
      <c r="L14" s="10"/>
      <c r="O14" s="25" t="str">
        <f t="shared" si="0"/>
        <v/>
      </c>
    </row>
    <row r="15" spans="2:15" ht="42" customHeight="1">
      <c r="B15" s="11"/>
      <c r="C15" s="12"/>
      <c r="D15" s="13"/>
      <c r="E15" s="5"/>
      <c r="F15" s="6"/>
      <c r="G15" s="196"/>
      <c r="H15" s="197"/>
      <c r="I15" s="7"/>
      <c r="J15" s="8"/>
      <c r="K15" s="9" t="s">
        <v>9</v>
      </c>
      <c r="L15" s="10"/>
      <c r="O15" s="25" t="str">
        <f>IF(AND(B15="",C15="",D15="",E15="",F15="",G15="",H15="",I15="",J15="",K15="都道府県",L15=""),"",IF(AND(B15&lt;&gt;"",C15&lt;&gt;"",D15&lt;&gt;"",E15&lt;&gt;"",F15&lt;&gt;"",G15&lt;&gt;"",H15&lt;&gt;"",I15&lt;&gt;"",J15&lt;&gt;"",K15&lt;&gt;"都道府県",L15&lt;&gt;""),"OK","NG"))</f>
        <v/>
      </c>
    </row>
    <row r="16" spans="2:15" ht="42" customHeight="1">
      <c r="B16" s="11"/>
      <c r="C16" s="12"/>
      <c r="D16" s="13"/>
      <c r="E16" s="5"/>
      <c r="F16" s="6"/>
      <c r="G16" s="196"/>
      <c r="H16" s="197"/>
      <c r="I16" s="7"/>
      <c r="J16" s="8"/>
      <c r="K16" s="9" t="s">
        <v>9</v>
      </c>
      <c r="L16" s="10"/>
      <c r="O16" s="25" t="str">
        <f t="shared" si="0"/>
        <v/>
      </c>
    </row>
    <row r="17" spans="2:15" ht="42" customHeight="1">
      <c r="B17" s="11"/>
      <c r="C17" s="12"/>
      <c r="D17" s="13"/>
      <c r="E17" s="5"/>
      <c r="F17" s="6"/>
      <c r="G17" s="196"/>
      <c r="H17" s="197"/>
      <c r="I17" s="7"/>
      <c r="J17" s="8"/>
      <c r="K17" s="9" t="s">
        <v>9</v>
      </c>
      <c r="L17" s="10"/>
      <c r="O17" s="25" t="str">
        <f t="shared" si="0"/>
        <v/>
      </c>
    </row>
    <row r="18" spans="2:15" ht="42" customHeight="1">
      <c r="B18" s="11"/>
      <c r="C18" s="12"/>
      <c r="D18" s="13"/>
      <c r="E18" s="5"/>
      <c r="F18" s="6"/>
      <c r="G18" s="196"/>
      <c r="H18" s="197"/>
      <c r="I18" s="7"/>
      <c r="J18" s="8"/>
      <c r="K18" s="9" t="s">
        <v>9</v>
      </c>
      <c r="L18" s="10"/>
      <c r="O18" s="25" t="str">
        <f t="shared" si="0"/>
        <v/>
      </c>
    </row>
    <row r="19" spans="2:15" ht="42" customHeight="1">
      <c r="B19" s="11"/>
      <c r="C19" s="12"/>
      <c r="D19" s="13"/>
      <c r="E19" s="5"/>
      <c r="F19" s="6"/>
      <c r="G19" s="196"/>
      <c r="H19" s="197"/>
      <c r="I19" s="7"/>
      <c r="J19" s="8"/>
      <c r="K19" s="9" t="s">
        <v>9</v>
      </c>
      <c r="L19" s="10"/>
      <c r="O19" s="25" t="str">
        <f t="shared" si="0"/>
        <v/>
      </c>
    </row>
    <row r="20" spans="2:15" ht="42" customHeight="1">
      <c r="B20" s="11"/>
      <c r="C20" s="396"/>
      <c r="D20" s="397"/>
      <c r="E20" s="396"/>
      <c r="F20" s="397"/>
      <c r="G20" s="398"/>
      <c r="H20" s="399"/>
      <c r="I20" s="400"/>
      <c r="J20" s="97"/>
      <c r="K20" s="9" t="s">
        <v>9</v>
      </c>
      <c r="L20" s="10"/>
      <c r="O20" s="25" t="str">
        <f>IF(AND(B20="",C20="",E20="",K20="都道府県",L20=""),"",IF(AND(B20&lt;&gt;"",C20&lt;&gt;"",E20&lt;&gt;"",K20&lt;&gt;"都道府県",L20&lt;&gt;""),"OK","NG"))</f>
        <v/>
      </c>
    </row>
    <row r="21" spans="2:15" ht="42" hidden="1" customHeight="1">
      <c r="B21" s="11"/>
      <c r="C21" s="12"/>
      <c r="D21" s="13"/>
      <c r="E21" s="5"/>
      <c r="F21" s="6"/>
      <c r="G21" s="196"/>
      <c r="H21" s="197"/>
      <c r="I21" s="7"/>
      <c r="J21" s="8"/>
      <c r="K21" s="9" t="s">
        <v>9</v>
      </c>
      <c r="L21" s="10"/>
      <c r="O21" s="25" t="str">
        <f>IF(AND(B21="",C21="",D21="",E21="",F21="",G21="",H21="",I21="",J21="",K21="都道府県",L21=""),"",IF(AND(B21&lt;&gt;"",C21&lt;&gt;"",D21&lt;&gt;"",E21&lt;&gt;"",F21&lt;&gt;"",G21&lt;&gt;"",H21&lt;&gt;"",I21&lt;&gt;"",J21&lt;&gt;"",K21&lt;&gt;"都道府県",L21&lt;&gt;""),"OK","NG"))</f>
        <v/>
      </c>
    </row>
    <row r="22" spans="2:15" ht="42" hidden="1" customHeight="1">
      <c r="B22" s="11"/>
      <c r="C22" s="12"/>
      <c r="D22" s="13"/>
      <c r="E22" s="5"/>
      <c r="F22" s="6"/>
      <c r="G22" s="196"/>
      <c r="H22" s="197"/>
      <c r="I22" s="7"/>
      <c r="J22" s="8"/>
      <c r="K22" s="9" t="s">
        <v>9</v>
      </c>
      <c r="L22" s="10"/>
      <c r="O22" s="25" t="str">
        <f t="shared" ref="O22:O25" si="1">IF(AND(B22="",C22="",D22="",E22="",F22="",G22="",H22="",I22="",J22="",K22="都道府県",L22=""),"",IF(AND(B22&lt;&gt;"",C22&lt;&gt;"",D22&lt;&gt;"",E22&lt;&gt;"",F22&lt;&gt;"",G22&lt;&gt;"",H22&lt;&gt;"",I22&lt;&gt;"",J22&lt;&gt;"",K22&lt;&gt;"都道府県",L22&lt;&gt;""),"OK","NG"))</f>
        <v/>
      </c>
    </row>
    <row r="23" spans="2:15" ht="42" hidden="1" customHeight="1">
      <c r="B23" s="11"/>
      <c r="C23" s="12"/>
      <c r="D23" s="13"/>
      <c r="E23" s="5"/>
      <c r="F23" s="6"/>
      <c r="G23" s="196"/>
      <c r="H23" s="197"/>
      <c r="I23" s="7"/>
      <c r="J23" s="8"/>
      <c r="K23" s="9" t="s">
        <v>9</v>
      </c>
      <c r="L23" s="10"/>
      <c r="O23" s="25" t="str">
        <f t="shared" si="1"/>
        <v/>
      </c>
    </row>
    <row r="24" spans="2:15" ht="42" hidden="1" customHeight="1">
      <c r="B24" s="11"/>
      <c r="C24" s="12"/>
      <c r="D24" s="13"/>
      <c r="E24" s="5"/>
      <c r="F24" s="6"/>
      <c r="G24" s="196"/>
      <c r="H24" s="197"/>
      <c r="I24" s="7"/>
      <c r="J24" s="8"/>
      <c r="K24" s="9" t="s">
        <v>9</v>
      </c>
      <c r="L24" s="10"/>
      <c r="O24" s="25" t="str">
        <f t="shared" si="1"/>
        <v/>
      </c>
    </row>
    <row r="25" spans="2:15" ht="42" hidden="1" customHeight="1">
      <c r="B25" s="11"/>
      <c r="C25" s="12"/>
      <c r="D25" s="13"/>
      <c r="E25" s="5"/>
      <c r="F25" s="6"/>
      <c r="G25" s="196"/>
      <c r="H25" s="197"/>
      <c r="I25" s="7"/>
      <c r="J25" s="8"/>
      <c r="K25" s="9" t="s">
        <v>9</v>
      </c>
      <c r="L25" s="10"/>
      <c r="O25" s="25" t="str">
        <f t="shared" si="1"/>
        <v/>
      </c>
    </row>
    <row r="26" spans="2:15" ht="42" hidden="1" customHeight="1">
      <c r="B26" s="11"/>
      <c r="C26" s="12"/>
      <c r="D26" s="13"/>
      <c r="E26" s="5"/>
      <c r="F26" s="6"/>
      <c r="G26" s="196"/>
      <c r="H26" s="197"/>
      <c r="I26" s="7"/>
      <c r="J26" s="8"/>
      <c r="K26" s="9" t="s">
        <v>9</v>
      </c>
      <c r="L26" s="10"/>
      <c r="O26" s="25" t="str">
        <f>IF(AND(B26="",C26="",D26="",E26="",F26="",G26="",H26="",I26="",J26="",K26="都道府県",L26=""),"",IF(AND(B26&lt;&gt;"",C26&lt;&gt;"",D26&lt;&gt;"",E26&lt;&gt;"",F26&lt;&gt;"",G26&lt;&gt;"",H26&lt;&gt;"",I26&lt;&gt;"",J26&lt;&gt;"",K26&lt;&gt;"都道府県",L26&lt;&gt;""),"OK","NG"))</f>
        <v/>
      </c>
    </row>
    <row r="27" spans="2:15" ht="42" hidden="1" customHeight="1">
      <c r="B27" s="11"/>
      <c r="C27" s="12"/>
      <c r="D27" s="13"/>
      <c r="E27" s="5"/>
      <c r="F27" s="6"/>
      <c r="G27" s="196"/>
      <c r="H27" s="197"/>
      <c r="I27" s="7"/>
      <c r="J27" s="8"/>
      <c r="K27" s="9" t="s">
        <v>9</v>
      </c>
      <c r="L27" s="10"/>
      <c r="O27" s="25" t="str">
        <f t="shared" ref="O27:O30" si="2">IF(AND(B27="",C27="",D27="",E27="",F27="",G27="",H27="",I27="",J27="",K27="都道府県",L27=""),"",IF(AND(B27&lt;&gt;"",C27&lt;&gt;"",D27&lt;&gt;"",E27&lt;&gt;"",F27&lt;&gt;"",G27&lt;&gt;"",H27&lt;&gt;"",I27&lt;&gt;"",J27&lt;&gt;"",K27&lt;&gt;"都道府県",L27&lt;&gt;""),"OK","NG"))</f>
        <v/>
      </c>
    </row>
    <row r="28" spans="2:15" ht="42" hidden="1" customHeight="1">
      <c r="B28" s="11"/>
      <c r="C28" s="12"/>
      <c r="D28" s="13"/>
      <c r="E28" s="5"/>
      <c r="F28" s="6"/>
      <c r="G28" s="196"/>
      <c r="H28" s="197"/>
      <c r="I28" s="7"/>
      <c r="J28" s="8"/>
      <c r="K28" s="9" t="s">
        <v>9</v>
      </c>
      <c r="L28" s="10"/>
      <c r="O28" s="25" t="str">
        <f t="shared" si="2"/>
        <v/>
      </c>
    </row>
    <row r="29" spans="2:15" ht="42" hidden="1" customHeight="1">
      <c r="B29" s="11"/>
      <c r="C29" s="12"/>
      <c r="D29" s="13"/>
      <c r="E29" s="5"/>
      <c r="F29" s="6"/>
      <c r="G29" s="196"/>
      <c r="H29" s="197"/>
      <c r="I29" s="7"/>
      <c r="J29" s="8"/>
      <c r="K29" s="9" t="s">
        <v>9</v>
      </c>
      <c r="L29" s="10"/>
      <c r="O29" s="25" t="str">
        <f t="shared" si="2"/>
        <v/>
      </c>
    </row>
    <row r="30" spans="2:15" ht="42" hidden="1" customHeight="1">
      <c r="B30" s="11"/>
      <c r="C30" s="12"/>
      <c r="D30" s="13"/>
      <c r="E30" s="5"/>
      <c r="F30" s="6"/>
      <c r="G30" s="196"/>
      <c r="H30" s="197"/>
      <c r="I30" s="7"/>
      <c r="J30" s="8"/>
      <c r="K30" s="9" t="s">
        <v>9</v>
      </c>
      <c r="L30" s="10"/>
      <c r="O30" s="25" t="str">
        <f t="shared" si="2"/>
        <v/>
      </c>
    </row>
    <row r="32" spans="2:15" ht="15" customHeight="1">
      <c r="B32" s="395" t="s">
        <v>346</v>
      </c>
      <c r="C32" s="395"/>
      <c r="D32" s="395"/>
      <c r="E32" s="395"/>
      <c r="F32" s="395"/>
      <c r="G32" s="395"/>
      <c r="H32" s="395"/>
      <c r="I32" s="395"/>
      <c r="J32" s="395"/>
      <c r="K32" s="395"/>
      <c r="L32" s="395"/>
    </row>
    <row r="33" spans="2:12" ht="15" customHeight="1">
      <c r="B33" s="395"/>
      <c r="C33" s="395"/>
      <c r="D33" s="395"/>
      <c r="E33" s="395"/>
      <c r="F33" s="395"/>
      <c r="G33" s="395"/>
      <c r="H33" s="395"/>
      <c r="I33" s="395"/>
      <c r="J33" s="395"/>
      <c r="K33" s="395"/>
      <c r="L33" s="395"/>
    </row>
    <row r="34" spans="2:12" ht="13.5">
      <c r="C34" s="1"/>
      <c r="D34" s="1"/>
      <c r="E34" s="1"/>
      <c r="F34" s="1"/>
      <c r="G34" s="1"/>
      <c r="H34" s="1"/>
      <c r="I34" s="1"/>
    </row>
    <row r="35" spans="2:12" ht="13.5">
      <c r="B35" s="395" t="s">
        <v>347</v>
      </c>
      <c r="C35" s="395"/>
      <c r="D35" s="395"/>
      <c r="E35" s="395"/>
      <c r="F35" s="395"/>
      <c r="G35" s="395"/>
      <c r="H35" s="395"/>
      <c r="I35" s="395"/>
      <c r="J35" s="395"/>
      <c r="K35" s="395"/>
      <c r="L35" s="395"/>
    </row>
    <row r="36" spans="2:12" ht="13.5">
      <c r="B36" s="395"/>
      <c r="C36" s="395"/>
      <c r="D36" s="395"/>
      <c r="E36" s="395"/>
      <c r="F36" s="395"/>
      <c r="G36" s="395"/>
      <c r="H36" s="395"/>
      <c r="I36" s="395"/>
      <c r="J36" s="395"/>
      <c r="K36" s="395"/>
      <c r="L36" s="395"/>
    </row>
    <row r="37" spans="2:12" ht="13.5">
      <c r="B37" s="395"/>
      <c r="C37" s="395"/>
      <c r="D37" s="395"/>
      <c r="E37" s="395"/>
      <c r="F37" s="395"/>
      <c r="G37" s="395"/>
      <c r="H37" s="395"/>
      <c r="I37" s="395"/>
      <c r="J37" s="395"/>
      <c r="K37" s="395"/>
      <c r="L37" s="395"/>
    </row>
    <row r="38" spans="2:12" ht="13.5">
      <c r="C38" s="1"/>
      <c r="D38" s="1"/>
      <c r="E38" s="1"/>
      <c r="F38" s="3"/>
      <c r="G38" s="3"/>
      <c r="H38" s="3"/>
      <c r="I38" s="3"/>
      <c r="J38" s="3"/>
      <c r="K38" s="3"/>
      <c r="L38" s="3"/>
    </row>
    <row r="39" spans="2:12" ht="13.5">
      <c r="C39" s="1"/>
      <c r="D39" s="382" t="s">
        <v>416</v>
      </c>
      <c r="E39" s="382"/>
      <c r="F39" s="382"/>
      <c r="G39" s="381">
        <f>'別紙４_共同負担同意書（経費を共同負担する場合）'!K29</f>
        <v>0</v>
      </c>
      <c r="H39" s="381"/>
      <c r="I39" s="381"/>
      <c r="J39" s="381"/>
      <c r="K39" s="381"/>
      <c r="L39" s="381"/>
    </row>
    <row r="40" spans="2:12" ht="13.5">
      <c r="C40" s="1"/>
      <c r="D40" s="1"/>
      <c r="E40" s="1"/>
      <c r="F40" s="91"/>
      <c r="G40" s="91"/>
      <c r="H40" s="91"/>
      <c r="I40" s="91"/>
      <c r="J40" s="22"/>
      <c r="K40" s="23"/>
      <c r="L40" s="23"/>
    </row>
    <row r="41" spans="2:12" ht="13.5">
      <c r="C41" s="1"/>
      <c r="D41" s="382" t="s">
        <v>417</v>
      </c>
      <c r="E41" s="382"/>
      <c r="F41" s="382"/>
      <c r="G41" s="381" t="str">
        <f>'別紙４_共同負担同意書（経費を共同負担する場合）'!K31&amp;"　"&amp;'別紙４_共同負担同意書（経費を共同負担する場合）'!O31&amp;"　"&amp;'別紙４_共同負担同意書（経費を共同負担する場合）'!U31</f>
        <v>　　</v>
      </c>
      <c r="H41" s="381"/>
      <c r="I41" s="381"/>
      <c r="J41" s="381"/>
      <c r="K41" s="381"/>
      <c r="L41" s="381"/>
    </row>
    <row r="42" spans="2:12" ht="13.5">
      <c r="C42" s="1"/>
      <c r="D42" s="1"/>
      <c r="E42" s="1"/>
      <c r="F42" s="1"/>
      <c r="G42" s="1"/>
      <c r="H42" s="1"/>
      <c r="I42" s="1"/>
    </row>
    <row r="43" spans="2:12" ht="13.5">
      <c r="C43" s="1"/>
      <c r="D43" s="1"/>
      <c r="E43" s="1"/>
      <c r="F43" s="1"/>
      <c r="G43" s="1"/>
      <c r="H43" s="1"/>
      <c r="I43" s="1"/>
    </row>
    <row r="44" spans="2:12" ht="13.35" customHeight="1">
      <c r="C44" s="1"/>
      <c r="D44" s="1"/>
      <c r="E44" s="1"/>
      <c r="F44" s="1"/>
      <c r="G44" s="1"/>
      <c r="H44" s="1"/>
      <c r="I44" s="1"/>
    </row>
    <row r="45" spans="2:12" ht="13.35" customHeight="1">
      <c r="C45" s="1"/>
      <c r="D45" s="1"/>
      <c r="E45" s="1"/>
      <c r="F45" s="1"/>
      <c r="G45" s="1"/>
      <c r="H45" s="1"/>
      <c r="I45" s="1"/>
    </row>
    <row r="46" spans="2:12" ht="13.35" customHeight="1">
      <c r="C46" s="1"/>
      <c r="D46" s="1"/>
      <c r="E46" s="1"/>
      <c r="F46" s="1"/>
      <c r="G46" s="1"/>
      <c r="H46" s="1"/>
      <c r="I46" s="1"/>
    </row>
    <row r="50" spans="6:11" ht="13.35" customHeight="1">
      <c r="F50" s="14" t="s">
        <v>73</v>
      </c>
      <c r="G50" s="4" t="s">
        <v>74</v>
      </c>
      <c r="K50" s="1" t="s">
        <v>9</v>
      </c>
    </row>
    <row r="51" spans="6:11" ht="13.35" customHeight="1">
      <c r="F51" s="14" t="s">
        <v>75</v>
      </c>
      <c r="G51" s="4" t="s">
        <v>76</v>
      </c>
      <c r="H51" s="24">
        <v>1</v>
      </c>
      <c r="I51" s="4">
        <v>1</v>
      </c>
      <c r="K51" s="1" t="s">
        <v>10</v>
      </c>
    </row>
    <row r="52" spans="6:11" ht="13.35" customHeight="1">
      <c r="F52" s="14" t="s">
        <v>77</v>
      </c>
      <c r="G52" s="4" t="s">
        <v>78</v>
      </c>
      <c r="H52" s="24">
        <v>2</v>
      </c>
      <c r="I52" s="4">
        <v>2</v>
      </c>
      <c r="K52" s="1" t="s">
        <v>11</v>
      </c>
    </row>
    <row r="53" spans="6:11" ht="13.35" customHeight="1">
      <c r="F53" s="14" t="s">
        <v>79</v>
      </c>
      <c r="G53" s="4" t="s">
        <v>80</v>
      </c>
      <c r="H53" s="24">
        <v>3</v>
      </c>
      <c r="I53" s="4">
        <v>3</v>
      </c>
      <c r="K53" s="1" t="s">
        <v>12</v>
      </c>
    </row>
    <row r="54" spans="6:11" ht="13.35" customHeight="1">
      <c r="F54" s="14" t="s">
        <v>81</v>
      </c>
      <c r="G54" s="4" t="s">
        <v>82</v>
      </c>
      <c r="H54" s="24">
        <v>4</v>
      </c>
      <c r="I54" s="4">
        <v>4</v>
      </c>
      <c r="K54" s="1" t="s">
        <v>13</v>
      </c>
    </row>
    <row r="55" spans="6:11" ht="13.35" customHeight="1">
      <c r="F55" s="14" t="s">
        <v>83</v>
      </c>
      <c r="G55" s="4" t="s">
        <v>84</v>
      </c>
      <c r="H55" s="24">
        <v>5</v>
      </c>
      <c r="I55" s="4">
        <v>5</v>
      </c>
      <c r="K55" s="1" t="s">
        <v>14</v>
      </c>
    </row>
    <row r="56" spans="6:11" ht="13.35" customHeight="1">
      <c r="F56" s="14" t="s">
        <v>85</v>
      </c>
      <c r="G56" s="4" t="s">
        <v>86</v>
      </c>
      <c r="H56" s="24">
        <v>6</v>
      </c>
      <c r="I56" s="4">
        <v>6</v>
      </c>
      <c r="K56" s="1" t="s">
        <v>15</v>
      </c>
    </row>
    <row r="57" spans="6:11" ht="13.35" customHeight="1">
      <c r="F57" s="14" t="s">
        <v>87</v>
      </c>
      <c r="G57" s="4" t="s">
        <v>88</v>
      </c>
      <c r="H57" s="24">
        <v>7</v>
      </c>
      <c r="I57" s="4">
        <v>7</v>
      </c>
      <c r="K57" s="1" t="s">
        <v>16</v>
      </c>
    </row>
    <row r="58" spans="6:11" ht="13.35" customHeight="1">
      <c r="F58" s="14" t="s">
        <v>89</v>
      </c>
      <c r="G58" s="4" t="s">
        <v>90</v>
      </c>
      <c r="H58" s="24">
        <v>8</v>
      </c>
      <c r="I58" s="4">
        <v>8</v>
      </c>
      <c r="K58" s="1" t="s">
        <v>17</v>
      </c>
    </row>
    <row r="59" spans="6:11" ht="13.35" customHeight="1">
      <c r="F59" s="14" t="s">
        <v>91</v>
      </c>
      <c r="G59" s="4" t="s">
        <v>92</v>
      </c>
      <c r="H59" s="24">
        <v>9</v>
      </c>
      <c r="I59" s="4">
        <v>9</v>
      </c>
      <c r="K59" s="1" t="s">
        <v>18</v>
      </c>
    </row>
    <row r="60" spans="6:11" ht="13.35" customHeight="1">
      <c r="F60" s="14" t="s">
        <v>93</v>
      </c>
      <c r="G60" s="4" t="s">
        <v>94</v>
      </c>
      <c r="H60" s="24">
        <v>10</v>
      </c>
      <c r="I60" s="4">
        <v>10</v>
      </c>
      <c r="K60" s="1" t="s">
        <v>19</v>
      </c>
    </row>
    <row r="61" spans="6:11" ht="13.35" customHeight="1">
      <c r="F61" s="14" t="s">
        <v>95</v>
      </c>
      <c r="G61" s="4" t="s">
        <v>96</v>
      </c>
      <c r="H61" s="24">
        <v>11</v>
      </c>
      <c r="I61" s="4">
        <v>11</v>
      </c>
      <c r="K61" s="1" t="s">
        <v>20</v>
      </c>
    </row>
    <row r="62" spans="6:11" ht="13.35" customHeight="1">
      <c r="F62" s="14" t="s">
        <v>97</v>
      </c>
      <c r="G62" s="4" t="s">
        <v>98</v>
      </c>
      <c r="H62" s="24">
        <v>12</v>
      </c>
      <c r="I62" s="4">
        <v>12</v>
      </c>
      <c r="K62" s="1" t="s">
        <v>21</v>
      </c>
    </row>
    <row r="63" spans="6:11" ht="13.35" customHeight="1">
      <c r="F63" s="14" t="s">
        <v>99</v>
      </c>
      <c r="G63" s="4" t="s">
        <v>64</v>
      </c>
      <c r="I63" s="4">
        <v>13</v>
      </c>
      <c r="K63" s="1" t="s">
        <v>22</v>
      </c>
    </row>
    <row r="64" spans="6:11" ht="13.35" customHeight="1">
      <c r="F64" s="14" t="s">
        <v>100</v>
      </c>
      <c r="G64" s="4" t="s">
        <v>101</v>
      </c>
      <c r="I64" s="4">
        <v>14</v>
      </c>
      <c r="K64" s="1" t="s">
        <v>8</v>
      </c>
    </row>
    <row r="65" spans="6:11" ht="13.35" customHeight="1">
      <c r="F65" s="14" t="s">
        <v>102</v>
      </c>
      <c r="G65" s="4" t="s">
        <v>103</v>
      </c>
      <c r="I65" s="4">
        <v>15</v>
      </c>
      <c r="K65" s="1" t="s">
        <v>23</v>
      </c>
    </row>
    <row r="66" spans="6:11" ht="13.35" customHeight="1">
      <c r="F66" s="14" t="s">
        <v>104</v>
      </c>
      <c r="G66" s="4" t="s">
        <v>105</v>
      </c>
      <c r="I66" s="4">
        <v>16</v>
      </c>
      <c r="K66" s="1" t="s">
        <v>24</v>
      </c>
    </row>
    <row r="67" spans="6:11" ht="13.35" customHeight="1">
      <c r="F67" s="14" t="s">
        <v>106</v>
      </c>
      <c r="G67" s="4" t="s">
        <v>107</v>
      </c>
      <c r="I67" s="4">
        <v>17</v>
      </c>
      <c r="K67" s="1" t="s">
        <v>25</v>
      </c>
    </row>
    <row r="68" spans="6:11" ht="13.35" customHeight="1">
      <c r="F68" s="14" t="s">
        <v>108</v>
      </c>
      <c r="G68" s="4" t="s">
        <v>109</v>
      </c>
      <c r="I68" s="4">
        <v>18</v>
      </c>
      <c r="K68" s="1" t="s">
        <v>26</v>
      </c>
    </row>
    <row r="69" spans="6:11" ht="13.35" customHeight="1">
      <c r="F69" s="14" t="s">
        <v>110</v>
      </c>
      <c r="G69" s="4" t="s">
        <v>111</v>
      </c>
      <c r="I69" s="4">
        <v>19</v>
      </c>
      <c r="K69" s="1" t="s">
        <v>27</v>
      </c>
    </row>
    <row r="70" spans="6:11" ht="13.35" customHeight="1">
      <c r="F70" s="14" t="s">
        <v>112</v>
      </c>
      <c r="G70" s="4" t="s">
        <v>113</v>
      </c>
      <c r="I70" s="4">
        <v>20</v>
      </c>
      <c r="K70" s="1" t="s">
        <v>28</v>
      </c>
    </row>
    <row r="71" spans="6:11" ht="13.35" customHeight="1">
      <c r="F71" s="14" t="s">
        <v>114</v>
      </c>
      <c r="G71" s="4" t="s">
        <v>115</v>
      </c>
      <c r="I71" s="4">
        <v>21</v>
      </c>
      <c r="K71" s="1" t="s">
        <v>29</v>
      </c>
    </row>
    <row r="72" spans="6:11" ht="13.35" customHeight="1">
      <c r="F72" s="14" t="s">
        <v>116</v>
      </c>
      <c r="G72" s="4" t="s">
        <v>117</v>
      </c>
      <c r="I72" s="4">
        <v>22</v>
      </c>
      <c r="K72" s="1" t="s">
        <v>30</v>
      </c>
    </row>
    <row r="73" spans="6:11" ht="13.35" customHeight="1">
      <c r="F73" s="14" t="s">
        <v>118</v>
      </c>
      <c r="G73" s="4" t="s">
        <v>119</v>
      </c>
      <c r="I73" s="4">
        <v>23</v>
      </c>
      <c r="K73" s="1" t="s">
        <v>31</v>
      </c>
    </row>
    <row r="74" spans="6:11" ht="13.35" customHeight="1">
      <c r="F74" s="14" t="s">
        <v>120</v>
      </c>
      <c r="G74" s="4" t="s">
        <v>121</v>
      </c>
      <c r="I74" s="4">
        <v>24</v>
      </c>
      <c r="K74" s="1" t="s">
        <v>32</v>
      </c>
    </row>
    <row r="75" spans="6:11" ht="13.35" customHeight="1">
      <c r="F75" s="14" t="s">
        <v>122</v>
      </c>
      <c r="G75" s="4" t="s">
        <v>123</v>
      </c>
      <c r="I75" s="4">
        <v>25</v>
      </c>
      <c r="K75" s="1" t="s">
        <v>33</v>
      </c>
    </row>
    <row r="76" spans="6:11" ht="13.35" customHeight="1">
      <c r="F76" s="14" t="s">
        <v>124</v>
      </c>
      <c r="G76" s="4" t="s">
        <v>125</v>
      </c>
      <c r="I76" s="4">
        <v>26</v>
      </c>
      <c r="K76" s="1" t="s">
        <v>34</v>
      </c>
    </row>
    <row r="77" spans="6:11" ht="13.35" customHeight="1">
      <c r="F77" s="14" t="s">
        <v>126</v>
      </c>
      <c r="G77" s="4" t="s">
        <v>127</v>
      </c>
      <c r="I77" s="4">
        <v>27</v>
      </c>
      <c r="K77" s="1" t="s">
        <v>35</v>
      </c>
    </row>
    <row r="78" spans="6:11" ht="13.35" customHeight="1">
      <c r="F78" s="14" t="s">
        <v>128</v>
      </c>
      <c r="G78" s="4" t="s">
        <v>129</v>
      </c>
      <c r="I78" s="4">
        <v>28</v>
      </c>
      <c r="K78" s="1" t="s">
        <v>36</v>
      </c>
    </row>
    <row r="79" spans="6:11" ht="13.35" customHeight="1">
      <c r="F79" s="14" t="s">
        <v>130</v>
      </c>
      <c r="G79" s="4" t="s">
        <v>131</v>
      </c>
      <c r="I79" s="4">
        <v>29</v>
      </c>
      <c r="K79" s="1" t="s">
        <v>37</v>
      </c>
    </row>
    <row r="80" spans="6:11" ht="13.35" customHeight="1">
      <c r="F80" s="14" t="s">
        <v>132</v>
      </c>
      <c r="G80" s="4" t="s">
        <v>133</v>
      </c>
      <c r="I80" s="4">
        <v>30</v>
      </c>
      <c r="K80" s="1" t="s">
        <v>38</v>
      </c>
    </row>
    <row r="81" spans="6:11" ht="13.35" customHeight="1">
      <c r="F81" s="14" t="s">
        <v>134</v>
      </c>
      <c r="G81" s="4" t="s">
        <v>135</v>
      </c>
      <c r="I81" s="4">
        <v>31</v>
      </c>
      <c r="K81" s="1" t="s">
        <v>39</v>
      </c>
    </row>
    <row r="82" spans="6:11" ht="13.35" customHeight="1">
      <c r="F82" s="14" t="s">
        <v>136</v>
      </c>
      <c r="G82" s="4" t="s">
        <v>137</v>
      </c>
      <c r="K82" s="1" t="s">
        <v>40</v>
      </c>
    </row>
    <row r="83" spans="6:11" ht="13.35" customHeight="1">
      <c r="F83" s="14" t="s">
        <v>138</v>
      </c>
      <c r="G83" s="4" t="s">
        <v>139</v>
      </c>
      <c r="K83" s="1" t="s">
        <v>41</v>
      </c>
    </row>
    <row r="84" spans="6:11" ht="13.35" customHeight="1">
      <c r="F84" s="14" t="s">
        <v>140</v>
      </c>
      <c r="G84" s="4" t="s">
        <v>141</v>
      </c>
      <c r="K84" s="1" t="s">
        <v>42</v>
      </c>
    </row>
    <row r="85" spans="6:11" ht="13.35" customHeight="1">
      <c r="F85" s="14" t="s">
        <v>142</v>
      </c>
      <c r="G85" s="4" t="s">
        <v>143</v>
      </c>
      <c r="K85" s="1" t="s">
        <v>43</v>
      </c>
    </row>
    <row r="86" spans="6:11" ht="13.35" customHeight="1">
      <c r="F86" s="14" t="s">
        <v>144</v>
      </c>
      <c r="G86" s="4" t="s">
        <v>145</v>
      </c>
      <c r="K86" s="1" t="s">
        <v>44</v>
      </c>
    </row>
    <row r="87" spans="6:11" ht="13.35" customHeight="1">
      <c r="F87" s="14" t="s">
        <v>146</v>
      </c>
      <c r="G87" s="4" t="s">
        <v>147</v>
      </c>
      <c r="K87" s="1" t="s">
        <v>45</v>
      </c>
    </row>
    <row r="88" spans="6:11" ht="13.35" customHeight="1">
      <c r="F88" s="14" t="s">
        <v>148</v>
      </c>
      <c r="G88" s="4" t="s">
        <v>149</v>
      </c>
      <c r="K88" s="1" t="s">
        <v>46</v>
      </c>
    </row>
    <row r="89" spans="6:11" ht="13.35" customHeight="1">
      <c r="F89" s="14" t="s">
        <v>150</v>
      </c>
      <c r="G89" s="4" t="s">
        <v>151</v>
      </c>
      <c r="K89" s="1" t="s">
        <v>47</v>
      </c>
    </row>
    <row r="90" spans="6:11" ht="13.35" customHeight="1">
      <c r="F90" s="14" t="s">
        <v>152</v>
      </c>
      <c r="G90" s="4" t="s">
        <v>153</v>
      </c>
      <c r="K90" s="1" t="s">
        <v>48</v>
      </c>
    </row>
    <row r="91" spans="6:11" ht="13.35" customHeight="1">
      <c r="F91" s="14" t="s">
        <v>154</v>
      </c>
      <c r="G91" s="4" t="s">
        <v>65</v>
      </c>
      <c r="K91" s="1" t="s">
        <v>49</v>
      </c>
    </row>
    <row r="92" spans="6:11" ht="13.35" customHeight="1">
      <c r="F92" s="14" t="s">
        <v>155</v>
      </c>
      <c r="G92" s="4" t="s">
        <v>66</v>
      </c>
      <c r="K92" s="1" t="s">
        <v>50</v>
      </c>
    </row>
    <row r="93" spans="6:11" ht="13.35" customHeight="1">
      <c r="F93" s="14" t="s">
        <v>156</v>
      </c>
      <c r="G93" s="4" t="s">
        <v>157</v>
      </c>
      <c r="K93" s="1" t="s">
        <v>51</v>
      </c>
    </row>
    <row r="94" spans="6:11" ht="13.35" customHeight="1">
      <c r="F94" s="14" t="s">
        <v>158</v>
      </c>
      <c r="G94" s="4" t="s">
        <v>159</v>
      </c>
      <c r="K94" s="1" t="s">
        <v>52</v>
      </c>
    </row>
    <row r="95" spans="6:11" ht="13.35" customHeight="1">
      <c r="F95" s="14" t="s">
        <v>160</v>
      </c>
      <c r="G95" s="4" t="s">
        <v>161</v>
      </c>
      <c r="K95" s="1" t="s">
        <v>53</v>
      </c>
    </row>
    <row r="96" spans="6:11" ht="13.35" customHeight="1">
      <c r="F96" s="14" t="s">
        <v>162</v>
      </c>
      <c r="G96" s="4" t="s">
        <v>163</v>
      </c>
      <c r="K96" s="1" t="s">
        <v>54</v>
      </c>
    </row>
    <row r="97" spans="6:11" ht="13.35" customHeight="1">
      <c r="F97" s="14" t="s">
        <v>164</v>
      </c>
      <c r="G97" s="4" t="s">
        <v>165</v>
      </c>
      <c r="K97" s="1" t="s">
        <v>55</v>
      </c>
    </row>
    <row r="98" spans="6:11" ht="13.35" customHeight="1">
      <c r="F98" s="14" t="s">
        <v>166</v>
      </c>
      <c r="G98" s="4" t="s">
        <v>167</v>
      </c>
    </row>
    <row r="99" spans="6:11" ht="13.35" customHeight="1">
      <c r="F99" s="14" t="s">
        <v>168</v>
      </c>
      <c r="G99" s="4" t="s">
        <v>169</v>
      </c>
    </row>
    <row r="100" spans="6:11" ht="13.35" customHeight="1">
      <c r="F100" s="14" t="s">
        <v>170</v>
      </c>
      <c r="G100" s="4" t="s">
        <v>171</v>
      </c>
    </row>
    <row r="101" spans="6:11" ht="13.35" customHeight="1">
      <c r="F101" s="14" t="s">
        <v>172</v>
      </c>
      <c r="G101" s="4" t="s">
        <v>173</v>
      </c>
    </row>
    <row r="102" spans="6:11" ht="13.35" customHeight="1">
      <c r="F102" s="14" t="s">
        <v>174</v>
      </c>
      <c r="G102" s="4" t="s">
        <v>175</v>
      </c>
    </row>
    <row r="103" spans="6:11" ht="13.35" customHeight="1">
      <c r="F103" s="14" t="s">
        <v>176</v>
      </c>
      <c r="G103" s="4" t="s">
        <v>177</v>
      </c>
    </row>
    <row r="104" spans="6:11" ht="13.35" customHeight="1">
      <c r="F104" s="14" t="s">
        <v>178</v>
      </c>
      <c r="G104" s="4" t="s">
        <v>179</v>
      </c>
    </row>
    <row r="105" spans="6:11" ht="13.35" customHeight="1">
      <c r="F105" s="14" t="s">
        <v>180</v>
      </c>
      <c r="G105" s="4" t="s">
        <v>181</v>
      </c>
    </row>
    <row r="106" spans="6:11" ht="13.35" customHeight="1">
      <c r="F106" s="14" t="s">
        <v>182</v>
      </c>
      <c r="G106" s="4" t="s">
        <v>183</v>
      </c>
    </row>
    <row r="107" spans="6:11" ht="13.35" customHeight="1">
      <c r="F107" s="14" t="s">
        <v>184</v>
      </c>
      <c r="G107" s="4" t="s">
        <v>185</v>
      </c>
    </row>
    <row r="108" spans="6:11" ht="13.35" customHeight="1">
      <c r="F108" s="14" t="s">
        <v>186</v>
      </c>
      <c r="G108" s="4" t="s">
        <v>187</v>
      </c>
    </row>
    <row r="109" spans="6:11" ht="13.35" customHeight="1">
      <c r="F109" s="14" t="s">
        <v>188</v>
      </c>
      <c r="G109" s="4" t="s">
        <v>189</v>
      </c>
    </row>
    <row r="110" spans="6:11" ht="13.35" customHeight="1">
      <c r="F110" s="14" t="s">
        <v>190</v>
      </c>
      <c r="G110" s="4" t="s">
        <v>191</v>
      </c>
    </row>
    <row r="111" spans="6:11" ht="13.35" customHeight="1">
      <c r="F111" s="14" t="s">
        <v>192</v>
      </c>
      <c r="G111" s="4" t="s">
        <v>193</v>
      </c>
    </row>
    <row r="112" spans="6:11" ht="13.35" customHeight="1">
      <c r="F112" s="14" t="s">
        <v>194</v>
      </c>
      <c r="G112" s="4" t="s">
        <v>195</v>
      </c>
    </row>
    <row r="113" spans="6:7" ht="13.35" customHeight="1">
      <c r="F113" s="14" t="s">
        <v>196</v>
      </c>
      <c r="G113" s="4" t="s">
        <v>197</v>
      </c>
    </row>
    <row r="114" spans="6:7" ht="13.35" customHeight="1">
      <c r="F114" s="14" t="s">
        <v>198</v>
      </c>
      <c r="G114" s="4" t="s">
        <v>199</v>
      </c>
    </row>
    <row r="115" spans="6:7" ht="13.35" customHeight="1">
      <c r="F115" s="14" t="s">
        <v>200</v>
      </c>
      <c r="G115" s="4" t="s">
        <v>201</v>
      </c>
    </row>
    <row r="116" spans="6:7" ht="13.35" customHeight="1">
      <c r="F116" s="14" t="s">
        <v>202</v>
      </c>
      <c r="G116" s="4" t="s">
        <v>203</v>
      </c>
    </row>
    <row r="117" spans="6:7" ht="13.35" customHeight="1">
      <c r="F117" s="14" t="s">
        <v>204</v>
      </c>
      <c r="G117" s="4" t="s">
        <v>205</v>
      </c>
    </row>
    <row r="118" spans="6:7" ht="13.35" customHeight="1">
      <c r="F118" s="14" t="s">
        <v>206</v>
      </c>
      <c r="G118" s="4" t="s">
        <v>207</v>
      </c>
    </row>
    <row r="119" spans="6:7" ht="13.35" customHeight="1">
      <c r="F119" s="14" t="s">
        <v>208</v>
      </c>
      <c r="G119" s="4" t="s">
        <v>209</v>
      </c>
    </row>
    <row r="120" spans="6:7" ht="13.35" customHeight="1">
      <c r="F120" s="14" t="s">
        <v>210</v>
      </c>
      <c r="G120" s="4" t="s">
        <v>211</v>
      </c>
    </row>
    <row r="121" spans="6:7" ht="13.35" customHeight="1">
      <c r="F121" s="14" t="s">
        <v>212</v>
      </c>
      <c r="G121" s="4" t="s">
        <v>213</v>
      </c>
    </row>
    <row r="122" spans="6:7" ht="13.35" customHeight="1">
      <c r="F122" s="14" t="s">
        <v>214</v>
      </c>
      <c r="G122" s="4" t="s">
        <v>215</v>
      </c>
    </row>
    <row r="123" spans="6:7" ht="13.35" customHeight="1">
      <c r="F123" s="14" t="s">
        <v>216</v>
      </c>
      <c r="G123" s="4" t="s">
        <v>217</v>
      </c>
    </row>
    <row r="124" spans="6:7" ht="13.35" customHeight="1">
      <c r="F124" s="14" t="s">
        <v>218</v>
      </c>
      <c r="G124" s="4" t="s">
        <v>219</v>
      </c>
    </row>
    <row r="125" spans="6:7" ht="13.35" customHeight="1">
      <c r="F125" s="14" t="s">
        <v>220</v>
      </c>
      <c r="G125" s="4" t="s">
        <v>221</v>
      </c>
    </row>
    <row r="126" spans="6:7" ht="13.35" customHeight="1">
      <c r="F126" s="14" t="s">
        <v>222</v>
      </c>
      <c r="G126" s="4" t="s">
        <v>223</v>
      </c>
    </row>
    <row r="127" spans="6:7" ht="13.35" customHeight="1">
      <c r="F127" s="14" t="s">
        <v>224</v>
      </c>
      <c r="G127" s="4" t="s">
        <v>225</v>
      </c>
    </row>
    <row r="128" spans="6:7" ht="13.35" customHeight="1">
      <c r="F128" s="14" t="s">
        <v>226</v>
      </c>
      <c r="G128" s="4" t="s">
        <v>227</v>
      </c>
    </row>
    <row r="129" spans="6:7" ht="13.35" customHeight="1">
      <c r="F129" s="14" t="s">
        <v>228</v>
      </c>
      <c r="G129" s="4" t="s">
        <v>229</v>
      </c>
    </row>
    <row r="130" spans="6:7" ht="13.35" customHeight="1">
      <c r="F130" s="14" t="s">
        <v>230</v>
      </c>
      <c r="G130" s="4" t="s">
        <v>231</v>
      </c>
    </row>
    <row r="131" spans="6:7" ht="13.35" customHeight="1">
      <c r="F131" s="14" t="s">
        <v>232</v>
      </c>
      <c r="G131" s="4" t="s">
        <v>233</v>
      </c>
    </row>
    <row r="132" spans="6:7" ht="13.35" customHeight="1">
      <c r="F132" s="14" t="s">
        <v>234</v>
      </c>
      <c r="G132" s="4" t="s">
        <v>235</v>
      </c>
    </row>
    <row r="133" spans="6:7" ht="13.35" customHeight="1">
      <c r="F133" s="14" t="s">
        <v>236</v>
      </c>
      <c r="G133" s="4" t="s">
        <v>237</v>
      </c>
    </row>
    <row r="134" spans="6:7" ht="13.35" customHeight="1">
      <c r="F134" s="14" t="s">
        <v>238</v>
      </c>
      <c r="G134" s="4" t="s">
        <v>239</v>
      </c>
    </row>
    <row r="135" spans="6:7" ht="13.35" customHeight="1">
      <c r="F135" s="14" t="s">
        <v>240</v>
      </c>
      <c r="G135" s="4" t="s">
        <v>241</v>
      </c>
    </row>
    <row r="136" spans="6:7" ht="13.35" customHeight="1">
      <c r="F136" s="14" t="s">
        <v>242</v>
      </c>
      <c r="G136" s="4" t="s">
        <v>243</v>
      </c>
    </row>
    <row r="137" spans="6:7" ht="13.35" customHeight="1">
      <c r="F137" s="14" t="s">
        <v>244</v>
      </c>
      <c r="G137" s="4" t="s">
        <v>245</v>
      </c>
    </row>
    <row r="138" spans="6:7" ht="13.35" customHeight="1">
      <c r="F138" s="14" t="s">
        <v>246</v>
      </c>
      <c r="G138" s="4" t="s">
        <v>247</v>
      </c>
    </row>
    <row r="139" spans="6:7" ht="13.35" customHeight="1">
      <c r="F139" s="14" t="s">
        <v>248</v>
      </c>
      <c r="G139" s="4" t="s">
        <v>249</v>
      </c>
    </row>
    <row r="140" spans="6:7" ht="13.35" customHeight="1">
      <c r="F140" s="14" t="s">
        <v>250</v>
      </c>
      <c r="G140" s="4" t="s">
        <v>251</v>
      </c>
    </row>
    <row r="141" spans="6:7" ht="13.35" customHeight="1">
      <c r="F141" s="14" t="s">
        <v>252</v>
      </c>
      <c r="G141" s="4" t="s">
        <v>253</v>
      </c>
    </row>
    <row r="142" spans="6:7" ht="13.35" customHeight="1">
      <c r="F142" s="14" t="s">
        <v>254</v>
      </c>
      <c r="G142" s="4" t="s">
        <v>255</v>
      </c>
    </row>
    <row r="143" spans="6:7" ht="13.35" customHeight="1">
      <c r="F143" s="14" t="s">
        <v>256</v>
      </c>
      <c r="G143" s="4" t="s">
        <v>257</v>
      </c>
    </row>
    <row r="144" spans="6:7" ht="13.35" customHeight="1">
      <c r="F144" s="14" t="s">
        <v>258</v>
      </c>
      <c r="G144" s="4" t="s">
        <v>67</v>
      </c>
    </row>
    <row r="145" spans="6:7" ht="13.35" customHeight="1">
      <c r="F145" s="14" t="s">
        <v>259</v>
      </c>
      <c r="G145" s="4" t="s">
        <v>68</v>
      </c>
    </row>
    <row r="146" spans="6:7" ht="13.35" customHeight="1">
      <c r="F146" s="14" t="s">
        <v>260</v>
      </c>
      <c r="G146" s="4" t="s">
        <v>69</v>
      </c>
    </row>
    <row r="147" spans="6:7" ht="13.35" customHeight="1">
      <c r="F147" s="14" t="s">
        <v>261</v>
      </c>
      <c r="G147" s="4" t="s">
        <v>70</v>
      </c>
    </row>
    <row r="148" spans="6:7" ht="13.35" customHeight="1">
      <c r="F148" s="14" t="s">
        <v>262</v>
      </c>
      <c r="G148" s="4" t="s">
        <v>71</v>
      </c>
    </row>
    <row r="149" spans="6:7" ht="13.35" customHeight="1">
      <c r="F149" s="14" t="s">
        <v>263</v>
      </c>
      <c r="G149" s="4" t="s">
        <v>72</v>
      </c>
    </row>
    <row r="150" spans="6:7" ht="13.35" customHeight="1">
      <c r="F150" s="14" t="s">
        <v>264</v>
      </c>
      <c r="G150" s="4" t="s">
        <v>265</v>
      </c>
    </row>
    <row r="151" spans="6:7" ht="13.35" customHeight="1">
      <c r="F151" s="14" t="s">
        <v>266</v>
      </c>
      <c r="G151" s="4" t="s">
        <v>267</v>
      </c>
    </row>
    <row r="152" spans="6:7" ht="13.35" customHeight="1">
      <c r="F152" s="14" t="s">
        <v>268</v>
      </c>
      <c r="G152" s="4" t="s">
        <v>269</v>
      </c>
    </row>
    <row r="153" spans="6:7" ht="13.35" customHeight="1">
      <c r="F153" s="14" t="s">
        <v>270</v>
      </c>
      <c r="G153" s="4" t="s">
        <v>271</v>
      </c>
    </row>
    <row r="154" spans="6:7" ht="13.35" customHeight="1">
      <c r="F154" s="14" t="s">
        <v>272</v>
      </c>
      <c r="G154" s="4" t="s">
        <v>273</v>
      </c>
    </row>
    <row r="155" spans="6:7" ht="13.35" customHeight="1">
      <c r="F155" s="14" t="s">
        <v>274</v>
      </c>
      <c r="G155" s="4" t="s">
        <v>275</v>
      </c>
    </row>
    <row r="156" spans="6:7" ht="13.35" customHeight="1">
      <c r="F156" s="14" t="s">
        <v>276</v>
      </c>
      <c r="G156" s="4" t="s">
        <v>277</v>
      </c>
    </row>
    <row r="157" spans="6:7" ht="13.35" customHeight="1">
      <c r="F157" s="14" t="s">
        <v>278</v>
      </c>
      <c r="G157" s="4" t="s">
        <v>279</v>
      </c>
    </row>
    <row r="158" spans="6:7" ht="13.35" customHeight="1">
      <c r="F158" s="14" t="s">
        <v>280</v>
      </c>
      <c r="G158" s="4" t="s">
        <v>281</v>
      </c>
    </row>
    <row r="159" spans="6:7" ht="13.35" customHeight="1">
      <c r="F159" s="14" t="s">
        <v>282</v>
      </c>
      <c r="G159" s="4" t="s">
        <v>283</v>
      </c>
    </row>
    <row r="160" spans="6:7" ht="13.35" customHeight="1">
      <c r="F160" s="14" t="s">
        <v>284</v>
      </c>
      <c r="G160" s="4" t="s">
        <v>285</v>
      </c>
    </row>
    <row r="161" spans="6:7" ht="13.35" customHeight="1">
      <c r="F161" s="14" t="s">
        <v>286</v>
      </c>
      <c r="G161" s="4" t="s">
        <v>287</v>
      </c>
    </row>
    <row r="162" spans="6:7" ht="13.35" customHeight="1">
      <c r="F162" s="14" t="s">
        <v>288</v>
      </c>
      <c r="G162" s="4" t="s">
        <v>289</v>
      </c>
    </row>
    <row r="163" spans="6:7" ht="13.35" customHeight="1">
      <c r="F163" s="14" t="s">
        <v>290</v>
      </c>
      <c r="G163" s="4" t="s">
        <v>291</v>
      </c>
    </row>
    <row r="164" spans="6:7" ht="13.35" customHeight="1">
      <c r="F164" s="14" t="s">
        <v>292</v>
      </c>
      <c r="G164" s="4" t="s">
        <v>293</v>
      </c>
    </row>
  </sheetData>
  <mergeCells count="17">
    <mergeCell ref="B4:L4"/>
    <mergeCell ref="B9:B10"/>
    <mergeCell ref="C9:D9"/>
    <mergeCell ref="E9:F9"/>
    <mergeCell ref="G9:I9"/>
    <mergeCell ref="J9:J10"/>
    <mergeCell ref="K9:L10"/>
    <mergeCell ref="G10:I10"/>
    <mergeCell ref="D41:F41"/>
    <mergeCell ref="G41:L41"/>
    <mergeCell ref="C20:D20"/>
    <mergeCell ref="E20:F20"/>
    <mergeCell ref="G20:I20"/>
    <mergeCell ref="B32:L33"/>
    <mergeCell ref="B35:L37"/>
    <mergeCell ref="D39:F39"/>
    <mergeCell ref="G39:L39"/>
  </mergeCells>
  <phoneticPr fontId="2"/>
  <conditionalFormatting sqref="O1:O10 O31:O1048576 O12:O19">
    <cfRule type="cellIs" dxfId="4" priority="5" operator="equal">
      <formula>"NG"</formula>
    </cfRule>
  </conditionalFormatting>
  <conditionalFormatting sqref="O26:O30">
    <cfRule type="cellIs" dxfId="3" priority="4" operator="equal">
      <formula>"NG"</formula>
    </cfRule>
  </conditionalFormatting>
  <conditionalFormatting sqref="O21:O25">
    <cfRule type="cellIs" dxfId="2" priority="3" operator="equal">
      <formula>"NG"</formula>
    </cfRule>
  </conditionalFormatting>
  <conditionalFormatting sqref="O20">
    <cfRule type="cellIs" dxfId="1" priority="2" operator="equal">
      <formula>"NG"</formula>
    </cfRule>
  </conditionalFormatting>
  <conditionalFormatting sqref="O11">
    <cfRule type="cellIs" dxfId="0" priority="1" operator="equal">
      <formula>"NG"</formula>
    </cfRule>
  </conditionalFormatting>
  <dataValidations count="10">
    <dataValidation type="list" allowBlank="1" showInputMessage="1" showErrorMessage="1" prompt="都道府県をプルダウン選択" sqref="K11:K30">
      <formula1>$K$50:$K$97</formula1>
    </dataValidation>
    <dataValidation type="list" allowBlank="1" showInputMessage="1" showErrorMessage="1" prompt="日をプルダウン選択" sqref="I12:I19 I21:I30">
      <formula1>$I$51:$I$80</formula1>
    </dataValidation>
    <dataValidation type="list" allowBlank="1" showInputMessage="1" showErrorMessage="1" prompt="月をプルダウン選択" sqref="H11:H19 H21:H30">
      <formula1>$H$51:$H$62</formula1>
    </dataValidation>
    <dataValidation imeMode="halfKatakana" allowBlank="1" showInputMessage="1" showErrorMessage="1" prompt="半角ｶﾅで入力" sqref="F11:F19 F21:F30 E11:E30"/>
    <dataValidation type="list" allowBlank="1" showInputMessage="1" showErrorMessage="1" sqref="J11:J19 J21:J30">
      <formula1>"男,女"</formula1>
    </dataValidation>
    <dataValidation type="list" allowBlank="1" showInputMessage="1" showErrorMessage="1" prompt="年をプルダウン選択" sqref="G11:G19 G21:G30">
      <formula1>$G$51:$G$164</formula1>
    </dataValidation>
    <dataValidation type="list" allowBlank="1" showInputMessage="1" showErrorMessage="1" prompt="日をプルダウン選択" sqref="I11">
      <formula1>$I$51:$I$81</formula1>
    </dataValidation>
    <dataValidation type="list" imeMode="halfAlpha" operator="greaterThanOrEqual" allowBlank="1" showInputMessage="1" showErrorMessage="1" sqref="F6">
      <formula1>"　,令和７,令和８"</formula1>
    </dataValidation>
    <dataValidation type="list" imeMode="halfAlpha" allowBlank="1" showInputMessage="1" showErrorMessage="1" sqref="H6">
      <formula1>"１,２,３,４,５,６,７,８,９,10,11,12"</formula1>
    </dataValidation>
    <dataValidation type="list" imeMode="halfAlpha" allowBlank="1" showInputMessage="1" sqref="J6">
      <formula1>"１,２,３,４,５,６,７,８,９,10,11,12,13,14,15,16,17,18,19,20,21,22,23,24,25,26,27,28,29,30,31"</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DDDDD"/>
  </sheetPr>
  <dimension ref="B2:F4"/>
  <sheetViews>
    <sheetView workbookViewId="0">
      <selection activeCell="D3" sqref="D3"/>
    </sheetView>
  </sheetViews>
  <sheetFormatPr defaultRowHeight="13.5"/>
  <cols>
    <col min="1" max="1" width="4" customWidth="1"/>
    <col min="2" max="2" width="55.75" customWidth="1"/>
    <col min="3" max="6" width="16.375" customWidth="1"/>
  </cols>
  <sheetData>
    <row r="2" spans="2:6" ht="27">
      <c r="B2" s="199" t="s">
        <v>533</v>
      </c>
      <c r="C2" s="199" t="s">
        <v>534</v>
      </c>
      <c r="D2" s="199" t="s">
        <v>535</v>
      </c>
      <c r="E2" s="199" t="s">
        <v>536</v>
      </c>
      <c r="F2" s="199" t="s">
        <v>537</v>
      </c>
    </row>
    <row r="3" spans="2:6" ht="28.5" customHeight="1">
      <c r="B3" s="200" t="s">
        <v>538</v>
      </c>
      <c r="C3" s="200" t="s">
        <v>539</v>
      </c>
      <c r="D3" s="200" t="s">
        <v>540</v>
      </c>
      <c r="E3" s="200" t="s">
        <v>538</v>
      </c>
      <c r="F3" s="200" t="s">
        <v>541</v>
      </c>
    </row>
    <row r="4" spans="2:6" ht="50.25" customHeight="1">
      <c r="B4" s="201" t="str">
        <f>交付申請書!L18&amp;"　"&amp;交付申請書!L20&amp;"　"&amp;交付申請書!T21&amp;"　"&amp;交付申請書!X20</f>
        <v>　　　</v>
      </c>
      <c r="C4" s="204">
        <f>交付申請書!M11</f>
        <v>0</v>
      </c>
      <c r="D4" s="203">
        <f>交付申請書!P11</f>
        <v>0</v>
      </c>
      <c r="E4" s="201" t="str">
        <f>交付申請書!L13&amp;交付申請書!O13</f>
        <v/>
      </c>
      <c r="F4" s="202">
        <f>別紙１_事業計画書!R56</f>
        <v>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I54"/>
  <sheetViews>
    <sheetView showZeros="0" view="pageBreakPreview" zoomScale="85" zoomScaleNormal="100" zoomScaleSheetLayoutView="85" workbookViewId="0">
      <selection activeCell="D3" sqref="D3"/>
    </sheetView>
  </sheetViews>
  <sheetFormatPr defaultRowHeight="21.75" customHeight="1"/>
  <cols>
    <col min="1" max="1" width="5" style="180" customWidth="1"/>
    <col min="2" max="2" width="16.625" style="181" customWidth="1"/>
    <col min="3" max="3" width="33.25" style="180" customWidth="1"/>
    <col min="4" max="4" width="33.875" style="182" customWidth="1"/>
    <col min="5" max="5" width="4.875" style="183" customWidth="1"/>
    <col min="6" max="7" width="3.625" style="183" customWidth="1"/>
    <col min="8" max="8" width="5.25" style="183" customWidth="1"/>
    <col min="9" max="9" width="60.625" style="184" customWidth="1"/>
  </cols>
  <sheetData>
    <row r="1" spans="1:9" s="210" customFormat="1" ht="39" customHeight="1" thickBot="1">
      <c r="A1" s="206" t="s">
        <v>515</v>
      </c>
      <c r="B1" s="207" t="s">
        <v>516</v>
      </c>
      <c r="C1" s="206" t="s">
        <v>517</v>
      </c>
      <c r="D1" s="208" t="s">
        <v>518</v>
      </c>
      <c r="E1" s="209" t="s">
        <v>521</v>
      </c>
      <c r="F1" s="209" t="s">
        <v>1</v>
      </c>
      <c r="G1" s="209" t="s">
        <v>0</v>
      </c>
      <c r="H1" s="209" t="s">
        <v>519</v>
      </c>
      <c r="I1" s="206" t="s">
        <v>520</v>
      </c>
    </row>
    <row r="2" spans="1:9" s="205" customFormat="1" ht="22.5" customHeight="1" thickTop="1">
      <c r="A2" s="211">
        <v>1</v>
      </c>
      <c r="B2" s="212"/>
      <c r="C2" s="211">
        <f>交付申請書!L16</f>
        <v>0</v>
      </c>
      <c r="D2" s="213">
        <f>交付申請書!L18</f>
        <v>0</v>
      </c>
      <c r="E2" s="214"/>
      <c r="F2" s="214"/>
      <c r="G2" s="214"/>
      <c r="H2" s="214"/>
      <c r="I2" s="211" t="str">
        <f>IF(交付申請書!L13="神奈川県","",交付申請書!L13)&amp;交付申請書!O13</f>
        <v/>
      </c>
    </row>
    <row r="3" spans="1:9" ht="21.75" customHeight="1">
      <c r="A3" s="163">
        <v>2</v>
      </c>
      <c r="B3" s="164">
        <f>別紙２_役員等一覧!B11</f>
        <v>0</v>
      </c>
      <c r="C3" s="163" t="str">
        <f>別紙２_役員等一覧!E11&amp;" "&amp;別紙２_役員等一覧!F11</f>
        <v xml:space="preserve"> </v>
      </c>
      <c r="D3" s="165" t="str">
        <f>別紙２_役員等一覧!C11&amp;"　"&amp;別紙２_役員等一覧!D11</f>
        <v>0　0</v>
      </c>
      <c r="E3" s="167">
        <f>別紙２_役員等一覧!G11</f>
        <v>0</v>
      </c>
      <c r="F3" s="167">
        <f>別紙２_役員等一覧!H11</f>
        <v>0</v>
      </c>
      <c r="G3" s="167">
        <f>別紙２_役員等一覧!I11</f>
        <v>0</v>
      </c>
      <c r="H3" s="166">
        <f>別紙２_役員等一覧!J11</f>
        <v>0</v>
      </c>
      <c r="I3" s="163" t="str">
        <f>IF(別紙２_役員等一覧!K11="神奈川県","",別紙２_役員等一覧!K11)&amp;別紙２_役員等一覧!L11</f>
        <v>都道府県</v>
      </c>
    </row>
    <row r="4" spans="1:9" ht="21.75" customHeight="1">
      <c r="A4" s="163">
        <v>3</v>
      </c>
      <c r="B4" s="164">
        <f>別紙２_役員等一覧!B12</f>
        <v>0</v>
      </c>
      <c r="C4" s="163" t="str">
        <f>別紙２_役員等一覧!E12&amp;" "&amp;別紙２_役員等一覧!F12</f>
        <v xml:space="preserve"> </v>
      </c>
      <c r="D4" s="165" t="str">
        <f>別紙２_役員等一覧!C12&amp;"　"&amp;別紙２_役員等一覧!D12</f>
        <v>　</v>
      </c>
      <c r="E4" s="167">
        <f>別紙２_役員等一覧!G12</f>
        <v>0</v>
      </c>
      <c r="F4" s="167">
        <f>別紙２_役員等一覧!H12</f>
        <v>0</v>
      </c>
      <c r="G4" s="167">
        <f>別紙２_役員等一覧!I12</f>
        <v>0</v>
      </c>
      <c r="H4" s="168">
        <f>別紙２_役員等一覧!J12</f>
        <v>0</v>
      </c>
      <c r="I4" s="163" t="str">
        <f>IF(別紙２_役員等一覧!K12="神奈川県","",別紙２_役員等一覧!K12)&amp;別紙２_役員等一覧!L12</f>
        <v>都道府県</v>
      </c>
    </row>
    <row r="5" spans="1:9" ht="21.75" customHeight="1">
      <c r="A5" s="163">
        <v>4</v>
      </c>
      <c r="B5" s="164">
        <f>別紙２_役員等一覧!B13</f>
        <v>0</v>
      </c>
      <c r="C5" s="163" t="str">
        <f>別紙２_役員等一覧!E13&amp;" "&amp;別紙２_役員等一覧!F13</f>
        <v xml:space="preserve"> </v>
      </c>
      <c r="D5" s="165" t="str">
        <f>別紙２_役員等一覧!C13&amp;"　"&amp;別紙２_役員等一覧!D13</f>
        <v>　</v>
      </c>
      <c r="E5" s="167">
        <f>別紙２_役員等一覧!G13</f>
        <v>0</v>
      </c>
      <c r="F5" s="167">
        <f>別紙２_役員等一覧!H13</f>
        <v>0</v>
      </c>
      <c r="G5" s="167">
        <f>別紙２_役員等一覧!I13</f>
        <v>0</v>
      </c>
      <c r="H5" s="168">
        <f>別紙２_役員等一覧!J13</f>
        <v>0</v>
      </c>
      <c r="I5" s="163" t="str">
        <f>IF(別紙２_役員等一覧!K13="神奈川県","",別紙２_役員等一覧!K13)&amp;別紙２_役員等一覧!L13</f>
        <v>都道府県</v>
      </c>
    </row>
    <row r="6" spans="1:9" ht="21.75" customHeight="1">
      <c r="A6" s="163">
        <v>5</v>
      </c>
      <c r="B6" s="164">
        <f>別紙２_役員等一覧!B14</f>
        <v>0</v>
      </c>
      <c r="C6" s="163" t="str">
        <f>別紙２_役員等一覧!E14&amp;" "&amp;別紙２_役員等一覧!F14</f>
        <v xml:space="preserve"> </v>
      </c>
      <c r="D6" s="165" t="str">
        <f>別紙２_役員等一覧!C14&amp;"　"&amp;別紙２_役員等一覧!D14</f>
        <v>　</v>
      </c>
      <c r="E6" s="167">
        <f>別紙２_役員等一覧!G14</f>
        <v>0</v>
      </c>
      <c r="F6" s="167">
        <f>別紙２_役員等一覧!H14</f>
        <v>0</v>
      </c>
      <c r="G6" s="167">
        <f>別紙２_役員等一覧!I14</f>
        <v>0</v>
      </c>
      <c r="H6" s="168">
        <f>別紙２_役員等一覧!J14</f>
        <v>0</v>
      </c>
      <c r="I6" s="163" t="str">
        <f>IF(別紙２_役員等一覧!K14="神奈川県","",別紙２_役員等一覧!K14)&amp;別紙２_役員等一覧!L14</f>
        <v>都道府県</v>
      </c>
    </row>
    <row r="7" spans="1:9" ht="21.75" customHeight="1">
      <c r="A7" s="163">
        <v>6</v>
      </c>
      <c r="B7" s="164">
        <f>別紙２_役員等一覧!B15</f>
        <v>0</v>
      </c>
      <c r="C7" s="163" t="str">
        <f>別紙２_役員等一覧!E15&amp;" "&amp;別紙２_役員等一覧!F15</f>
        <v xml:space="preserve"> </v>
      </c>
      <c r="D7" s="165" t="str">
        <f>別紙２_役員等一覧!C15&amp;"　"&amp;別紙２_役員等一覧!D15</f>
        <v>　</v>
      </c>
      <c r="E7" s="167">
        <f>別紙２_役員等一覧!G15</f>
        <v>0</v>
      </c>
      <c r="F7" s="167">
        <f>別紙２_役員等一覧!H15</f>
        <v>0</v>
      </c>
      <c r="G7" s="167">
        <f>別紙２_役員等一覧!I15</f>
        <v>0</v>
      </c>
      <c r="H7" s="168">
        <f>別紙２_役員等一覧!J15</f>
        <v>0</v>
      </c>
      <c r="I7" s="163" t="str">
        <f>IF(別紙２_役員等一覧!K15="神奈川県","",別紙２_役員等一覧!K15)&amp;別紙２_役員等一覧!L15</f>
        <v>都道府県</v>
      </c>
    </row>
    <row r="8" spans="1:9" ht="21.75" customHeight="1">
      <c r="A8" s="163">
        <v>7</v>
      </c>
      <c r="B8" s="164">
        <f>別紙２_役員等一覧!B16</f>
        <v>0</v>
      </c>
      <c r="C8" s="163" t="str">
        <f>別紙２_役員等一覧!E16&amp;" "&amp;別紙２_役員等一覧!F16</f>
        <v xml:space="preserve"> </v>
      </c>
      <c r="D8" s="165" t="str">
        <f>別紙２_役員等一覧!C16&amp;"　"&amp;別紙２_役員等一覧!D16</f>
        <v>　</v>
      </c>
      <c r="E8" s="167">
        <f>別紙２_役員等一覧!G16</f>
        <v>0</v>
      </c>
      <c r="F8" s="167">
        <f>別紙２_役員等一覧!H16</f>
        <v>0</v>
      </c>
      <c r="G8" s="167">
        <f>別紙２_役員等一覧!I16</f>
        <v>0</v>
      </c>
      <c r="H8" s="168">
        <f>別紙２_役員等一覧!J16</f>
        <v>0</v>
      </c>
      <c r="I8" s="163" t="str">
        <f>IF(別紙２_役員等一覧!K16="神奈川県","",別紙２_役員等一覧!K16)&amp;別紙２_役員等一覧!L16</f>
        <v>都道府県</v>
      </c>
    </row>
    <row r="9" spans="1:9" ht="21.75" customHeight="1">
      <c r="A9" s="163">
        <v>8</v>
      </c>
      <c r="B9" s="164">
        <f>別紙２_役員等一覧!B17</f>
        <v>0</v>
      </c>
      <c r="C9" s="163" t="str">
        <f>別紙２_役員等一覧!E17&amp;" "&amp;別紙２_役員等一覧!F17</f>
        <v xml:space="preserve"> </v>
      </c>
      <c r="D9" s="165" t="str">
        <f>別紙２_役員等一覧!C17&amp;"　"&amp;別紙２_役員等一覧!D17</f>
        <v>　</v>
      </c>
      <c r="E9" s="167">
        <f>別紙２_役員等一覧!G17</f>
        <v>0</v>
      </c>
      <c r="F9" s="167">
        <f>別紙２_役員等一覧!H17</f>
        <v>0</v>
      </c>
      <c r="G9" s="167">
        <f>別紙２_役員等一覧!I17</f>
        <v>0</v>
      </c>
      <c r="H9" s="168">
        <f>別紙２_役員等一覧!J17</f>
        <v>0</v>
      </c>
      <c r="I9" s="163" t="str">
        <f>IF(別紙２_役員等一覧!K17="神奈川県","",別紙２_役員等一覧!K17)&amp;別紙２_役員等一覧!L17</f>
        <v>都道府県</v>
      </c>
    </row>
    <row r="10" spans="1:9" ht="21.75" customHeight="1">
      <c r="A10" s="163">
        <v>9</v>
      </c>
      <c r="B10" s="164">
        <f>別紙２_役員等一覧!B18</f>
        <v>0</v>
      </c>
      <c r="C10" s="163" t="str">
        <f>別紙２_役員等一覧!E18&amp;" "&amp;別紙２_役員等一覧!F18</f>
        <v xml:space="preserve"> </v>
      </c>
      <c r="D10" s="165" t="str">
        <f>別紙２_役員等一覧!C18&amp;"　"&amp;別紙２_役員等一覧!D18</f>
        <v>　</v>
      </c>
      <c r="E10" s="167">
        <f>別紙２_役員等一覧!G18</f>
        <v>0</v>
      </c>
      <c r="F10" s="167">
        <f>別紙２_役員等一覧!H18</f>
        <v>0</v>
      </c>
      <c r="G10" s="167">
        <f>別紙２_役員等一覧!I18</f>
        <v>0</v>
      </c>
      <c r="H10" s="168">
        <f>別紙２_役員等一覧!J18</f>
        <v>0</v>
      </c>
      <c r="I10" s="163" t="str">
        <f>IF(別紙２_役員等一覧!K18="神奈川県","",別紙２_役員等一覧!K18)&amp;別紙２_役員等一覧!L18</f>
        <v>都道府県</v>
      </c>
    </row>
    <row r="11" spans="1:9" ht="21.75" customHeight="1">
      <c r="A11" s="163">
        <v>10</v>
      </c>
      <c r="B11" s="164">
        <f>別紙２_役員等一覧!B19</f>
        <v>0</v>
      </c>
      <c r="C11" s="163" t="str">
        <f>別紙２_役員等一覧!E19&amp;" "&amp;別紙２_役員等一覧!F19</f>
        <v xml:space="preserve"> </v>
      </c>
      <c r="D11" s="165" t="str">
        <f>別紙２_役員等一覧!C19&amp;"　"&amp;別紙２_役員等一覧!D19</f>
        <v>　</v>
      </c>
      <c r="E11" s="167">
        <f>別紙２_役員等一覧!G19</f>
        <v>0</v>
      </c>
      <c r="F11" s="167">
        <f>別紙２_役員等一覧!H19</f>
        <v>0</v>
      </c>
      <c r="G11" s="167">
        <f>別紙２_役員等一覧!I19</f>
        <v>0</v>
      </c>
      <c r="H11" s="168">
        <f>別紙２_役員等一覧!J19</f>
        <v>0</v>
      </c>
      <c r="I11" s="163" t="str">
        <f>IF(別紙２_役員等一覧!K19="神奈川県","",別紙２_役員等一覧!K19)&amp;別紙２_役員等一覧!L19</f>
        <v>都道府県</v>
      </c>
    </row>
    <row r="12" spans="1:9" ht="21.75" customHeight="1">
      <c r="A12" s="163">
        <v>11</v>
      </c>
      <c r="B12" s="164">
        <f>別紙２_役員等一覧!B20</f>
        <v>0</v>
      </c>
      <c r="C12" s="163" t="str">
        <f>別紙２_役員等一覧!E20&amp;" "&amp;別紙２_役員等一覧!F20</f>
        <v xml:space="preserve"> </v>
      </c>
      <c r="D12" s="165" t="str">
        <f>別紙２_役員等一覧!C20&amp;"　"&amp;別紙２_役員等一覧!D20</f>
        <v>　</v>
      </c>
      <c r="E12" s="167">
        <f>別紙２_役員等一覧!G20</f>
        <v>0</v>
      </c>
      <c r="F12" s="167">
        <f>別紙２_役員等一覧!H20</f>
        <v>0</v>
      </c>
      <c r="G12" s="167">
        <f>別紙２_役員等一覧!I20</f>
        <v>0</v>
      </c>
      <c r="H12" s="168">
        <f>別紙２_役員等一覧!J20</f>
        <v>0</v>
      </c>
      <c r="I12" s="163" t="str">
        <f>IF(別紙２_役員等一覧!K20="神奈川県","",別紙２_役員等一覧!K20)&amp;別紙２_役員等一覧!L20</f>
        <v>都道府県</v>
      </c>
    </row>
    <row r="13" spans="1:9" ht="21.75" customHeight="1">
      <c r="A13" s="163">
        <v>12</v>
      </c>
      <c r="B13" s="164">
        <f>別紙２_役員等一覧!B21</f>
        <v>0</v>
      </c>
      <c r="C13" s="163" t="str">
        <f>別紙２_役員等一覧!E21&amp;" "&amp;別紙２_役員等一覧!F21</f>
        <v xml:space="preserve"> </v>
      </c>
      <c r="D13" s="165" t="str">
        <f>別紙２_役員等一覧!C21&amp;"　"&amp;別紙２_役員等一覧!D21</f>
        <v>　</v>
      </c>
      <c r="E13" s="167">
        <f>別紙２_役員等一覧!G21</f>
        <v>0</v>
      </c>
      <c r="F13" s="167">
        <f>別紙２_役員等一覧!H21</f>
        <v>0</v>
      </c>
      <c r="G13" s="167">
        <f>別紙２_役員等一覧!I21</f>
        <v>0</v>
      </c>
      <c r="H13" s="168">
        <f>別紙２_役員等一覧!J21</f>
        <v>0</v>
      </c>
      <c r="I13" s="163" t="str">
        <f>IF(別紙２_役員等一覧!K21="神奈川県","",別紙２_役員等一覧!K21)&amp;別紙２_役員等一覧!L21</f>
        <v>都道府県</v>
      </c>
    </row>
    <row r="14" spans="1:9" ht="21.75" customHeight="1">
      <c r="A14" s="163">
        <v>13</v>
      </c>
      <c r="B14" s="164">
        <f>別紙２_役員等一覧!B22</f>
        <v>0</v>
      </c>
      <c r="C14" s="163" t="str">
        <f>別紙２_役員等一覧!E22&amp;" "&amp;別紙２_役員等一覧!F22</f>
        <v xml:space="preserve"> </v>
      </c>
      <c r="D14" s="165" t="str">
        <f>別紙２_役員等一覧!C22&amp;"　"&amp;別紙２_役員等一覧!D22</f>
        <v>　</v>
      </c>
      <c r="E14" s="167">
        <f>別紙２_役員等一覧!G22</f>
        <v>0</v>
      </c>
      <c r="F14" s="167">
        <f>別紙２_役員等一覧!H22</f>
        <v>0</v>
      </c>
      <c r="G14" s="167">
        <f>別紙２_役員等一覧!I22</f>
        <v>0</v>
      </c>
      <c r="H14" s="166">
        <f>別紙２_役員等一覧!J22</f>
        <v>0</v>
      </c>
      <c r="I14" s="163" t="str">
        <f>IF(別紙２_役員等一覧!K22="神奈川県","",別紙２_役員等一覧!K22)&amp;別紙２_役員等一覧!L22</f>
        <v>都道府県</v>
      </c>
    </row>
    <row r="15" spans="1:9" ht="21.75" customHeight="1">
      <c r="A15" s="163">
        <v>14</v>
      </c>
      <c r="B15" s="164">
        <f>別紙２_役員等一覧!B23</f>
        <v>0</v>
      </c>
      <c r="C15" s="163" t="str">
        <f>別紙２_役員等一覧!E23&amp;" "&amp;別紙２_役員等一覧!F23</f>
        <v xml:space="preserve"> </v>
      </c>
      <c r="D15" s="165" t="str">
        <f>別紙２_役員等一覧!C23&amp;"　"&amp;別紙２_役員等一覧!D23</f>
        <v>　</v>
      </c>
      <c r="E15" s="167">
        <f>別紙２_役員等一覧!G23</f>
        <v>0</v>
      </c>
      <c r="F15" s="167">
        <f>別紙２_役員等一覧!H23</f>
        <v>0</v>
      </c>
      <c r="G15" s="167">
        <f>別紙２_役員等一覧!I23</f>
        <v>0</v>
      </c>
      <c r="H15" s="168">
        <f>別紙２_役員等一覧!J23</f>
        <v>0</v>
      </c>
      <c r="I15" s="163" t="str">
        <f>IF(別紙２_役員等一覧!K23="神奈川県","",別紙２_役員等一覧!K23)&amp;別紙２_役員等一覧!L23</f>
        <v>都道府県</v>
      </c>
    </row>
    <row r="16" spans="1:9" ht="21.75" customHeight="1">
      <c r="A16" s="163">
        <v>15</v>
      </c>
      <c r="B16" s="164">
        <f>別紙２_役員等一覧!B24</f>
        <v>0</v>
      </c>
      <c r="C16" s="163" t="str">
        <f>別紙２_役員等一覧!E24&amp;" "&amp;別紙２_役員等一覧!F24</f>
        <v xml:space="preserve"> </v>
      </c>
      <c r="D16" s="165" t="str">
        <f>別紙２_役員等一覧!C24&amp;"　"&amp;別紙２_役員等一覧!D24</f>
        <v>　</v>
      </c>
      <c r="E16" s="167">
        <f>別紙２_役員等一覧!G24</f>
        <v>0</v>
      </c>
      <c r="F16" s="167">
        <f>別紙２_役員等一覧!H24</f>
        <v>0</v>
      </c>
      <c r="G16" s="167">
        <f>別紙２_役員等一覧!I24</f>
        <v>0</v>
      </c>
      <c r="H16" s="168">
        <f>別紙２_役員等一覧!J24</f>
        <v>0</v>
      </c>
      <c r="I16" s="163" t="str">
        <f>IF(別紙２_役員等一覧!K24="神奈川県","",別紙２_役員等一覧!K24)&amp;別紙２_役員等一覧!L24</f>
        <v>都道府県</v>
      </c>
    </row>
    <row r="17" spans="1:9" ht="21.75" customHeight="1">
      <c r="A17" s="163">
        <v>16</v>
      </c>
      <c r="B17" s="164">
        <f>別紙２_役員等一覧!B25</f>
        <v>0</v>
      </c>
      <c r="C17" s="163" t="str">
        <f>別紙２_役員等一覧!E25&amp;" "&amp;別紙２_役員等一覧!F25</f>
        <v xml:space="preserve"> </v>
      </c>
      <c r="D17" s="165" t="str">
        <f>別紙２_役員等一覧!C25&amp;"　"&amp;別紙２_役員等一覧!D25</f>
        <v>　</v>
      </c>
      <c r="E17" s="167">
        <f>別紙２_役員等一覧!G25</f>
        <v>0</v>
      </c>
      <c r="F17" s="167">
        <f>別紙２_役員等一覧!H25</f>
        <v>0</v>
      </c>
      <c r="G17" s="167">
        <f>別紙２_役員等一覧!I25</f>
        <v>0</v>
      </c>
      <c r="H17" s="168">
        <f>別紙２_役員等一覧!J25</f>
        <v>0</v>
      </c>
      <c r="I17" s="163" t="str">
        <f>IF(別紙２_役員等一覧!K25="神奈川県","",別紙２_役員等一覧!K25)&amp;別紙２_役員等一覧!L25</f>
        <v>都道府県</v>
      </c>
    </row>
    <row r="18" spans="1:9" ht="21.75" customHeight="1">
      <c r="A18" s="163">
        <v>17</v>
      </c>
      <c r="B18" s="164">
        <f>別紙２_役員等一覧!B26</f>
        <v>0</v>
      </c>
      <c r="C18" s="163" t="str">
        <f>別紙２_役員等一覧!E26&amp;" "&amp;別紙２_役員等一覧!F26</f>
        <v xml:space="preserve"> </v>
      </c>
      <c r="D18" s="165" t="str">
        <f>別紙２_役員等一覧!C26&amp;"　"&amp;別紙２_役員等一覧!D26</f>
        <v>　</v>
      </c>
      <c r="E18" s="167">
        <f>別紙２_役員等一覧!G26</f>
        <v>0</v>
      </c>
      <c r="F18" s="167">
        <f>別紙２_役員等一覧!H26</f>
        <v>0</v>
      </c>
      <c r="G18" s="167">
        <f>別紙２_役員等一覧!I26</f>
        <v>0</v>
      </c>
      <c r="H18" s="168">
        <f>別紙２_役員等一覧!J26</f>
        <v>0</v>
      </c>
      <c r="I18" s="163" t="str">
        <f>IF(別紙２_役員等一覧!K26="神奈川県","",別紙２_役員等一覧!K26)&amp;別紙２_役員等一覧!L26</f>
        <v>都道府県</v>
      </c>
    </row>
    <row r="19" spans="1:9" ht="21.75" customHeight="1">
      <c r="A19" s="163">
        <v>18</v>
      </c>
      <c r="B19" s="164">
        <f>別紙２_役員等一覧!B27</f>
        <v>0</v>
      </c>
      <c r="C19" s="163" t="str">
        <f>別紙２_役員等一覧!E27&amp;" "&amp;別紙２_役員等一覧!F27</f>
        <v xml:space="preserve"> </v>
      </c>
      <c r="D19" s="165" t="str">
        <f>別紙２_役員等一覧!C27&amp;"　"&amp;別紙２_役員等一覧!D27</f>
        <v>　</v>
      </c>
      <c r="E19" s="167">
        <f>別紙２_役員等一覧!G27</f>
        <v>0</v>
      </c>
      <c r="F19" s="167">
        <f>別紙２_役員等一覧!H27</f>
        <v>0</v>
      </c>
      <c r="G19" s="167">
        <f>別紙２_役員等一覧!I27</f>
        <v>0</v>
      </c>
      <c r="H19" s="168">
        <f>別紙２_役員等一覧!J27</f>
        <v>0</v>
      </c>
      <c r="I19" s="163" t="str">
        <f>IF(別紙２_役員等一覧!K27="神奈川県","",別紙２_役員等一覧!K27)&amp;別紙２_役員等一覧!L27</f>
        <v>都道府県</v>
      </c>
    </row>
    <row r="20" spans="1:9" ht="21.75" customHeight="1">
      <c r="A20" s="163">
        <v>19</v>
      </c>
      <c r="B20" s="164">
        <f>別紙２_役員等一覧!B28</f>
        <v>0</v>
      </c>
      <c r="C20" s="163" t="str">
        <f>別紙２_役員等一覧!E28&amp;" "&amp;別紙２_役員等一覧!F28</f>
        <v xml:space="preserve"> </v>
      </c>
      <c r="D20" s="165" t="str">
        <f>別紙２_役員等一覧!C28&amp;"　"&amp;別紙２_役員等一覧!D28</f>
        <v>　</v>
      </c>
      <c r="E20" s="167">
        <f>別紙２_役員等一覧!G28</f>
        <v>0</v>
      </c>
      <c r="F20" s="167">
        <f>別紙２_役員等一覧!H28</f>
        <v>0</v>
      </c>
      <c r="G20" s="167">
        <f>別紙２_役員等一覧!I28</f>
        <v>0</v>
      </c>
      <c r="H20" s="168">
        <f>別紙２_役員等一覧!J28</f>
        <v>0</v>
      </c>
      <c r="I20" s="163" t="str">
        <f>IF(別紙２_役員等一覧!K28="神奈川県","",別紙２_役員等一覧!K28)&amp;別紙２_役員等一覧!L28</f>
        <v>都道府県</v>
      </c>
    </row>
    <row r="21" spans="1:9" ht="21.75" customHeight="1">
      <c r="A21" s="163">
        <v>20</v>
      </c>
      <c r="B21" s="164">
        <f>別紙２_役員等一覧!B29</f>
        <v>0</v>
      </c>
      <c r="C21" s="163" t="str">
        <f>別紙２_役員等一覧!E29&amp;" "&amp;別紙２_役員等一覧!F29</f>
        <v xml:space="preserve"> </v>
      </c>
      <c r="D21" s="165" t="str">
        <f>別紙２_役員等一覧!C29&amp;"　"&amp;別紙２_役員等一覧!D29</f>
        <v>　</v>
      </c>
      <c r="E21" s="167">
        <f>別紙２_役員等一覧!G29</f>
        <v>0</v>
      </c>
      <c r="F21" s="167">
        <f>別紙２_役員等一覧!H29</f>
        <v>0</v>
      </c>
      <c r="G21" s="167">
        <f>別紙２_役員等一覧!I29</f>
        <v>0</v>
      </c>
      <c r="H21" s="166">
        <f>別紙２_役員等一覧!J29</f>
        <v>0</v>
      </c>
      <c r="I21" s="163" t="str">
        <f>IF(別紙２_役員等一覧!K29="神奈川県","",別紙２_役員等一覧!K29)&amp;別紙２_役員等一覧!L29</f>
        <v>都道府県</v>
      </c>
    </row>
    <row r="22" spans="1:9" ht="21.75" customHeight="1">
      <c r="A22" s="163">
        <v>21</v>
      </c>
      <c r="B22" s="164">
        <f>別紙２_役員等一覧!B30</f>
        <v>0</v>
      </c>
      <c r="C22" s="163" t="str">
        <f>別紙２_役員等一覧!E30&amp;" "&amp;別紙２_役員等一覧!F30</f>
        <v xml:space="preserve"> </v>
      </c>
      <c r="D22" s="165" t="str">
        <f>別紙２_役員等一覧!C30&amp;"　"&amp;別紙２_役員等一覧!D30</f>
        <v>　</v>
      </c>
      <c r="E22" s="167">
        <f>別紙２_役員等一覧!G30</f>
        <v>0</v>
      </c>
      <c r="F22" s="167">
        <f>別紙２_役員等一覧!H30</f>
        <v>0</v>
      </c>
      <c r="G22" s="167">
        <f>別紙２_役員等一覧!I30</f>
        <v>0</v>
      </c>
      <c r="H22" s="166">
        <f>別紙２_役員等一覧!J30</f>
        <v>0</v>
      </c>
      <c r="I22" s="163" t="str">
        <f>IF(別紙２_役員等一覧!K30="神奈川県","",別紙２_役員等一覧!K30)&amp;別紙２_役員等一覧!L30</f>
        <v>都道府県</v>
      </c>
    </row>
    <row r="23" spans="1:9" ht="21.75" customHeight="1">
      <c r="A23" s="198">
        <v>22</v>
      </c>
      <c r="B23" s="164"/>
      <c r="C23" s="163"/>
      <c r="D23" s="165"/>
      <c r="E23" s="167"/>
      <c r="F23" s="167"/>
      <c r="G23" s="167"/>
      <c r="H23" s="168"/>
      <c r="I23" s="163"/>
    </row>
    <row r="24" spans="1:9" ht="21.75" customHeight="1">
      <c r="A24" s="163">
        <v>23</v>
      </c>
      <c r="B24" s="164"/>
      <c r="C24" s="163"/>
      <c r="D24" s="165"/>
      <c r="E24" s="167"/>
      <c r="F24" s="167"/>
      <c r="G24" s="167"/>
      <c r="H24" s="168"/>
      <c r="I24" s="163"/>
    </row>
    <row r="25" spans="1:9" ht="21.75" customHeight="1">
      <c r="A25" s="163">
        <v>24</v>
      </c>
      <c r="B25" s="164"/>
      <c r="C25" s="163"/>
      <c r="D25" s="165"/>
      <c r="E25" s="167"/>
      <c r="F25" s="167"/>
      <c r="G25" s="167"/>
      <c r="H25" s="168"/>
      <c r="I25" s="163"/>
    </row>
    <row r="26" spans="1:9" ht="21.75" customHeight="1">
      <c r="A26" s="163">
        <v>25</v>
      </c>
      <c r="B26" s="164"/>
      <c r="C26" s="163"/>
      <c r="D26" s="165"/>
      <c r="E26" s="167"/>
      <c r="F26" s="167"/>
      <c r="G26" s="167"/>
      <c r="H26" s="168"/>
      <c r="I26" s="163"/>
    </row>
    <row r="27" spans="1:9" ht="21.75" customHeight="1">
      <c r="A27" s="163">
        <v>26</v>
      </c>
      <c r="B27" s="164"/>
      <c r="C27" s="163"/>
      <c r="D27" s="165"/>
      <c r="E27" s="167"/>
      <c r="F27" s="167"/>
      <c r="G27" s="167"/>
      <c r="H27" s="168"/>
      <c r="I27" s="163"/>
    </row>
    <row r="28" spans="1:9" ht="21.75" customHeight="1">
      <c r="A28" s="163">
        <v>27</v>
      </c>
      <c r="B28" s="164"/>
      <c r="C28" s="163"/>
      <c r="D28" s="165"/>
      <c r="E28" s="167"/>
      <c r="F28" s="167"/>
      <c r="G28" s="167"/>
      <c r="H28" s="168"/>
      <c r="I28" s="163"/>
    </row>
    <row r="29" spans="1:9" ht="21.75" customHeight="1">
      <c r="A29" s="163">
        <v>28</v>
      </c>
      <c r="B29" s="164"/>
      <c r="C29" s="163"/>
      <c r="D29" s="165"/>
      <c r="E29" s="167"/>
      <c r="F29" s="167"/>
      <c r="G29" s="167"/>
      <c r="H29" s="168"/>
      <c r="I29" s="163"/>
    </row>
    <row r="30" spans="1:9" ht="21.75" customHeight="1">
      <c r="A30" s="163">
        <v>29</v>
      </c>
      <c r="B30" s="164"/>
      <c r="C30" s="163"/>
      <c r="D30" s="165"/>
      <c r="E30" s="167"/>
      <c r="F30" s="167"/>
      <c r="G30" s="167"/>
      <c r="H30" s="168"/>
      <c r="I30" s="163"/>
    </row>
    <row r="31" spans="1:9" ht="21.75" customHeight="1">
      <c r="A31" s="163">
        <v>30</v>
      </c>
      <c r="B31" s="164"/>
      <c r="C31" s="163"/>
      <c r="D31" s="165"/>
      <c r="E31" s="167"/>
      <c r="F31" s="167"/>
      <c r="G31" s="167"/>
      <c r="H31" s="168"/>
      <c r="I31" s="163"/>
    </row>
    <row r="32" spans="1:9" ht="21.75" customHeight="1">
      <c r="A32" s="163"/>
      <c r="B32" s="164"/>
      <c r="C32" s="163"/>
      <c r="D32" s="165"/>
      <c r="E32" s="167"/>
      <c r="F32" s="167"/>
      <c r="G32" s="167"/>
      <c r="H32" s="168"/>
      <c r="I32" s="163"/>
    </row>
    <row r="33" spans="1:9" ht="21.75" customHeight="1">
      <c r="A33" s="163"/>
      <c r="B33" s="170"/>
      <c r="C33" s="163"/>
      <c r="D33" s="165"/>
      <c r="E33" s="167"/>
      <c r="F33" s="167"/>
      <c r="G33" s="167"/>
      <c r="H33" s="168"/>
      <c r="I33" s="163"/>
    </row>
    <row r="34" spans="1:9" ht="21.75" customHeight="1">
      <c r="A34" s="163"/>
      <c r="B34" s="171"/>
      <c r="C34" s="163"/>
      <c r="D34" s="165"/>
      <c r="E34" s="169"/>
      <c r="F34" s="169"/>
      <c r="G34" s="169"/>
      <c r="H34" s="172"/>
      <c r="I34" s="173"/>
    </row>
    <row r="35" spans="1:9" ht="21.75" customHeight="1">
      <c r="A35" s="163"/>
      <c r="B35" s="170"/>
      <c r="C35" s="163"/>
      <c r="D35" s="165"/>
      <c r="E35" s="167"/>
      <c r="F35" s="167"/>
      <c r="G35" s="167"/>
      <c r="H35" s="168"/>
      <c r="I35" s="163"/>
    </row>
    <row r="36" spans="1:9" ht="21.75" customHeight="1">
      <c r="A36" s="163"/>
      <c r="B36" s="164"/>
      <c r="C36" s="163"/>
      <c r="D36" s="165"/>
      <c r="E36" s="167"/>
      <c r="F36" s="167"/>
      <c r="G36" s="167"/>
      <c r="H36" s="168"/>
      <c r="I36" s="163"/>
    </row>
    <row r="37" spans="1:9" ht="21.75" customHeight="1">
      <c r="A37" s="163"/>
      <c r="B37" s="164"/>
      <c r="C37" s="163"/>
      <c r="D37" s="165"/>
      <c r="E37" s="167"/>
      <c r="F37" s="167"/>
      <c r="G37" s="167"/>
      <c r="H37" s="166"/>
      <c r="I37" s="163"/>
    </row>
    <row r="38" spans="1:9" ht="21.75" customHeight="1">
      <c r="A38" s="163"/>
      <c r="B38" s="164"/>
      <c r="C38" s="163"/>
      <c r="D38" s="165"/>
      <c r="E38" s="167"/>
      <c r="F38" s="167"/>
      <c r="G38" s="167"/>
      <c r="H38" s="166"/>
      <c r="I38" s="163"/>
    </row>
    <row r="39" spans="1:9" ht="21.75" customHeight="1">
      <c r="A39" s="163"/>
      <c r="B39" s="164"/>
      <c r="C39" s="163"/>
      <c r="D39" s="165"/>
      <c r="E39" s="167"/>
      <c r="F39" s="167"/>
      <c r="G39" s="167"/>
      <c r="H39" s="166"/>
      <c r="I39" s="163"/>
    </row>
    <row r="40" spans="1:9" ht="21.75" customHeight="1">
      <c r="A40" s="163"/>
      <c r="B40" s="164"/>
      <c r="C40" s="163"/>
      <c r="D40" s="165"/>
      <c r="E40" s="167"/>
      <c r="F40" s="167"/>
      <c r="G40" s="167"/>
      <c r="H40" s="166"/>
      <c r="I40" s="163"/>
    </row>
    <row r="41" spans="1:9" ht="21.75" customHeight="1">
      <c r="A41" s="174"/>
      <c r="B41" s="175"/>
      <c r="C41" s="174"/>
      <c r="D41" s="176"/>
      <c r="E41" s="178"/>
      <c r="F41" s="178"/>
      <c r="G41" s="178"/>
      <c r="H41" s="177"/>
      <c r="I41" s="179"/>
    </row>
    <row r="42" spans="1:9" ht="21.75" customHeight="1">
      <c r="A42" s="174"/>
      <c r="B42" s="175"/>
      <c r="C42" s="174"/>
      <c r="D42" s="176"/>
      <c r="E42" s="178"/>
      <c r="F42" s="178"/>
      <c r="G42" s="178"/>
      <c r="H42" s="177"/>
      <c r="I42" s="179"/>
    </row>
    <row r="43" spans="1:9" ht="21.75" customHeight="1">
      <c r="A43" s="174"/>
      <c r="B43" s="175"/>
      <c r="C43" s="174"/>
      <c r="D43" s="176"/>
      <c r="E43" s="178"/>
      <c r="F43" s="178"/>
      <c r="G43" s="178"/>
      <c r="H43" s="177"/>
      <c r="I43" s="179"/>
    </row>
    <row r="44" spans="1:9" ht="21.75" customHeight="1">
      <c r="A44" s="174"/>
      <c r="B44" s="175"/>
      <c r="C44" s="174"/>
      <c r="D44" s="176"/>
      <c r="E44" s="178"/>
      <c r="F44" s="178"/>
      <c r="G44" s="178"/>
      <c r="H44" s="177"/>
      <c r="I44" s="179"/>
    </row>
    <row r="45" spans="1:9" ht="21.75" customHeight="1">
      <c r="A45" s="174"/>
      <c r="B45" s="175"/>
      <c r="C45" s="174"/>
      <c r="D45" s="176"/>
      <c r="E45" s="178"/>
      <c r="F45" s="178"/>
      <c r="G45" s="178"/>
      <c r="H45" s="177"/>
      <c r="I45" s="179"/>
    </row>
    <row r="46" spans="1:9" ht="21.75" customHeight="1">
      <c r="A46" s="174"/>
      <c r="B46" s="175"/>
      <c r="C46" s="174"/>
      <c r="D46" s="176"/>
      <c r="E46" s="178"/>
      <c r="F46" s="178"/>
      <c r="G46" s="178"/>
      <c r="H46" s="177"/>
      <c r="I46" s="179"/>
    </row>
    <row r="47" spans="1:9" ht="21.75" customHeight="1">
      <c r="A47" s="174"/>
      <c r="B47" s="175"/>
      <c r="C47" s="174"/>
      <c r="D47" s="176"/>
      <c r="E47" s="178"/>
      <c r="F47" s="178"/>
      <c r="G47" s="178"/>
      <c r="H47" s="177"/>
      <c r="I47" s="179"/>
    </row>
    <row r="48" spans="1:9" ht="21.75" customHeight="1">
      <c r="A48" s="174"/>
      <c r="B48" s="175"/>
      <c r="C48" s="174"/>
      <c r="D48" s="176"/>
      <c r="E48" s="178"/>
      <c r="F48" s="178"/>
      <c r="G48" s="178"/>
      <c r="H48" s="177"/>
      <c r="I48" s="179"/>
    </row>
    <row r="49" spans="1:9" ht="21.75" customHeight="1">
      <c r="A49" s="174"/>
      <c r="B49" s="175"/>
      <c r="C49" s="174"/>
      <c r="D49" s="176"/>
      <c r="E49" s="178"/>
      <c r="F49" s="178"/>
      <c r="G49" s="178"/>
      <c r="H49" s="177"/>
      <c r="I49" s="179"/>
    </row>
    <row r="50" spans="1:9" ht="21.75" customHeight="1">
      <c r="A50" s="174"/>
      <c r="B50" s="175"/>
      <c r="C50" s="174"/>
      <c r="D50" s="176"/>
      <c r="E50" s="178"/>
      <c r="F50" s="178"/>
      <c r="G50" s="178"/>
      <c r="H50" s="177"/>
      <c r="I50" s="179"/>
    </row>
    <row r="51" spans="1:9" ht="21.75" customHeight="1">
      <c r="A51" s="174"/>
      <c r="B51" s="175"/>
      <c r="C51" s="174"/>
      <c r="D51" s="176"/>
      <c r="E51" s="178"/>
      <c r="F51" s="178"/>
      <c r="G51" s="178"/>
      <c r="H51" s="177"/>
      <c r="I51" s="179"/>
    </row>
    <row r="52" spans="1:9" ht="21.75" customHeight="1">
      <c r="A52" s="174"/>
      <c r="B52" s="175"/>
      <c r="C52" s="174"/>
      <c r="D52" s="176"/>
      <c r="E52" s="178"/>
      <c r="F52" s="178"/>
      <c r="G52" s="178"/>
      <c r="H52" s="177"/>
      <c r="I52" s="179"/>
    </row>
    <row r="53" spans="1:9" ht="21.75" customHeight="1">
      <c r="B53" s="180"/>
      <c r="D53" s="180"/>
      <c r="E53" s="180"/>
      <c r="F53" s="180"/>
      <c r="G53" s="180"/>
      <c r="H53" s="180"/>
      <c r="I53" s="180"/>
    </row>
    <row r="54" spans="1:9" ht="21.75" customHeight="1">
      <c r="B54" s="180"/>
      <c r="D54" s="180"/>
      <c r="E54" s="180"/>
      <c r="F54" s="180"/>
      <c r="G54" s="180"/>
      <c r="H54" s="180"/>
      <c r="I54" s="180"/>
    </row>
  </sheetData>
  <autoFilter ref="A1:I1"/>
  <phoneticPr fontId="46" type="halfwidthKatakana"/>
  <pageMargins left="0.7" right="0.7" top="0.75" bottom="0.75" header="0.3" footer="0.3"/>
  <pageSetup paperSize="9" scale="8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I54"/>
  <sheetViews>
    <sheetView showZeros="0" view="pageBreakPreview" zoomScale="85" zoomScaleNormal="100" zoomScaleSheetLayoutView="85" workbookViewId="0">
      <selection activeCell="D3" sqref="D3"/>
    </sheetView>
  </sheetViews>
  <sheetFormatPr defaultRowHeight="21.75" customHeight="1"/>
  <cols>
    <col min="1" max="1" width="5" style="180" customWidth="1"/>
    <col min="2" max="2" width="16.625" style="181" customWidth="1"/>
    <col min="3" max="3" width="33.25" style="180" customWidth="1"/>
    <col min="4" max="4" width="33.875" style="182" customWidth="1"/>
    <col min="5" max="5" width="4.875" style="183" customWidth="1"/>
    <col min="6" max="7" width="3.625" style="183" customWidth="1"/>
    <col min="8" max="8" width="5.25" style="183" customWidth="1"/>
    <col min="9" max="9" width="60.625" style="184" customWidth="1"/>
  </cols>
  <sheetData>
    <row r="1" spans="1:9" s="210" customFormat="1" ht="39" customHeight="1" thickBot="1">
      <c r="A1" s="206" t="s">
        <v>515</v>
      </c>
      <c r="B1" s="207" t="s">
        <v>516</v>
      </c>
      <c r="C1" s="206" t="s">
        <v>517</v>
      </c>
      <c r="D1" s="208" t="s">
        <v>518</v>
      </c>
      <c r="E1" s="209" t="s">
        <v>521</v>
      </c>
      <c r="F1" s="209" t="s">
        <v>1</v>
      </c>
      <c r="G1" s="209" t="s">
        <v>0</v>
      </c>
      <c r="H1" s="209" t="s">
        <v>519</v>
      </c>
      <c r="I1" s="206" t="s">
        <v>520</v>
      </c>
    </row>
    <row r="2" spans="1:9" s="205" customFormat="1" ht="22.5" customHeight="1" thickTop="1">
      <c r="A2" s="211">
        <v>1</v>
      </c>
      <c r="B2" s="212"/>
      <c r="C2" s="211">
        <f>'別紙３_共同申請同意書（リースの場合)'!K27</f>
        <v>0</v>
      </c>
      <c r="D2" s="213">
        <f>'別紙３_共同申請同意書（リースの場合)'!K29</f>
        <v>0</v>
      </c>
      <c r="E2" s="214"/>
      <c r="F2" s="214"/>
      <c r="G2" s="214"/>
      <c r="H2" s="214"/>
      <c r="I2" s="211" t="str">
        <f>IF('別紙３_共同申請同意書（リースの場合)'!K24="神奈川県","",'別紙３_共同申請同意書（リースの場合)'!K24)&amp;'別紙３_共同申請同意書（リースの場合)'!L24</f>
        <v>都道府県</v>
      </c>
    </row>
    <row r="3" spans="1:9" ht="21.75" customHeight="1">
      <c r="A3" s="163">
        <v>2</v>
      </c>
      <c r="B3" s="164">
        <f>'別紙２_役員等一覧（リースの場合）'!B11</f>
        <v>0</v>
      </c>
      <c r="C3" s="163" t="str">
        <f>'別紙２_役員等一覧（リースの場合）'!E11&amp;" "&amp;'別紙２_役員等一覧（リースの場合）'!F11</f>
        <v xml:space="preserve"> </v>
      </c>
      <c r="D3" s="165" t="str">
        <f>'別紙２_役員等一覧（リースの場合）'!C11&amp;"　"&amp;'別紙２_役員等一覧（リースの場合）'!D11</f>
        <v>0　0</v>
      </c>
      <c r="E3" s="167">
        <f>'別紙２_役員等一覧（リースの場合）'!G11</f>
        <v>0</v>
      </c>
      <c r="F3" s="167">
        <f>'別紙２_役員等一覧（リースの場合）'!H11</f>
        <v>0</v>
      </c>
      <c r="G3" s="167">
        <f>'別紙２_役員等一覧（リースの場合）'!I11</f>
        <v>0</v>
      </c>
      <c r="H3" s="166">
        <f>'別紙２_役員等一覧（リースの場合）'!J11</f>
        <v>0</v>
      </c>
      <c r="I3" s="163" t="str">
        <f>IF('別紙２_役員等一覧（リースの場合）'!K11="神奈川県","",'別紙２_役員等一覧（リースの場合）'!K11)&amp;'別紙２_役員等一覧（リースの場合）'!L11</f>
        <v>都道府県</v>
      </c>
    </row>
    <row r="4" spans="1:9" ht="21.75" customHeight="1">
      <c r="A4" s="163">
        <v>3</v>
      </c>
      <c r="B4" s="164">
        <f>'別紙２_役員等一覧（リースの場合）'!B12</f>
        <v>0</v>
      </c>
      <c r="C4" s="163" t="str">
        <f>'別紙２_役員等一覧（リースの場合）'!E12&amp;" "&amp;'別紙２_役員等一覧（リースの場合）'!F12</f>
        <v xml:space="preserve"> </v>
      </c>
      <c r="D4" s="165" t="str">
        <f>'別紙２_役員等一覧（リースの場合）'!C12&amp;"　"&amp;'別紙２_役員等一覧（リースの場合）'!D12</f>
        <v>　</v>
      </c>
      <c r="E4" s="167">
        <f>'別紙２_役員等一覧（リースの場合）'!G12</f>
        <v>0</v>
      </c>
      <c r="F4" s="167">
        <f>'別紙２_役員等一覧（リースの場合）'!H12</f>
        <v>0</v>
      </c>
      <c r="G4" s="167">
        <f>'別紙２_役員等一覧（リースの場合）'!I12</f>
        <v>0</v>
      </c>
      <c r="H4" s="166">
        <f>'別紙２_役員等一覧（リースの場合）'!J12</f>
        <v>0</v>
      </c>
      <c r="I4" s="163" t="str">
        <f>IF('別紙２_役員等一覧（リースの場合）'!K12="神奈川県","",'別紙２_役員等一覧（リースの場合）'!K12)&amp;'別紙２_役員等一覧（リースの場合）'!L12</f>
        <v>都道府県</v>
      </c>
    </row>
    <row r="5" spans="1:9" ht="21.75" customHeight="1">
      <c r="A5" s="163">
        <v>4</v>
      </c>
      <c r="B5" s="164">
        <f>'別紙２_役員等一覧（リースの場合）'!B13</f>
        <v>0</v>
      </c>
      <c r="C5" s="163" t="str">
        <f>'別紙２_役員等一覧（リースの場合）'!E13&amp;" "&amp;'別紙２_役員等一覧（リースの場合）'!F13</f>
        <v xml:space="preserve"> </v>
      </c>
      <c r="D5" s="165" t="str">
        <f>'別紙２_役員等一覧（リースの場合）'!C13&amp;"　"&amp;'別紙２_役員等一覧（リースの場合）'!D13</f>
        <v>　</v>
      </c>
      <c r="E5" s="167">
        <f>'別紙２_役員等一覧（リースの場合）'!G13</f>
        <v>0</v>
      </c>
      <c r="F5" s="167">
        <f>'別紙２_役員等一覧（リースの場合）'!H13</f>
        <v>0</v>
      </c>
      <c r="G5" s="167">
        <f>'別紙２_役員等一覧（リースの場合）'!I13</f>
        <v>0</v>
      </c>
      <c r="H5" s="166">
        <f>'別紙２_役員等一覧（リースの場合）'!J13</f>
        <v>0</v>
      </c>
      <c r="I5" s="163" t="str">
        <f>IF('別紙２_役員等一覧（リースの場合）'!K13="神奈川県","",'別紙２_役員等一覧（リースの場合）'!K13)&amp;'別紙２_役員等一覧（リースの場合）'!L13</f>
        <v>都道府県</v>
      </c>
    </row>
    <row r="6" spans="1:9" ht="21.75" customHeight="1">
      <c r="A6" s="163">
        <v>5</v>
      </c>
      <c r="B6" s="164">
        <f>'別紙２_役員等一覧（リースの場合）'!B14</f>
        <v>0</v>
      </c>
      <c r="C6" s="163" t="str">
        <f>'別紙２_役員等一覧（リースの場合）'!E14&amp;" "&amp;'別紙２_役員等一覧（リースの場合）'!F14</f>
        <v xml:space="preserve"> </v>
      </c>
      <c r="D6" s="165" t="str">
        <f>'別紙２_役員等一覧（リースの場合）'!C14&amp;"　"&amp;'別紙２_役員等一覧（リースの場合）'!D14</f>
        <v>　</v>
      </c>
      <c r="E6" s="167">
        <f>'別紙２_役員等一覧（リースの場合）'!G14</f>
        <v>0</v>
      </c>
      <c r="F6" s="167">
        <f>'別紙２_役員等一覧（リースの場合）'!H14</f>
        <v>0</v>
      </c>
      <c r="G6" s="167">
        <f>'別紙２_役員等一覧（リースの場合）'!I14</f>
        <v>0</v>
      </c>
      <c r="H6" s="166">
        <f>'別紙２_役員等一覧（リースの場合）'!J14</f>
        <v>0</v>
      </c>
      <c r="I6" s="163" t="str">
        <f>IF('別紙２_役員等一覧（リースの場合）'!K14="神奈川県","",'別紙２_役員等一覧（リースの場合）'!K14)&amp;'別紙２_役員等一覧（リースの場合）'!L14</f>
        <v>都道府県</v>
      </c>
    </row>
    <row r="7" spans="1:9" ht="21.75" customHeight="1">
      <c r="A7" s="163">
        <v>6</v>
      </c>
      <c r="B7" s="164">
        <f>'別紙２_役員等一覧（リースの場合）'!B15</f>
        <v>0</v>
      </c>
      <c r="C7" s="163" t="str">
        <f>'別紙２_役員等一覧（リースの場合）'!E15&amp;" "&amp;'別紙２_役員等一覧（リースの場合）'!F15</f>
        <v xml:space="preserve"> </v>
      </c>
      <c r="D7" s="165" t="str">
        <f>'別紙２_役員等一覧（リースの場合）'!C15&amp;"　"&amp;'別紙２_役員等一覧（リースの場合）'!D15</f>
        <v>　</v>
      </c>
      <c r="E7" s="167">
        <f>'別紙２_役員等一覧（リースの場合）'!G15</f>
        <v>0</v>
      </c>
      <c r="F7" s="167">
        <f>'別紙２_役員等一覧（リースの場合）'!H15</f>
        <v>0</v>
      </c>
      <c r="G7" s="167">
        <f>'別紙２_役員等一覧（リースの場合）'!I15</f>
        <v>0</v>
      </c>
      <c r="H7" s="166">
        <f>'別紙２_役員等一覧（リースの場合）'!J15</f>
        <v>0</v>
      </c>
      <c r="I7" s="163" t="str">
        <f>IF('別紙２_役員等一覧（リースの場合）'!K15="神奈川県","",'別紙２_役員等一覧（リースの場合）'!K15)&amp;'別紙２_役員等一覧（リースの場合）'!L15</f>
        <v>都道府県</v>
      </c>
    </row>
    <row r="8" spans="1:9" ht="21.75" customHeight="1">
      <c r="A8" s="163">
        <v>7</v>
      </c>
      <c r="B8" s="164">
        <f>'別紙２_役員等一覧（リースの場合）'!B16</f>
        <v>0</v>
      </c>
      <c r="C8" s="163" t="str">
        <f>'別紙２_役員等一覧（リースの場合）'!E16&amp;" "&amp;'別紙２_役員等一覧（リースの場合）'!F16</f>
        <v xml:space="preserve"> </v>
      </c>
      <c r="D8" s="165" t="str">
        <f>'別紙２_役員等一覧（リースの場合）'!C16&amp;"　"&amp;'別紙２_役員等一覧（リースの場合）'!D16</f>
        <v>　</v>
      </c>
      <c r="E8" s="167">
        <f>'別紙２_役員等一覧（リースの場合）'!G16</f>
        <v>0</v>
      </c>
      <c r="F8" s="167">
        <f>'別紙２_役員等一覧（リースの場合）'!H16</f>
        <v>0</v>
      </c>
      <c r="G8" s="167">
        <f>'別紙２_役員等一覧（リースの場合）'!I16</f>
        <v>0</v>
      </c>
      <c r="H8" s="166">
        <f>'別紙２_役員等一覧（リースの場合）'!J16</f>
        <v>0</v>
      </c>
      <c r="I8" s="163" t="str">
        <f>IF('別紙２_役員等一覧（リースの場合）'!K16="神奈川県","",'別紙２_役員等一覧（リースの場合）'!K16)&amp;'別紙２_役員等一覧（リースの場合）'!L16</f>
        <v>都道府県</v>
      </c>
    </row>
    <row r="9" spans="1:9" ht="21.75" customHeight="1">
      <c r="A9" s="163">
        <v>8</v>
      </c>
      <c r="B9" s="164">
        <f>'別紙２_役員等一覧（リースの場合）'!B17</f>
        <v>0</v>
      </c>
      <c r="C9" s="163" t="str">
        <f>'別紙２_役員等一覧（リースの場合）'!E17&amp;" "&amp;'別紙２_役員等一覧（リースの場合）'!F17</f>
        <v xml:space="preserve"> </v>
      </c>
      <c r="D9" s="165" t="str">
        <f>'別紙２_役員等一覧（リースの場合）'!C17&amp;"　"&amp;'別紙２_役員等一覧（リースの場合）'!D17</f>
        <v>　</v>
      </c>
      <c r="E9" s="167">
        <f>'別紙２_役員等一覧（リースの場合）'!G17</f>
        <v>0</v>
      </c>
      <c r="F9" s="167">
        <f>'別紙２_役員等一覧（リースの場合）'!H17</f>
        <v>0</v>
      </c>
      <c r="G9" s="167">
        <f>'別紙２_役員等一覧（リースの場合）'!I17</f>
        <v>0</v>
      </c>
      <c r="H9" s="166">
        <f>'別紙２_役員等一覧（リースの場合）'!J17</f>
        <v>0</v>
      </c>
      <c r="I9" s="163" t="str">
        <f>IF('別紙２_役員等一覧（リースの場合）'!K17="神奈川県","",'別紙２_役員等一覧（リースの場合）'!K17)&amp;'別紙２_役員等一覧（リースの場合）'!L17</f>
        <v>都道府県</v>
      </c>
    </row>
    <row r="10" spans="1:9" ht="21.75" customHeight="1">
      <c r="A10" s="163">
        <v>9</v>
      </c>
      <c r="B10" s="164">
        <f>'別紙２_役員等一覧（リースの場合）'!B18</f>
        <v>0</v>
      </c>
      <c r="C10" s="163" t="str">
        <f>'別紙２_役員等一覧（リースの場合）'!E18&amp;" "&amp;'別紙２_役員等一覧（リースの場合）'!F18</f>
        <v xml:space="preserve"> </v>
      </c>
      <c r="D10" s="165" t="str">
        <f>'別紙２_役員等一覧（リースの場合）'!C18&amp;"　"&amp;'別紙２_役員等一覧（リースの場合）'!D18</f>
        <v>　</v>
      </c>
      <c r="E10" s="167">
        <f>'別紙２_役員等一覧（リースの場合）'!G18</f>
        <v>0</v>
      </c>
      <c r="F10" s="167">
        <f>'別紙２_役員等一覧（リースの場合）'!H18</f>
        <v>0</v>
      </c>
      <c r="G10" s="167">
        <f>'別紙２_役員等一覧（リースの場合）'!I18</f>
        <v>0</v>
      </c>
      <c r="H10" s="166">
        <f>'別紙２_役員等一覧（リースの場合）'!J18</f>
        <v>0</v>
      </c>
      <c r="I10" s="163" t="str">
        <f>IF('別紙２_役員等一覧（リースの場合）'!K18="神奈川県","",'別紙２_役員等一覧（リースの場合）'!K18)&amp;'別紙２_役員等一覧（リースの場合）'!L18</f>
        <v>都道府県</v>
      </c>
    </row>
    <row r="11" spans="1:9" ht="21.75" customHeight="1">
      <c r="A11" s="163">
        <v>10</v>
      </c>
      <c r="B11" s="164">
        <f>'別紙２_役員等一覧（リースの場合）'!B19</f>
        <v>0</v>
      </c>
      <c r="C11" s="163" t="str">
        <f>'別紙２_役員等一覧（リースの場合）'!E19&amp;" "&amp;'別紙２_役員等一覧（リースの場合）'!F19</f>
        <v xml:space="preserve"> </v>
      </c>
      <c r="D11" s="165" t="str">
        <f>'別紙２_役員等一覧（リースの場合）'!C19&amp;"　"&amp;'別紙２_役員等一覧（リースの場合）'!D19</f>
        <v>　</v>
      </c>
      <c r="E11" s="167">
        <f>'別紙２_役員等一覧（リースの場合）'!G19</f>
        <v>0</v>
      </c>
      <c r="F11" s="167">
        <f>'別紙２_役員等一覧（リースの場合）'!H19</f>
        <v>0</v>
      </c>
      <c r="G11" s="167">
        <f>'別紙２_役員等一覧（リースの場合）'!I19</f>
        <v>0</v>
      </c>
      <c r="H11" s="166">
        <f>'別紙２_役員等一覧（リースの場合）'!J19</f>
        <v>0</v>
      </c>
      <c r="I11" s="163" t="str">
        <f>IF('別紙２_役員等一覧（リースの場合）'!K19="神奈川県","",'別紙２_役員等一覧（リースの場合）'!K19)&amp;'別紙２_役員等一覧（リースの場合）'!L19</f>
        <v>都道府県</v>
      </c>
    </row>
    <row r="12" spans="1:9" ht="21.75" customHeight="1">
      <c r="A12" s="163">
        <v>11</v>
      </c>
      <c r="B12" s="164">
        <f>'別紙２_役員等一覧（リースの場合）'!B20</f>
        <v>0</v>
      </c>
      <c r="C12" s="163" t="str">
        <f>'別紙２_役員等一覧（リースの場合）'!E20&amp;" "&amp;'別紙２_役員等一覧（リースの場合）'!F20</f>
        <v xml:space="preserve"> </v>
      </c>
      <c r="D12" s="165" t="str">
        <f>'別紙２_役員等一覧（リースの場合）'!C20&amp;"　"&amp;'別紙２_役員等一覧（リースの場合）'!D20</f>
        <v>　</v>
      </c>
      <c r="E12" s="167">
        <f>'別紙２_役員等一覧（リースの場合）'!G20</f>
        <v>0</v>
      </c>
      <c r="F12" s="167">
        <f>'別紙２_役員等一覧（リースの場合）'!H20</f>
        <v>0</v>
      </c>
      <c r="G12" s="167">
        <f>'別紙２_役員等一覧（リースの場合）'!I20</f>
        <v>0</v>
      </c>
      <c r="H12" s="166">
        <f>'別紙２_役員等一覧（リースの場合）'!J20</f>
        <v>0</v>
      </c>
      <c r="I12" s="163" t="str">
        <f>IF('別紙２_役員等一覧（リースの場合）'!K20="神奈川県","",'別紙２_役員等一覧（リースの場合）'!K20)&amp;'別紙２_役員等一覧（リースの場合）'!L20</f>
        <v>都道府県</v>
      </c>
    </row>
    <row r="13" spans="1:9" ht="21.75" customHeight="1">
      <c r="A13" s="163">
        <v>12</v>
      </c>
      <c r="B13" s="164">
        <f>'別紙２_役員等一覧（リースの場合）'!B21</f>
        <v>0</v>
      </c>
      <c r="C13" s="163" t="str">
        <f>'別紙２_役員等一覧（リースの場合）'!E21&amp;" "&amp;'別紙２_役員等一覧（リースの場合）'!F21</f>
        <v xml:space="preserve"> </v>
      </c>
      <c r="D13" s="165" t="str">
        <f>'別紙２_役員等一覧（リースの場合）'!C21&amp;"　"&amp;'別紙２_役員等一覧（リースの場合）'!D21</f>
        <v>　</v>
      </c>
      <c r="E13" s="167">
        <f>'別紙２_役員等一覧（リースの場合）'!G21</f>
        <v>0</v>
      </c>
      <c r="F13" s="167">
        <f>'別紙２_役員等一覧（リースの場合）'!H21</f>
        <v>0</v>
      </c>
      <c r="G13" s="167">
        <f>'別紙２_役員等一覧（リースの場合）'!I21</f>
        <v>0</v>
      </c>
      <c r="H13" s="166">
        <f>'別紙２_役員等一覧（リースの場合）'!J21</f>
        <v>0</v>
      </c>
      <c r="I13" s="163" t="str">
        <f>IF('別紙２_役員等一覧（リースの場合）'!K21="神奈川県","",'別紙２_役員等一覧（リースの場合）'!K21)&amp;'別紙２_役員等一覧（リースの場合）'!L21</f>
        <v>都道府県</v>
      </c>
    </row>
    <row r="14" spans="1:9" ht="21.75" customHeight="1">
      <c r="A14" s="163">
        <v>13</v>
      </c>
      <c r="B14" s="164">
        <f>'別紙２_役員等一覧（リースの場合）'!B22</f>
        <v>0</v>
      </c>
      <c r="C14" s="163" t="str">
        <f>'別紙２_役員等一覧（リースの場合）'!E22&amp;" "&amp;'別紙２_役員等一覧（リースの場合）'!F22</f>
        <v xml:space="preserve"> </v>
      </c>
      <c r="D14" s="165" t="str">
        <f>'別紙２_役員等一覧（リースの場合）'!C22&amp;"　"&amp;'別紙２_役員等一覧（リースの場合）'!D22</f>
        <v>　</v>
      </c>
      <c r="E14" s="167">
        <f>'別紙２_役員等一覧（リースの場合）'!G22</f>
        <v>0</v>
      </c>
      <c r="F14" s="167">
        <f>'別紙２_役員等一覧（リースの場合）'!H22</f>
        <v>0</v>
      </c>
      <c r="G14" s="167">
        <f>'別紙２_役員等一覧（リースの場合）'!I22</f>
        <v>0</v>
      </c>
      <c r="H14" s="166">
        <f>'別紙２_役員等一覧（リースの場合）'!J22</f>
        <v>0</v>
      </c>
      <c r="I14" s="163" t="str">
        <f>IF('別紙２_役員等一覧（リースの場合）'!K22="神奈川県","",'別紙２_役員等一覧（リースの場合）'!K22)&amp;'別紙２_役員等一覧（リースの場合）'!L22</f>
        <v>都道府県</v>
      </c>
    </row>
    <row r="15" spans="1:9" ht="21.75" customHeight="1">
      <c r="A15" s="163">
        <v>14</v>
      </c>
      <c r="B15" s="164">
        <f>'別紙２_役員等一覧（リースの場合）'!B23</f>
        <v>0</v>
      </c>
      <c r="C15" s="163" t="str">
        <f>'別紙２_役員等一覧（リースの場合）'!E23&amp;" "&amp;'別紙２_役員等一覧（リースの場合）'!F23</f>
        <v xml:space="preserve"> </v>
      </c>
      <c r="D15" s="165" t="str">
        <f>'別紙２_役員等一覧（リースの場合）'!C23&amp;"　"&amp;'別紙２_役員等一覧（リースの場合）'!D23</f>
        <v>　</v>
      </c>
      <c r="E15" s="167">
        <f>'別紙２_役員等一覧（リースの場合）'!G23</f>
        <v>0</v>
      </c>
      <c r="F15" s="167">
        <f>'別紙２_役員等一覧（リースの場合）'!H23</f>
        <v>0</v>
      </c>
      <c r="G15" s="167">
        <f>'別紙２_役員等一覧（リースの場合）'!I23</f>
        <v>0</v>
      </c>
      <c r="H15" s="166">
        <f>'別紙２_役員等一覧（リースの場合）'!J23</f>
        <v>0</v>
      </c>
      <c r="I15" s="163" t="str">
        <f>IF('別紙２_役員等一覧（リースの場合）'!K23="神奈川県","",'別紙２_役員等一覧（リースの場合）'!K23)&amp;'別紙２_役員等一覧（リースの場合）'!L23</f>
        <v>都道府県</v>
      </c>
    </row>
    <row r="16" spans="1:9" ht="21.75" customHeight="1">
      <c r="A16" s="163">
        <v>15</v>
      </c>
      <c r="B16" s="164">
        <f>'別紙２_役員等一覧（リースの場合）'!B24</f>
        <v>0</v>
      </c>
      <c r="C16" s="163" t="str">
        <f>'別紙２_役員等一覧（リースの場合）'!E24&amp;" "&amp;'別紙２_役員等一覧（リースの場合）'!F24</f>
        <v xml:space="preserve"> </v>
      </c>
      <c r="D16" s="165" t="str">
        <f>'別紙２_役員等一覧（リースの場合）'!C24&amp;"　"&amp;'別紙２_役員等一覧（リースの場合）'!D24</f>
        <v>　</v>
      </c>
      <c r="E16" s="167">
        <f>'別紙２_役員等一覧（リースの場合）'!G24</f>
        <v>0</v>
      </c>
      <c r="F16" s="167">
        <f>'別紙２_役員等一覧（リースの場合）'!H24</f>
        <v>0</v>
      </c>
      <c r="G16" s="167">
        <f>'別紙２_役員等一覧（リースの場合）'!I24</f>
        <v>0</v>
      </c>
      <c r="H16" s="166">
        <f>'別紙２_役員等一覧（リースの場合）'!J24</f>
        <v>0</v>
      </c>
      <c r="I16" s="163" t="str">
        <f>IF('別紙２_役員等一覧（リースの場合）'!K24="神奈川県","",'別紙２_役員等一覧（リースの場合）'!K24)&amp;'別紙２_役員等一覧（リースの場合）'!L24</f>
        <v>都道府県</v>
      </c>
    </row>
    <row r="17" spans="1:9" ht="21.75" customHeight="1">
      <c r="A17" s="163">
        <v>16</v>
      </c>
      <c r="B17" s="164">
        <f>'別紙２_役員等一覧（リースの場合）'!B25</f>
        <v>0</v>
      </c>
      <c r="C17" s="163" t="str">
        <f>'別紙２_役員等一覧（リースの場合）'!E25&amp;" "&amp;'別紙２_役員等一覧（リースの場合）'!F25</f>
        <v xml:space="preserve"> </v>
      </c>
      <c r="D17" s="165" t="str">
        <f>'別紙２_役員等一覧（リースの場合）'!C25&amp;"　"&amp;'別紙２_役員等一覧（リースの場合）'!D25</f>
        <v>　</v>
      </c>
      <c r="E17" s="167">
        <f>'別紙２_役員等一覧（リースの場合）'!G25</f>
        <v>0</v>
      </c>
      <c r="F17" s="167">
        <f>'別紙２_役員等一覧（リースの場合）'!H25</f>
        <v>0</v>
      </c>
      <c r="G17" s="167">
        <f>'別紙２_役員等一覧（リースの場合）'!I25</f>
        <v>0</v>
      </c>
      <c r="H17" s="166">
        <f>'別紙２_役員等一覧（リースの場合）'!J25</f>
        <v>0</v>
      </c>
      <c r="I17" s="163" t="str">
        <f>IF('別紙２_役員等一覧（リースの場合）'!K25="神奈川県","",'別紙２_役員等一覧（リースの場合）'!K25)&amp;'別紙２_役員等一覧（リースの場合）'!L25</f>
        <v>都道府県</v>
      </c>
    </row>
    <row r="18" spans="1:9" ht="21.75" customHeight="1">
      <c r="A18" s="163">
        <v>17</v>
      </c>
      <c r="B18" s="164">
        <f>'別紙２_役員等一覧（リースの場合）'!B26</f>
        <v>0</v>
      </c>
      <c r="C18" s="163" t="str">
        <f>'別紙２_役員等一覧（リースの場合）'!E26&amp;" "&amp;'別紙２_役員等一覧（リースの場合）'!F26</f>
        <v xml:space="preserve"> </v>
      </c>
      <c r="D18" s="165" t="str">
        <f>'別紙２_役員等一覧（リースの場合）'!C26&amp;"　"&amp;'別紙２_役員等一覧（リースの場合）'!D26</f>
        <v>　</v>
      </c>
      <c r="E18" s="167">
        <f>'別紙２_役員等一覧（リースの場合）'!G26</f>
        <v>0</v>
      </c>
      <c r="F18" s="167">
        <f>'別紙２_役員等一覧（リースの場合）'!H26</f>
        <v>0</v>
      </c>
      <c r="G18" s="167">
        <f>'別紙２_役員等一覧（リースの場合）'!I26</f>
        <v>0</v>
      </c>
      <c r="H18" s="166">
        <f>'別紙２_役員等一覧（リースの場合）'!J26</f>
        <v>0</v>
      </c>
      <c r="I18" s="163" t="str">
        <f>IF('別紙２_役員等一覧（リースの場合）'!K26="神奈川県","",'別紙２_役員等一覧（リースの場合）'!K26)&amp;'別紙２_役員等一覧（リースの場合）'!L26</f>
        <v>都道府県</v>
      </c>
    </row>
    <row r="19" spans="1:9" ht="21.75" customHeight="1">
      <c r="A19" s="163">
        <v>18</v>
      </c>
      <c r="B19" s="164">
        <f>'別紙２_役員等一覧（リースの場合）'!B27</f>
        <v>0</v>
      </c>
      <c r="C19" s="163" t="str">
        <f>'別紙２_役員等一覧（リースの場合）'!E27&amp;" "&amp;'別紙２_役員等一覧（リースの場合）'!F27</f>
        <v xml:space="preserve"> </v>
      </c>
      <c r="D19" s="165" t="str">
        <f>'別紙２_役員等一覧（リースの場合）'!C27&amp;"　"&amp;'別紙２_役員等一覧（リースの場合）'!D27</f>
        <v>　</v>
      </c>
      <c r="E19" s="167">
        <f>'別紙２_役員等一覧（リースの場合）'!G27</f>
        <v>0</v>
      </c>
      <c r="F19" s="167">
        <f>'別紙２_役員等一覧（リースの場合）'!H27</f>
        <v>0</v>
      </c>
      <c r="G19" s="167">
        <f>'別紙２_役員等一覧（リースの場合）'!I27</f>
        <v>0</v>
      </c>
      <c r="H19" s="166">
        <f>'別紙２_役員等一覧（リースの場合）'!J27</f>
        <v>0</v>
      </c>
      <c r="I19" s="163" t="str">
        <f>IF('別紙２_役員等一覧（リースの場合）'!K27="神奈川県","",'別紙２_役員等一覧（リースの場合）'!K27)&amp;'別紙２_役員等一覧（リースの場合）'!L27</f>
        <v>都道府県</v>
      </c>
    </row>
    <row r="20" spans="1:9" ht="21.75" customHeight="1">
      <c r="A20" s="163">
        <v>19</v>
      </c>
      <c r="B20" s="164">
        <f>'別紙２_役員等一覧（リースの場合）'!B28</f>
        <v>0</v>
      </c>
      <c r="C20" s="163" t="str">
        <f>'別紙２_役員等一覧（リースの場合）'!E28&amp;" "&amp;'別紙２_役員等一覧（リースの場合）'!F28</f>
        <v xml:space="preserve"> </v>
      </c>
      <c r="D20" s="165" t="str">
        <f>'別紙２_役員等一覧（リースの場合）'!C28&amp;"　"&amp;'別紙２_役員等一覧（リースの場合）'!D28</f>
        <v>　</v>
      </c>
      <c r="E20" s="167">
        <f>'別紙２_役員等一覧（リースの場合）'!G28</f>
        <v>0</v>
      </c>
      <c r="F20" s="167">
        <f>'別紙２_役員等一覧（リースの場合）'!H28</f>
        <v>0</v>
      </c>
      <c r="G20" s="167">
        <f>'別紙２_役員等一覧（リースの場合）'!I28</f>
        <v>0</v>
      </c>
      <c r="H20" s="166">
        <f>'別紙２_役員等一覧（リースの場合）'!J28</f>
        <v>0</v>
      </c>
      <c r="I20" s="163" t="str">
        <f>IF('別紙２_役員等一覧（リースの場合）'!K28="神奈川県","",'別紙２_役員等一覧（リースの場合）'!K28)&amp;'別紙２_役員等一覧（リースの場合）'!L28</f>
        <v>都道府県</v>
      </c>
    </row>
    <row r="21" spans="1:9" ht="21.75" customHeight="1">
      <c r="A21" s="163">
        <v>20</v>
      </c>
      <c r="B21" s="164">
        <f>'別紙２_役員等一覧（リースの場合）'!B29</f>
        <v>0</v>
      </c>
      <c r="C21" s="163" t="str">
        <f>'別紙２_役員等一覧（リースの場合）'!E29&amp;" "&amp;'別紙２_役員等一覧（リースの場合）'!F29</f>
        <v xml:space="preserve"> </v>
      </c>
      <c r="D21" s="165" t="str">
        <f>'別紙２_役員等一覧（リースの場合）'!C29&amp;"　"&amp;'別紙２_役員等一覧（リースの場合）'!D29</f>
        <v>　</v>
      </c>
      <c r="E21" s="167">
        <f>'別紙２_役員等一覧（リースの場合）'!G29</f>
        <v>0</v>
      </c>
      <c r="F21" s="167">
        <f>'別紙２_役員等一覧（リースの場合）'!H29</f>
        <v>0</v>
      </c>
      <c r="G21" s="167">
        <f>'別紙２_役員等一覧（リースの場合）'!I29</f>
        <v>0</v>
      </c>
      <c r="H21" s="166">
        <f>'別紙２_役員等一覧（リースの場合）'!J29</f>
        <v>0</v>
      </c>
      <c r="I21" s="163" t="str">
        <f>IF('別紙２_役員等一覧（リースの場合）'!K29="神奈川県","",'別紙２_役員等一覧（リースの場合）'!K29)&amp;'別紙２_役員等一覧（リースの場合）'!L29</f>
        <v>都道府県</v>
      </c>
    </row>
    <row r="22" spans="1:9" ht="21.75" customHeight="1">
      <c r="A22" s="163">
        <v>21</v>
      </c>
      <c r="B22" s="164">
        <f>'別紙２_役員等一覧（リースの場合）'!B30</f>
        <v>0</v>
      </c>
      <c r="C22" s="163" t="str">
        <f>'別紙２_役員等一覧（リースの場合）'!E30&amp;" "&amp;'別紙２_役員等一覧（リースの場合）'!F30</f>
        <v xml:space="preserve"> </v>
      </c>
      <c r="D22" s="165" t="str">
        <f>'別紙２_役員等一覧（リースの場合）'!C30&amp;"　"&amp;'別紙２_役員等一覧（リースの場合）'!D30</f>
        <v>　</v>
      </c>
      <c r="E22" s="167">
        <f>'別紙２_役員等一覧（リースの場合）'!G30</f>
        <v>0</v>
      </c>
      <c r="F22" s="167">
        <f>'別紙２_役員等一覧（リースの場合）'!H30</f>
        <v>0</v>
      </c>
      <c r="G22" s="167">
        <f>'別紙２_役員等一覧（リースの場合）'!I30</f>
        <v>0</v>
      </c>
      <c r="H22" s="166">
        <f>'別紙２_役員等一覧（リースの場合）'!J30</f>
        <v>0</v>
      </c>
      <c r="I22" s="163" t="str">
        <f>IF('別紙２_役員等一覧（リースの場合）'!K30="神奈川県","",'別紙２_役員等一覧（リースの場合）'!K30)&amp;'別紙２_役員等一覧（リースの場合）'!L30</f>
        <v>都道府県</v>
      </c>
    </row>
    <row r="23" spans="1:9" ht="21.75" customHeight="1">
      <c r="A23" s="198">
        <v>22</v>
      </c>
      <c r="B23" s="164"/>
      <c r="C23" s="163"/>
      <c r="D23" s="165"/>
      <c r="E23" s="167"/>
      <c r="F23" s="167"/>
      <c r="G23" s="167"/>
      <c r="H23" s="168"/>
      <c r="I23" s="163"/>
    </row>
    <row r="24" spans="1:9" ht="21.75" customHeight="1">
      <c r="A24" s="163">
        <v>23</v>
      </c>
      <c r="B24" s="164"/>
      <c r="C24" s="163"/>
      <c r="D24" s="165"/>
      <c r="E24" s="167"/>
      <c r="F24" s="167"/>
      <c r="G24" s="167"/>
      <c r="H24" s="168"/>
      <c r="I24" s="163"/>
    </row>
    <row r="25" spans="1:9" ht="21.75" customHeight="1">
      <c r="A25" s="163">
        <v>24</v>
      </c>
      <c r="B25" s="164"/>
      <c r="C25" s="163"/>
      <c r="D25" s="165"/>
      <c r="E25" s="167"/>
      <c r="F25" s="167"/>
      <c r="G25" s="167"/>
      <c r="H25" s="168"/>
      <c r="I25" s="163"/>
    </row>
    <row r="26" spans="1:9" ht="21.75" customHeight="1">
      <c r="A26" s="163">
        <v>25</v>
      </c>
      <c r="B26" s="164"/>
      <c r="C26" s="163"/>
      <c r="D26" s="165"/>
      <c r="E26" s="167"/>
      <c r="F26" s="167"/>
      <c r="G26" s="167"/>
      <c r="H26" s="168"/>
      <c r="I26" s="163"/>
    </row>
    <row r="27" spans="1:9" ht="21.75" customHeight="1">
      <c r="A27" s="163">
        <v>26</v>
      </c>
      <c r="B27" s="164"/>
      <c r="C27" s="163"/>
      <c r="D27" s="165"/>
      <c r="E27" s="167"/>
      <c r="F27" s="167"/>
      <c r="G27" s="167"/>
      <c r="H27" s="168"/>
      <c r="I27" s="163"/>
    </row>
    <row r="28" spans="1:9" ht="21.75" customHeight="1">
      <c r="A28" s="163">
        <v>27</v>
      </c>
      <c r="B28" s="164"/>
      <c r="C28" s="163"/>
      <c r="D28" s="165"/>
      <c r="E28" s="167"/>
      <c r="F28" s="167"/>
      <c r="G28" s="167"/>
      <c r="H28" s="168"/>
      <c r="I28" s="163"/>
    </row>
    <row r="29" spans="1:9" ht="21.75" customHeight="1">
      <c r="A29" s="163">
        <v>28</v>
      </c>
      <c r="B29" s="164"/>
      <c r="C29" s="163"/>
      <c r="D29" s="165"/>
      <c r="E29" s="167"/>
      <c r="F29" s="167"/>
      <c r="G29" s="167"/>
      <c r="H29" s="168"/>
      <c r="I29" s="163"/>
    </row>
    <row r="30" spans="1:9" ht="21.75" customHeight="1">
      <c r="A30" s="163">
        <v>29</v>
      </c>
      <c r="B30" s="164"/>
      <c r="C30" s="163"/>
      <c r="D30" s="165"/>
      <c r="E30" s="167"/>
      <c r="F30" s="167"/>
      <c r="G30" s="167"/>
      <c r="H30" s="168"/>
      <c r="I30" s="163"/>
    </row>
    <row r="31" spans="1:9" ht="21.75" customHeight="1">
      <c r="A31" s="163">
        <v>30</v>
      </c>
      <c r="B31" s="164"/>
      <c r="C31" s="163"/>
      <c r="D31" s="165"/>
      <c r="E31" s="167"/>
      <c r="F31" s="167"/>
      <c r="G31" s="167"/>
      <c r="H31" s="168"/>
      <c r="I31" s="163"/>
    </row>
    <row r="32" spans="1:9" ht="21.75" customHeight="1">
      <c r="A32" s="163"/>
      <c r="B32" s="164"/>
      <c r="C32" s="163"/>
      <c r="D32" s="165"/>
      <c r="E32" s="167"/>
      <c r="F32" s="167"/>
      <c r="G32" s="167"/>
      <c r="H32" s="168"/>
      <c r="I32" s="163"/>
    </row>
    <row r="33" spans="1:9" ht="21.75" customHeight="1">
      <c r="A33" s="163"/>
      <c r="B33" s="170"/>
      <c r="C33" s="163"/>
      <c r="D33" s="165"/>
      <c r="E33" s="167"/>
      <c r="F33" s="167"/>
      <c r="G33" s="167"/>
      <c r="H33" s="168"/>
      <c r="I33" s="163"/>
    </row>
    <row r="34" spans="1:9" ht="21.75" customHeight="1">
      <c r="A34" s="163"/>
      <c r="B34" s="171"/>
      <c r="C34" s="163"/>
      <c r="D34" s="165"/>
      <c r="E34" s="169"/>
      <c r="F34" s="169"/>
      <c r="G34" s="169"/>
      <c r="H34" s="172"/>
      <c r="I34" s="173"/>
    </row>
    <row r="35" spans="1:9" ht="21.75" customHeight="1">
      <c r="A35" s="163"/>
      <c r="B35" s="170"/>
      <c r="C35" s="163"/>
      <c r="D35" s="165"/>
      <c r="E35" s="167"/>
      <c r="F35" s="167"/>
      <c r="G35" s="167"/>
      <c r="H35" s="168"/>
      <c r="I35" s="163"/>
    </row>
    <row r="36" spans="1:9" ht="21.75" customHeight="1">
      <c r="A36" s="163"/>
      <c r="B36" s="164"/>
      <c r="C36" s="163"/>
      <c r="D36" s="165"/>
      <c r="E36" s="167"/>
      <c r="F36" s="167"/>
      <c r="G36" s="167"/>
      <c r="H36" s="168"/>
      <c r="I36" s="163"/>
    </row>
    <row r="37" spans="1:9" ht="21.75" customHeight="1">
      <c r="A37" s="163"/>
      <c r="B37" s="164"/>
      <c r="C37" s="163"/>
      <c r="D37" s="165"/>
      <c r="E37" s="167"/>
      <c r="F37" s="167"/>
      <c r="G37" s="167"/>
      <c r="H37" s="166"/>
      <c r="I37" s="163"/>
    </row>
    <row r="38" spans="1:9" ht="21.75" customHeight="1">
      <c r="A38" s="163"/>
      <c r="B38" s="164"/>
      <c r="C38" s="163"/>
      <c r="D38" s="165"/>
      <c r="E38" s="167"/>
      <c r="F38" s="167"/>
      <c r="G38" s="167"/>
      <c r="H38" s="166"/>
      <c r="I38" s="163"/>
    </row>
    <row r="39" spans="1:9" ht="21.75" customHeight="1">
      <c r="A39" s="163"/>
      <c r="B39" s="164"/>
      <c r="C39" s="163"/>
      <c r="D39" s="165"/>
      <c r="E39" s="167"/>
      <c r="F39" s="167"/>
      <c r="G39" s="167"/>
      <c r="H39" s="166"/>
      <c r="I39" s="163"/>
    </row>
    <row r="40" spans="1:9" ht="21.75" customHeight="1">
      <c r="A40" s="163"/>
      <c r="B40" s="164"/>
      <c r="C40" s="163"/>
      <c r="D40" s="165"/>
      <c r="E40" s="167"/>
      <c r="F40" s="167"/>
      <c r="G40" s="167"/>
      <c r="H40" s="166"/>
      <c r="I40" s="163"/>
    </row>
    <row r="41" spans="1:9" ht="21.75" customHeight="1">
      <c r="A41" s="174"/>
      <c r="B41" s="175"/>
      <c r="C41" s="174"/>
      <c r="D41" s="176"/>
      <c r="E41" s="178"/>
      <c r="F41" s="178"/>
      <c r="G41" s="178"/>
      <c r="H41" s="177"/>
      <c r="I41" s="179"/>
    </row>
    <row r="42" spans="1:9" ht="21.75" customHeight="1">
      <c r="A42" s="174"/>
      <c r="B42" s="175"/>
      <c r="C42" s="174"/>
      <c r="D42" s="176"/>
      <c r="E42" s="178"/>
      <c r="F42" s="178"/>
      <c r="G42" s="178"/>
      <c r="H42" s="177"/>
      <c r="I42" s="179"/>
    </row>
    <row r="43" spans="1:9" ht="21.75" customHeight="1">
      <c r="A43" s="174"/>
      <c r="B43" s="175"/>
      <c r="C43" s="174"/>
      <c r="D43" s="176"/>
      <c r="E43" s="178"/>
      <c r="F43" s="178"/>
      <c r="G43" s="178"/>
      <c r="H43" s="177"/>
      <c r="I43" s="179"/>
    </row>
    <row r="44" spans="1:9" ht="21.75" customHeight="1">
      <c r="A44" s="174"/>
      <c r="B44" s="175"/>
      <c r="C44" s="174"/>
      <c r="D44" s="176"/>
      <c r="E44" s="178"/>
      <c r="F44" s="178"/>
      <c r="G44" s="178"/>
      <c r="H44" s="177"/>
      <c r="I44" s="179"/>
    </row>
    <row r="45" spans="1:9" ht="21.75" customHeight="1">
      <c r="A45" s="174"/>
      <c r="B45" s="175"/>
      <c r="C45" s="174"/>
      <c r="D45" s="176"/>
      <c r="E45" s="178"/>
      <c r="F45" s="178"/>
      <c r="G45" s="178"/>
      <c r="H45" s="177"/>
      <c r="I45" s="179"/>
    </row>
    <row r="46" spans="1:9" ht="21.75" customHeight="1">
      <c r="A46" s="174"/>
      <c r="B46" s="175"/>
      <c r="C46" s="174"/>
      <c r="D46" s="176"/>
      <c r="E46" s="178"/>
      <c r="F46" s="178"/>
      <c r="G46" s="178"/>
      <c r="H46" s="177"/>
      <c r="I46" s="179"/>
    </row>
    <row r="47" spans="1:9" ht="21.75" customHeight="1">
      <c r="A47" s="174"/>
      <c r="B47" s="175"/>
      <c r="C47" s="174"/>
      <c r="D47" s="176"/>
      <c r="E47" s="178"/>
      <c r="F47" s="178"/>
      <c r="G47" s="178"/>
      <c r="H47" s="177"/>
      <c r="I47" s="179"/>
    </row>
    <row r="48" spans="1:9" ht="21.75" customHeight="1">
      <c r="A48" s="174"/>
      <c r="B48" s="175"/>
      <c r="C48" s="174"/>
      <c r="D48" s="176"/>
      <c r="E48" s="178"/>
      <c r="F48" s="178"/>
      <c r="G48" s="178"/>
      <c r="H48" s="177"/>
      <c r="I48" s="179"/>
    </row>
    <row r="49" spans="1:9" ht="21.75" customHeight="1">
      <c r="A49" s="174"/>
      <c r="B49" s="175"/>
      <c r="C49" s="174"/>
      <c r="D49" s="176"/>
      <c r="E49" s="178"/>
      <c r="F49" s="178"/>
      <c r="G49" s="178"/>
      <c r="H49" s="177"/>
      <c r="I49" s="179"/>
    </row>
    <row r="50" spans="1:9" ht="21.75" customHeight="1">
      <c r="A50" s="174"/>
      <c r="B50" s="175"/>
      <c r="C50" s="174"/>
      <c r="D50" s="176"/>
      <c r="E50" s="178"/>
      <c r="F50" s="178"/>
      <c r="G50" s="178"/>
      <c r="H50" s="177"/>
      <c r="I50" s="179"/>
    </row>
    <row r="51" spans="1:9" ht="21.75" customHeight="1">
      <c r="A51" s="174"/>
      <c r="B51" s="175"/>
      <c r="C51" s="174"/>
      <c r="D51" s="176"/>
      <c r="E51" s="178"/>
      <c r="F51" s="178"/>
      <c r="G51" s="178"/>
      <c r="H51" s="177"/>
      <c r="I51" s="179"/>
    </row>
    <row r="52" spans="1:9" ht="21.75" customHeight="1">
      <c r="A52" s="174"/>
      <c r="B52" s="175"/>
      <c r="C52" s="174"/>
      <c r="D52" s="176"/>
      <c r="E52" s="178"/>
      <c r="F52" s="178"/>
      <c r="G52" s="178"/>
      <c r="H52" s="177"/>
      <c r="I52" s="179"/>
    </row>
    <row r="53" spans="1:9" ht="21.75" customHeight="1">
      <c r="B53" s="180"/>
      <c r="D53" s="180"/>
      <c r="E53" s="180"/>
      <c r="F53" s="180"/>
      <c r="G53" s="180"/>
      <c r="H53" s="180"/>
      <c r="I53" s="180"/>
    </row>
    <row r="54" spans="1:9" ht="21.75" customHeight="1">
      <c r="B54" s="180"/>
      <c r="D54" s="180"/>
      <c r="E54" s="180"/>
      <c r="F54" s="180"/>
      <c r="G54" s="180"/>
      <c r="H54" s="180"/>
      <c r="I54" s="180"/>
    </row>
  </sheetData>
  <autoFilter ref="A1:I1"/>
  <phoneticPr fontId="2"/>
  <pageMargins left="0.7" right="0.7" top="0.75" bottom="0.75" header="0.3" footer="0.3"/>
  <pageSetup paperSize="9" scale="8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I54"/>
  <sheetViews>
    <sheetView showZeros="0" view="pageBreakPreview" zoomScale="85" zoomScaleNormal="100" zoomScaleSheetLayoutView="85" workbookViewId="0">
      <selection activeCell="D3" sqref="D3"/>
    </sheetView>
  </sheetViews>
  <sheetFormatPr defaultRowHeight="21.75" customHeight="1"/>
  <cols>
    <col min="1" max="1" width="5" style="180" customWidth="1"/>
    <col min="2" max="2" width="16.625" style="181" customWidth="1"/>
    <col min="3" max="3" width="33.25" style="180" customWidth="1"/>
    <col min="4" max="4" width="33.875" style="182" customWidth="1"/>
    <col min="5" max="5" width="4.875" style="183" customWidth="1"/>
    <col min="6" max="7" width="3.625" style="183" customWidth="1"/>
    <col min="8" max="8" width="5.25" style="183" customWidth="1"/>
    <col min="9" max="9" width="60.625" style="184" customWidth="1"/>
  </cols>
  <sheetData>
    <row r="1" spans="1:9" s="210" customFormat="1" ht="39" customHeight="1" thickBot="1">
      <c r="A1" s="206" t="s">
        <v>515</v>
      </c>
      <c r="B1" s="207" t="s">
        <v>516</v>
      </c>
      <c r="C1" s="206" t="s">
        <v>517</v>
      </c>
      <c r="D1" s="208" t="s">
        <v>518</v>
      </c>
      <c r="E1" s="209" t="s">
        <v>521</v>
      </c>
      <c r="F1" s="209" t="s">
        <v>1</v>
      </c>
      <c r="G1" s="209" t="s">
        <v>0</v>
      </c>
      <c r="H1" s="209" t="s">
        <v>519</v>
      </c>
      <c r="I1" s="206" t="s">
        <v>520</v>
      </c>
    </row>
    <row r="2" spans="1:9" s="205" customFormat="1" ht="22.5" customHeight="1" thickTop="1">
      <c r="A2" s="211">
        <v>1</v>
      </c>
      <c r="B2" s="212"/>
      <c r="C2" s="211">
        <f>'別紙４_共同負担同意書（経費を共同負担する場合）'!K27</f>
        <v>0</v>
      </c>
      <c r="D2" s="213">
        <f>'別紙４_共同負担同意書（経費を共同負担する場合）'!K29</f>
        <v>0</v>
      </c>
      <c r="E2" s="214"/>
      <c r="F2" s="214"/>
      <c r="G2" s="214"/>
      <c r="H2" s="214"/>
      <c r="I2" s="211" t="str">
        <f>IF('別紙４_共同負担同意書（経費を共同負担する場合）'!K24="神奈川県","",'別紙４_共同負担同意書（経費を共同負担する場合）'!K24)&amp;'別紙４_共同負担同意書（経費を共同負担する場合）'!L24</f>
        <v>都道府県</v>
      </c>
    </row>
    <row r="3" spans="1:9" ht="21.75" customHeight="1">
      <c r="A3" s="163">
        <v>2</v>
      </c>
      <c r="B3" s="164">
        <f>'別紙２_役員等一覧（経費を共同負担する場合）'!B11</f>
        <v>0</v>
      </c>
      <c r="C3" s="163" t="str">
        <f>'別紙２_役員等一覧（経費を共同負担する場合）'!E11&amp;" "&amp;'別紙２_役員等一覧（経費を共同負担する場合）'!F11</f>
        <v xml:space="preserve"> </v>
      </c>
      <c r="D3" s="165" t="str">
        <f>'別紙２_役員等一覧（経費を共同負担する場合）'!C11&amp;"　"&amp;'別紙２_役員等一覧（経費を共同負担する場合）'!D11</f>
        <v>0　0</v>
      </c>
      <c r="E3" s="167">
        <f>'別紙２_役員等一覧（経費を共同負担する場合）'!G11</f>
        <v>0</v>
      </c>
      <c r="F3" s="167">
        <f>'別紙２_役員等一覧（経費を共同負担する場合）'!H11</f>
        <v>0</v>
      </c>
      <c r="G3" s="167">
        <f>'別紙２_役員等一覧（経費を共同負担する場合）'!I11</f>
        <v>0</v>
      </c>
      <c r="H3" s="166">
        <f>'別紙２_役員等一覧（経費を共同負担する場合）'!J11</f>
        <v>0</v>
      </c>
      <c r="I3" s="163" t="str">
        <f>IF('別紙２_役員等一覧（経費を共同負担する場合）'!K11="神奈川県","",'別紙２_役員等一覧（経費を共同負担する場合）'!K11)&amp;'別紙２_役員等一覧（経費を共同負担する場合）'!L11</f>
        <v>都道府県</v>
      </c>
    </row>
    <row r="4" spans="1:9" ht="21.75" customHeight="1">
      <c r="A4" s="163">
        <v>3</v>
      </c>
      <c r="B4" s="164">
        <f>'別紙２_役員等一覧（経費を共同負担する場合）'!B12</f>
        <v>0</v>
      </c>
      <c r="C4" s="163" t="str">
        <f>'別紙２_役員等一覧（経費を共同負担する場合）'!E12&amp;" "&amp;'別紙２_役員等一覧（経費を共同負担する場合）'!F12</f>
        <v xml:space="preserve"> </v>
      </c>
      <c r="D4" s="165" t="str">
        <f>'別紙２_役員等一覧（経費を共同負担する場合）'!C12&amp;"　"&amp;'別紙２_役員等一覧（経費を共同負担する場合）'!D12</f>
        <v>　</v>
      </c>
      <c r="E4" s="167">
        <f>'別紙２_役員等一覧（経費を共同負担する場合）'!G12</f>
        <v>0</v>
      </c>
      <c r="F4" s="167">
        <f>'別紙２_役員等一覧（経費を共同負担する場合）'!H12</f>
        <v>0</v>
      </c>
      <c r="G4" s="167">
        <f>'別紙２_役員等一覧（経費を共同負担する場合）'!I12</f>
        <v>0</v>
      </c>
      <c r="H4" s="166">
        <f>'別紙２_役員等一覧（経費を共同負担する場合）'!J12</f>
        <v>0</v>
      </c>
      <c r="I4" s="163" t="str">
        <f>IF('別紙２_役員等一覧（経費を共同負担する場合）'!K12="神奈川県","",'別紙２_役員等一覧（経費を共同負担する場合）'!K12)&amp;'別紙２_役員等一覧（経費を共同負担する場合）'!L12</f>
        <v>都道府県</v>
      </c>
    </row>
    <row r="5" spans="1:9" ht="21.75" customHeight="1">
      <c r="A5" s="163">
        <v>4</v>
      </c>
      <c r="B5" s="164">
        <f>'別紙２_役員等一覧（経費を共同負担する場合）'!B13</f>
        <v>0</v>
      </c>
      <c r="C5" s="163" t="str">
        <f>'別紙２_役員等一覧（経費を共同負担する場合）'!E13&amp;" "&amp;'別紙２_役員等一覧（経費を共同負担する場合）'!F13</f>
        <v xml:space="preserve"> </v>
      </c>
      <c r="D5" s="165" t="str">
        <f>'別紙２_役員等一覧（経費を共同負担する場合）'!C13&amp;"　"&amp;'別紙２_役員等一覧（経費を共同負担する場合）'!D13</f>
        <v>　</v>
      </c>
      <c r="E5" s="167">
        <f>'別紙２_役員等一覧（経費を共同負担する場合）'!G13</f>
        <v>0</v>
      </c>
      <c r="F5" s="167">
        <f>'別紙２_役員等一覧（経費を共同負担する場合）'!H13</f>
        <v>0</v>
      </c>
      <c r="G5" s="167">
        <f>'別紙２_役員等一覧（経費を共同負担する場合）'!I13</f>
        <v>0</v>
      </c>
      <c r="H5" s="166">
        <f>'別紙２_役員等一覧（経費を共同負担する場合）'!J13</f>
        <v>0</v>
      </c>
      <c r="I5" s="163" t="str">
        <f>IF('別紙２_役員等一覧（経費を共同負担する場合）'!K13="神奈川県","",'別紙２_役員等一覧（経費を共同負担する場合）'!K13)&amp;'別紙２_役員等一覧（経費を共同負担する場合）'!L13</f>
        <v>都道府県</v>
      </c>
    </row>
    <row r="6" spans="1:9" ht="21.75" customHeight="1">
      <c r="A6" s="163">
        <v>5</v>
      </c>
      <c r="B6" s="164">
        <f>'別紙２_役員等一覧（経費を共同負担する場合）'!B14</f>
        <v>0</v>
      </c>
      <c r="C6" s="163" t="str">
        <f>'別紙２_役員等一覧（経費を共同負担する場合）'!E14&amp;" "&amp;'別紙２_役員等一覧（経費を共同負担する場合）'!F14</f>
        <v xml:space="preserve"> </v>
      </c>
      <c r="D6" s="165" t="str">
        <f>'別紙２_役員等一覧（経費を共同負担する場合）'!C14&amp;"　"&amp;'別紙２_役員等一覧（経費を共同負担する場合）'!D14</f>
        <v>　</v>
      </c>
      <c r="E6" s="167">
        <f>'別紙２_役員等一覧（経費を共同負担する場合）'!G14</f>
        <v>0</v>
      </c>
      <c r="F6" s="167">
        <f>'別紙２_役員等一覧（経費を共同負担する場合）'!H14</f>
        <v>0</v>
      </c>
      <c r="G6" s="167">
        <f>'別紙２_役員等一覧（経費を共同負担する場合）'!I14</f>
        <v>0</v>
      </c>
      <c r="H6" s="166">
        <f>'別紙２_役員等一覧（経費を共同負担する場合）'!J14</f>
        <v>0</v>
      </c>
      <c r="I6" s="163" t="str">
        <f>IF('別紙２_役員等一覧（経費を共同負担する場合）'!K14="神奈川県","",'別紙２_役員等一覧（経費を共同負担する場合）'!K14)&amp;'別紙２_役員等一覧（経費を共同負担する場合）'!L14</f>
        <v>都道府県</v>
      </c>
    </row>
    <row r="7" spans="1:9" ht="21.75" customHeight="1">
      <c r="A7" s="163">
        <v>6</v>
      </c>
      <c r="B7" s="164">
        <f>'別紙２_役員等一覧（経費を共同負担する場合）'!B15</f>
        <v>0</v>
      </c>
      <c r="C7" s="163" t="str">
        <f>'別紙２_役員等一覧（経費を共同負担する場合）'!E15&amp;" "&amp;'別紙２_役員等一覧（経費を共同負担する場合）'!F15</f>
        <v xml:space="preserve"> </v>
      </c>
      <c r="D7" s="165" t="str">
        <f>'別紙２_役員等一覧（経費を共同負担する場合）'!C15&amp;"　"&amp;'別紙２_役員等一覧（経費を共同負担する場合）'!D15</f>
        <v>　</v>
      </c>
      <c r="E7" s="167">
        <f>'別紙２_役員等一覧（経費を共同負担する場合）'!G15</f>
        <v>0</v>
      </c>
      <c r="F7" s="167">
        <f>'別紙２_役員等一覧（経費を共同負担する場合）'!H15</f>
        <v>0</v>
      </c>
      <c r="G7" s="167">
        <f>'別紙２_役員等一覧（経費を共同負担する場合）'!I15</f>
        <v>0</v>
      </c>
      <c r="H7" s="166">
        <f>'別紙２_役員等一覧（経費を共同負担する場合）'!J15</f>
        <v>0</v>
      </c>
      <c r="I7" s="163" t="str">
        <f>IF('別紙２_役員等一覧（経費を共同負担する場合）'!K15="神奈川県","",'別紙２_役員等一覧（経費を共同負担する場合）'!K15)&amp;'別紙２_役員等一覧（経費を共同負担する場合）'!L15</f>
        <v>都道府県</v>
      </c>
    </row>
    <row r="8" spans="1:9" ht="21.75" customHeight="1">
      <c r="A8" s="163">
        <v>7</v>
      </c>
      <c r="B8" s="164">
        <f>'別紙２_役員等一覧（経費を共同負担する場合）'!B16</f>
        <v>0</v>
      </c>
      <c r="C8" s="163" t="str">
        <f>'別紙２_役員等一覧（経費を共同負担する場合）'!E16&amp;" "&amp;'別紙２_役員等一覧（経費を共同負担する場合）'!F16</f>
        <v xml:space="preserve"> </v>
      </c>
      <c r="D8" s="165" t="str">
        <f>'別紙２_役員等一覧（経費を共同負担する場合）'!C16&amp;"　"&amp;'別紙２_役員等一覧（経費を共同負担する場合）'!D16</f>
        <v>　</v>
      </c>
      <c r="E8" s="167">
        <f>'別紙２_役員等一覧（経費を共同負担する場合）'!G16</f>
        <v>0</v>
      </c>
      <c r="F8" s="167">
        <f>'別紙２_役員等一覧（経費を共同負担する場合）'!H16</f>
        <v>0</v>
      </c>
      <c r="G8" s="167">
        <f>'別紙２_役員等一覧（経費を共同負担する場合）'!I16</f>
        <v>0</v>
      </c>
      <c r="H8" s="166">
        <f>'別紙２_役員等一覧（経費を共同負担する場合）'!J16</f>
        <v>0</v>
      </c>
      <c r="I8" s="163" t="str">
        <f>IF('別紙２_役員等一覧（経費を共同負担する場合）'!K16="神奈川県","",'別紙２_役員等一覧（経費を共同負担する場合）'!K16)&amp;'別紙２_役員等一覧（経費を共同負担する場合）'!L16</f>
        <v>都道府県</v>
      </c>
    </row>
    <row r="9" spans="1:9" ht="21.75" customHeight="1">
      <c r="A9" s="163">
        <v>8</v>
      </c>
      <c r="B9" s="164">
        <f>'別紙２_役員等一覧（経費を共同負担する場合）'!B17</f>
        <v>0</v>
      </c>
      <c r="C9" s="163" t="str">
        <f>'別紙２_役員等一覧（経費を共同負担する場合）'!E17&amp;" "&amp;'別紙２_役員等一覧（経費を共同負担する場合）'!F17</f>
        <v xml:space="preserve"> </v>
      </c>
      <c r="D9" s="165" t="str">
        <f>'別紙２_役員等一覧（経費を共同負担する場合）'!C17&amp;"　"&amp;'別紙２_役員等一覧（経費を共同負担する場合）'!D17</f>
        <v>　</v>
      </c>
      <c r="E9" s="167">
        <f>'別紙２_役員等一覧（経費を共同負担する場合）'!G17</f>
        <v>0</v>
      </c>
      <c r="F9" s="167">
        <f>'別紙２_役員等一覧（経費を共同負担する場合）'!H17</f>
        <v>0</v>
      </c>
      <c r="G9" s="167">
        <f>'別紙２_役員等一覧（経費を共同負担する場合）'!I17</f>
        <v>0</v>
      </c>
      <c r="H9" s="166">
        <f>'別紙２_役員等一覧（経費を共同負担する場合）'!J17</f>
        <v>0</v>
      </c>
      <c r="I9" s="163" t="str">
        <f>IF('別紙２_役員等一覧（経費を共同負担する場合）'!K17="神奈川県","",'別紙２_役員等一覧（経費を共同負担する場合）'!K17)&amp;'別紙２_役員等一覧（経費を共同負担する場合）'!L17</f>
        <v>都道府県</v>
      </c>
    </row>
    <row r="10" spans="1:9" ht="21.75" customHeight="1">
      <c r="A10" s="163">
        <v>9</v>
      </c>
      <c r="B10" s="164">
        <f>'別紙２_役員等一覧（経費を共同負担する場合）'!B18</f>
        <v>0</v>
      </c>
      <c r="C10" s="163" t="str">
        <f>'別紙２_役員等一覧（経費を共同負担する場合）'!E18&amp;" "&amp;'別紙２_役員等一覧（経費を共同負担する場合）'!F18</f>
        <v xml:space="preserve"> </v>
      </c>
      <c r="D10" s="165" t="str">
        <f>'別紙２_役員等一覧（経費を共同負担する場合）'!C18&amp;"　"&amp;'別紙２_役員等一覧（経費を共同負担する場合）'!D18</f>
        <v>　</v>
      </c>
      <c r="E10" s="167">
        <f>'別紙２_役員等一覧（経費を共同負担する場合）'!G18</f>
        <v>0</v>
      </c>
      <c r="F10" s="167">
        <f>'別紙２_役員等一覧（経費を共同負担する場合）'!H18</f>
        <v>0</v>
      </c>
      <c r="G10" s="167">
        <f>'別紙２_役員等一覧（経費を共同負担する場合）'!I18</f>
        <v>0</v>
      </c>
      <c r="H10" s="166">
        <f>'別紙２_役員等一覧（経費を共同負担する場合）'!J18</f>
        <v>0</v>
      </c>
      <c r="I10" s="163" t="str">
        <f>IF('別紙２_役員等一覧（経費を共同負担する場合）'!K18="神奈川県","",'別紙２_役員等一覧（経費を共同負担する場合）'!K18)&amp;'別紙２_役員等一覧（経費を共同負担する場合）'!L18</f>
        <v>都道府県</v>
      </c>
    </row>
    <row r="11" spans="1:9" ht="21.75" customHeight="1">
      <c r="A11" s="163">
        <v>10</v>
      </c>
      <c r="B11" s="164">
        <f>'別紙２_役員等一覧（経費を共同負担する場合）'!B19</f>
        <v>0</v>
      </c>
      <c r="C11" s="163" t="str">
        <f>'別紙２_役員等一覧（経費を共同負担する場合）'!E19&amp;" "&amp;'別紙２_役員等一覧（経費を共同負担する場合）'!F19</f>
        <v xml:space="preserve"> </v>
      </c>
      <c r="D11" s="165" t="str">
        <f>'別紙２_役員等一覧（経費を共同負担する場合）'!C19&amp;"　"&amp;'別紙２_役員等一覧（経費を共同負担する場合）'!D19</f>
        <v>　</v>
      </c>
      <c r="E11" s="167">
        <f>'別紙２_役員等一覧（経費を共同負担する場合）'!G19</f>
        <v>0</v>
      </c>
      <c r="F11" s="167">
        <f>'別紙２_役員等一覧（経費を共同負担する場合）'!H19</f>
        <v>0</v>
      </c>
      <c r="G11" s="167">
        <f>'別紙２_役員等一覧（経費を共同負担する場合）'!I19</f>
        <v>0</v>
      </c>
      <c r="H11" s="166">
        <f>'別紙２_役員等一覧（経費を共同負担する場合）'!J19</f>
        <v>0</v>
      </c>
      <c r="I11" s="163" t="str">
        <f>IF('別紙２_役員等一覧（経費を共同負担する場合）'!K19="神奈川県","",'別紙２_役員等一覧（経費を共同負担する場合）'!K19)&amp;'別紙２_役員等一覧（経費を共同負担する場合）'!L19</f>
        <v>都道府県</v>
      </c>
    </row>
    <row r="12" spans="1:9" ht="21.75" customHeight="1">
      <c r="A12" s="163">
        <v>11</v>
      </c>
      <c r="B12" s="164">
        <f>'別紙２_役員等一覧（経費を共同負担する場合）'!B20</f>
        <v>0</v>
      </c>
      <c r="C12" s="163" t="str">
        <f>'別紙２_役員等一覧（経費を共同負担する場合）'!E20&amp;" "&amp;'別紙２_役員等一覧（経費を共同負担する場合）'!F20</f>
        <v xml:space="preserve"> </v>
      </c>
      <c r="D12" s="165" t="str">
        <f>'別紙２_役員等一覧（経費を共同負担する場合）'!C20&amp;"　"&amp;'別紙２_役員等一覧（経費を共同負担する場合）'!D20</f>
        <v>　</v>
      </c>
      <c r="E12" s="167">
        <f>'別紙２_役員等一覧（経費を共同負担する場合）'!G20</f>
        <v>0</v>
      </c>
      <c r="F12" s="167">
        <f>'別紙２_役員等一覧（経費を共同負担する場合）'!H20</f>
        <v>0</v>
      </c>
      <c r="G12" s="167">
        <f>'別紙２_役員等一覧（経費を共同負担する場合）'!I20</f>
        <v>0</v>
      </c>
      <c r="H12" s="166">
        <f>'別紙２_役員等一覧（経費を共同負担する場合）'!J20</f>
        <v>0</v>
      </c>
      <c r="I12" s="163" t="str">
        <f>IF('別紙２_役員等一覧（経費を共同負担する場合）'!K20="神奈川県","",'別紙２_役員等一覧（経費を共同負担する場合）'!K20)&amp;'別紙２_役員等一覧（経費を共同負担する場合）'!L20</f>
        <v>都道府県</v>
      </c>
    </row>
    <row r="13" spans="1:9" ht="21.75" customHeight="1">
      <c r="A13" s="163">
        <v>12</v>
      </c>
      <c r="B13" s="164">
        <f>'別紙２_役員等一覧（経費を共同負担する場合）'!B21</f>
        <v>0</v>
      </c>
      <c r="C13" s="163" t="str">
        <f>'別紙２_役員等一覧（経費を共同負担する場合）'!E21&amp;" "&amp;'別紙２_役員等一覧（経費を共同負担する場合）'!F21</f>
        <v xml:space="preserve"> </v>
      </c>
      <c r="D13" s="165" t="str">
        <f>'別紙２_役員等一覧（経費を共同負担する場合）'!C21&amp;"　"&amp;'別紙２_役員等一覧（経費を共同負担する場合）'!D21</f>
        <v>　</v>
      </c>
      <c r="E13" s="167">
        <f>'別紙２_役員等一覧（経費を共同負担する場合）'!G21</f>
        <v>0</v>
      </c>
      <c r="F13" s="167">
        <f>'別紙２_役員等一覧（経費を共同負担する場合）'!H21</f>
        <v>0</v>
      </c>
      <c r="G13" s="167">
        <f>'別紙２_役員等一覧（経費を共同負担する場合）'!I21</f>
        <v>0</v>
      </c>
      <c r="H13" s="166">
        <f>'別紙２_役員等一覧（経費を共同負担する場合）'!J21</f>
        <v>0</v>
      </c>
      <c r="I13" s="163" t="str">
        <f>IF('別紙２_役員等一覧（経費を共同負担する場合）'!K21="神奈川県","",'別紙２_役員等一覧（経費を共同負担する場合）'!K21)&amp;'別紙２_役員等一覧（経費を共同負担する場合）'!L21</f>
        <v>都道府県</v>
      </c>
    </row>
    <row r="14" spans="1:9" ht="21.75" customHeight="1">
      <c r="A14" s="163">
        <v>13</v>
      </c>
      <c r="B14" s="164">
        <f>'別紙２_役員等一覧（経費を共同負担する場合）'!B22</f>
        <v>0</v>
      </c>
      <c r="C14" s="163" t="str">
        <f>'別紙２_役員等一覧（経費を共同負担する場合）'!E22&amp;" "&amp;'別紙２_役員等一覧（経費を共同負担する場合）'!F22</f>
        <v xml:space="preserve"> </v>
      </c>
      <c r="D14" s="165" t="str">
        <f>'別紙２_役員等一覧（経費を共同負担する場合）'!C22&amp;"　"&amp;'別紙２_役員等一覧（経費を共同負担する場合）'!D22</f>
        <v>　</v>
      </c>
      <c r="E14" s="167">
        <f>'別紙２_役員等一覧（経費を共同負担する場合）'!G22</f>
        <v>0</v>
      </c>
      <c r="F14" s="167">
        <f>'別紙２_役員等一覧（経費を共同負担する場合）'!H22</f>
        <v>0</v>
      </c>
      <c r="G14" s="167">
        <f>'別紙２_役員等一覧（経費を共同負担する場合）'!I22</f>
        <v>0</v>
      </c>
      <c r="H14" s="166">
        <f>'別紙２_役員等一覧（経費を共同負担する場合）'!J22</f>
        <v>0</v>
      </c>
      <c r="I14" s="163" t="str">
        <f>IF('別紙２_役員等一覧（経費を共同負担する場合）'!K22="神奈川県","",'別紙２_役員等一覧（経費を共同負担する場合）'!K22)&amp;'別紙２_役員等一覧（経費を共同負担する場合）'!L22</f>
        <v>都道府県</v>
      </c>
    </row>
    <row r="15" spans="1:9" ht="21.75" customHeight="1">
      <c r="A15" s="163">
        <v>14</v>
      </c>
      <c r="B15" s="164">
        <f>'別紙２_役員等一覧（経費を共同負担する場合）'!B23</f>
        <v>0</v>
      </c>
      <c r="C15" s="163" t="str">
        <f>'別紙２_役員等一覧（経費を共同負担する場合）'!E23&amp;" "&amp;'別紙２_役員等一覧（経費を共同負担する場合）'!F23</f>
        <v xml:space="preserve"> </v>
      </c>
      <c r="D15" s="165" t="str">
        <f>'別紙２_役員等一覧（経費を共同負担する場合）'!C23&amp;"　"&amp;'別紙２_役員等一覧（経費を共同負担する場合）'!D23</f>
        <v>　</v>
      </c>
      <c r="E15" s="167">
        <f>'別紙２_役員等一覧（経費を共同負担する場合）'!G23</f>
        <v>0</v>
      </c>
      <c r="F15" s="167">
        <f>'別紙２_役員等一覧（経費を共同負担する場合）'!H23</f>
        <v>0</v>
      </c>
      <c r="G15" s="167">
        <f>'別紙２_役員等一覧（経費を共同負担する場合）'!I23</f>
        <v>0</v>
      </c>
      <c r="H15" s="166">
        <f>'別紙２_役員等一覧（経費を共同負担する場合）'!J23</f>
        <v>0</v>
      </c>
      <c r="I15" s="163" t="str">
        <f>IF('別紙２_役員等一覧（経費を共同負担する場合）'!K23="神奈川県","",'別紙２_役員等一覧（経費を共同負担する場合）'!K23)&amp;'別紙２_役員等一覧（経費を共同負担する場合）'!L23</f>
        <v>都道府県</v>
      </c>
    </row>
    <row r="16" spans="1:9" ht="21.75" customHeight="1">
      <c r="A16" s="163">
        <v>15</v>
      </c>
      <c r="B16" s="164">
        <f>'別紙２_役員等一覧（経費を共同負担する場合）'!B24</f>
        <v>0</v>
      </c>
      <c r="C16" s="163" t="str">
        <f>'別紙２_役員等一覧（経費を共同負担する場合）'!E24&amp;" "&amp;'別紙２_役員等一覧（経費を共同負担する場合）'!F24</f>
        <v xml:space="preserve"> </v>
      </c>
      <c r="D16" s="165" t="str">
        <f>'別紙２_役員等一覧（経費を共同負担する場合）'!C24&amp;"　"&amp;'別紙２_役員等一覧（経費を共同負担する場合）'!D24</f>
        <v>　</v>
      </c>
      <c r="E16" s="167">
        <f>'別紙２_役員等一覧（経費を共同負担する場合）'!G24</f>
        <v>0</v>
      </c>
      <c r="F16" s="167">
        <f>'別紙２_役員等一覧（経費を共同負担する場合）'!H24</f>
        <v>0</v>
      </c>
      <c r="G16" s="167">
        <f>'別紙２_役員等一覧（経費を共同負担する場合）'!I24</f>
        <v>0</v>
      </c>
      <c r="H16" s="166">
        <f>'別紙２_役員等一覧（経費を共同負担する場合）'!J24</f>
        <v>0</v>
      </c>
      <c r="I16" s="163" t="str">
        <f>IF('別紙２_役員等一覧（経費を共同負担する場合）'!K24="神奈川県","",'別紙２_役員等一覧（経費を共同負担する場合）'!K24)&amp;'別紙２_役員等一覧（経費を共同負担する場合）'!L24</f>
        <v>都道府県</v>
      </c>
    </row>
    <row r="17" spans="1:9" ht="21.75" customHeight="1">
      <c r="A17" s="163">
        <v>16</v>
      </c>
      <c r="B17" s="164">
        <f>'別紙２_役員等一覧（経費を共同負担する場合）'!B25</f>
        <v>0</v>
      </c>
      <c r="C17" s="163" t="str">
        <f>'別紙２_役員等一覧（経費を共同負担する場合）'!E25&amp;" "&amp;'別紙２_役員等一覧（経費を共同負担する場合）'!F25</f>
        <v xml:space="preserve"> </v>
      </c>
      <c r="D17" s="165" t="str">
        <f>'別紙２_役員等一覧（経費を共同負担する場合）'!C25&amp;"　"&amp;'別紙２_役員等一覧（経費を共同負担する場合）'!D25</f>
        <v>　</v>
      </c>
      <c r="E17" s="167">
        <f>'別紙２_役員等一覧（経費を共同負担する場合）'!G25</f>
        <v>0</v>
      </c>
      <c r="F17" s="167">
        <f>'別紙２_役員等一覧（経費を共同負担する場合）'!H25</f>
        <v>0</v>
      </c>
      <c r="G17" s="167">
        <f>'別紙２_役員等一覧（経費を共同負担する場合）'!I25</f>
        <v>0</v>
      </c>
      <c r="H17" s="166">
        <f>'別紙２_役員等一覧（経費を共同負担する場合）'!J25</f>
        <v>0</v>
      </c>
      <c r="I17" s="163" t="str">
        <f>IF('別紙２_役員等一覧（経費を共同負担する場合）'!K25="神奈川県","",'別紙２_役員等一覧（経費を共同負担する場合）'!K25)&amp;'別紙２_役員等一覧（経費を共同負担する場合）'!L25</f>
        <v>都道府県</v>
      </c>
    </row>
    <row r="18" spans="1:9" ht="21.75" customHeight="1">
      <c r="A18" s="163">
        <v>17</v>
      </c>
      <c r="B18" s="164">
        <f>'別紙２_役員等一覧（経費を共同負担する場合）'!B26</f>
        <v>0</v>
      </c>
      <c r="C18" s="163" t="str">
        <f>'別紙２_役員等一覧（経費を共同負担する場合）'!E26&amp;" "&amp;'別紙２_役員等一覧（経費を共同負担する場合）'!F26</f>
        <v xml:space="preserve"> </v>
      </c>
      <c r="D18" s="165" t="str">
        <f>'別紙２_役員等一覧（経費を共同負担する場合）'!C26&amp;"　"&amp;'別紙２_役員等一覧（経費を共同負担する場合）'!D26</f>
        <v>　</v>
      </c>
      <c r="E18" s="167">
        <f>'別紙２_役員等一覧（経費を共同負担する場合）'!G26</f>
        <v>0</v>
      </c>
      <c r="F18" s="167">
        <f>'別紙２_役員等一覧（経費を共同負担する場合）'!H26</f>
        <v>0</v>
      </c>
      <c r="G18" s="167">
        <f>'別紙２_役員等一覧（経費を共同負担する場合）'!I26</f>
        <v>0</v>
      </c>
      <c r="H18" s="166">
        <f>'別紙２_役員等一覧（経費を共同負担する場合）'!J26</f>
        <v>0</v>
      </c>
      <c r="I18" s="163" t="str">
        <f>IF('別紙２_役員等一覧（経費を共同負担する場合）'!K26="神奈川県","",'別紙２_役員等一覧（経費を共同負担する場合）'!K26)&amp;'別紙２_役員等一覧（経費を共同負担する場合）'!L26</f>
        <v>都道府県</v>
      </c>
    </row>
    <row r="19" spans="1:9" ht="21.75" customHeight="1">
      <c r="A19" s="163">
        <v>18</v>
      </c>
      <c r="B19" s="164">
        <f>'別紙２_役員等一覧（経費を共同負担する場合）'!B27</f>
        <v>0</v>
      </c>
      <c r="C19" s="163" t="str">
        <f>'別紙２_役員等一覧（経費を共同負担する場合）'!E27&amp;" "&amp;'別紙２_役員等一覧（経費を共同負担する場合）'!F27</f>
        <v xml:space="preserve"> </v>
      </c>
      <c r="D19" s="165" t="str">
        <f>'別紙２_役員等一覧（経費を共同負担する場合）'!C27&amp;"　"&amp;'別紙２_役員等一覧（経費を共同負担する場合）'!D27</f>
        <v>　</v>
      </c>
      <c r="E19" s="167">
        <f>'別紙２_役員等一覧（経費を共同負担する場合）'!G27</f>
        <v>0</v>
      </c>
      <c r="F19" s="167">
        <f>'別紙２_役員等一覧（経費を共同負担する場合）'!H27</f>
        <v>0</v>
      </c>
      <c r="G19" s="167">
        <f>'別紙２_役員等一覧（経費を共同負担する場合）'!I27</f>
        <v>0</v>
      </c>
      <c r="H19" s="166">
        <f>'別紙２_役員等一覧（経費を共同負担する場合）'!J27</f>
        <v>0</v>
      </c>
      <c r="I19" s="163" t="str">
        <f>IF('別紙２_役員等一覧（経費を共同負担する場合）'!K27="神奈川県","",'別紙２_役員等一覧（経費を共同負担する場合）'!K27)&amp;'別紙２_役員等一覧（経費を共同負担する場合）'!L27</f>
        <v>都道府県</v>
      </c>
    </row>
    <row r="20" spans="1:9" ht="21.75" customHeight="1">
      <c r="A20" s="163">
        <v>19</v>
      </c>
      <c r="B20" s="164">
        <f>'別紙２_役員等一覧（経費を共同負担する場合）'!B28</f>
        <v>0</v>
      </c>
      <c r="C20" s="163" t="str">
        <f>'別紙２_役員等一覧（経費を共同負担する場合）'!E28&amp;" "&amp;'別紙２_役員等一覧（経費を共同負担する場合）'!F28</f>
        <v xml:space="preserve"> </v>
      </c>
      <c r="D20" s="165" t="str">
        <f>'別紙２_役員等一覧（経費を共同負担する場合）'!C28&amp;"　"&amp;'別紙２_役員等一覧（経費を共同負担する場合）'!D28</f>
        <v>　</v>
      </c>
      <c r="E20" s="167">
        <f>'別紙２_役員等一覧（経費を共同負担する場合）'!G28</f>
        <v>0</v>
      </c>
      <c r="F20" s="167">
        <f>'別紙２_役員等一覧（経費を共同負担する場合）'!H28</f>
        <v>0</v>
      </c>
      <c r="G20" s="167">
        <f>'別紙２_役員等一覧（経費を共同負担する場合）'!I28</f>
        <v>0</v>
      </c>
      <c r="H20" s="166">
        <f>'別紙２_役員等一覧（経費を共同負担する場合）'!J28</f>
        <v>0</v>
      </c>
      <c r="I20" s="163" t="str">
        <f>IF('別紙２_役員等一覧（経費を共同負担する場合）'!K28="神奈川県","",'別紙２_役員等一覧（経費を共同負担する場合）'!K28)&amp;'別紙２_役員等一覧（経費を共同負担する場合）'!L28</f>
        <v>都道府県</v>
      </c>
    </row>
    <row r="21" spans="1:9" ht="21.75" customHeight="1">
      <c r="A21" s="163">
        <v>20</v>
      </c>
      <c r="B21" s="164">
        <f>'別紙２_役員等一覧（経費を共同負担する場合）'!B29</f>
        <v>0</v>
      </c>
      <c r="C21" s="163" t="str">
        <f>'別紙２_役員等一覧（経費を共同負担する場合）'!E29&amp;" "&amp;'別紙２_役員等一覧（経費を共同負担する場合）'!F29</f>
        <v xml:space="preserve"> </v>
      </c>
      <c r="D21" s="165" t="str">
        <f>'別紙２_役員等一覧（経費を共同負担する場合）'!C29&amp;"　"&amp;'別紙２_役員等一覧（経費を共同負担する場合）'!D29</f>
        <v>　</v>
      </c>
      <c r="E21" s="167">
        <f>'別紙２_役員等一覧（経費を共同負担する場合）'!G29</f>
        <v>0</v>
      </c>
      <c r="F21" s="167">
        <f>'別紙２_役員等一覧（経費を共同負担する場合）'!H29</f>
        <v>0</v>
      </c>
      <c r="G21" s="167">
        <f>'別紙２_役員等一覧（経費を共同負担する場合）'!I29</f>
        <v>0</v>
      </c>
      <c r="H21" s="166">
        <f>'別紙２_役員等一覧（経費を共同負担する場合）'!J29</f>
        <v>0</v>
      </c>
      <c r="I21" s="163" t="str">
        <f>IF('別紙２_役員等一覧（経費を共同負担する場合）'!K29="神奈川県","",'別紙２_役員等一覧（経費を共同負担する場合）'!K29)&amp;'別紙２_役員等一覧（経費を共同負担する場合）'!L29</f>
        <v>都道府県</v>
      </c>
    </row>
    <row r="22" spans="1:9" ht="21.75" customHeight="1">
      <c r="A22" s="163">
        <v>21</v>
      </c>
      <c r="B22" s="164">
        <f>'別紙２_役員等一覧（経費を共同負担する場合）'!B30</f>
        <v>0</v>
      </c>
      <c r="C22" s="163" t="str">
        <f>'別紙２_役員等一覧（経費を共同負担する場合）'!E30&amp;" "&amp;'別紙２_役員等一覧（経費を共同負担する場合）'!F30</f>
        <v xml:space="preserve"> </v>
      </c>
      <c r="D22" s="165" t="str">
        <f>'別紙２_役員等一覧（経費を共同負担する場合）'!C30&amp;"　"&amp;'別紙２_役員等一覧（経費を共同負担する場合）'!D30</f>
        <v>　</v>
      </c>
      <c r="E22" s="167">
        <f>'別紙２_役員等一覧（経費を共同負担する場合）'!G30</f>
        <v>0</v>
      </c>
      <c r="F22" s="167">
        <f>'別紙２_役員等一覧（経費を共同負担する場合）'!H30</f>
        <v>0</v>
      </c>
      <c r="G22" s="167">
        <f>'別紙２_役員等一覧（経費を共同負担する場合）'!I30</f>
        <v>0</v>
      </c>
      <c r="H22" s="166">
        <f>'別紙２_役員等一覧（経費を共同負担する場合）'!J30</f>
        <v>0</v>
      </c>
      <c r="I22" s="163" t="str">
        <f>IF('別紙２_役員等一覧（経費を共同負担する場合）'!K30="神奈川県","",'別紙２_役員等一覧（経費を共同負担する場合）'!K30)&amp;'別紙２_役員等一覧（経費を共同負担する場合）'!L30</f>
        <v>都道府県</v>
      </c>
    </row>
    <row r="23" spans="1:9" ht="21.75" customHeight="1">
      <c r="A23" s="198">
        <v>22</v>
      </c>
      <c r="B23" s="164"/>
      <c r="C23" s="163"/>
      <c r="D23" s="165"/>
      <c r="E23" s="167"/>
      <c r="F23" s="167"/>
      <c r="G23" s="167"/>
      <c r="H23" s="168"/>
      <c r="I23" s="163"/>
    </row>
    <row r="24" spans="1:9" ht="21.75" customHeight="1">
      <c r="A24" s="163">
        <v>23</v>
      </c>
      <c r="B24" s="164"/>
      <c r="C24" s="163"/>
      <c r="D24" s="165"/>
      <c r="E24" s="167"/>
      <c r="F24" s="167"/>
      <c r="G24" s="167"/>
      <c r="H24" s="168"/>
      <c r="I24" s="163"/>
    </row>
    <row r="25" spans="1:9" ht="21.75" customHeight="1">
      <c r="A25" s="163">
        <v>24</v>
      </c>
      <c r="B25" s="164"/>
      <c r="C25" s="163"/>
      <c r="D25" s="165"/>
      <c r="E25" s="167"/>
      <c r="F25" s="167"/>
      <c r="G25" s="167"/>
      <c r="H25" s="168"/>
      <c r="I25" s="163"/>
    </row>
    <row r="26" spans="1:9" ht="21.75" customHeight="1">
      <c r="A26" s="163">
        <v>25</v>
      </c>
      <c r="B26" s="164"/>
      <c r="C26" s="163"/>
      <c r="D26" s="165"/>
      <c r="E26" s="167"/>
      <c r="F26" s="167"/>
      <c r="G26" s="167"/>
      <c r="H26" s="168"/>
      <c r="I26" s="163"/>
    </row>
    <row r="27" spans="1:9" ht="21.75" customHeight="1">
      <c r="A27" s="163">
        <v>26</v>
      </c>
      <c r="B27" s="164"/>
      <c r="C27" s="163"/>
      <c r="D27" s="165"/>
      <c r="E27" s="167"/>
      <c r="F27" s="167"/>
      <c r="G27" s="167"/>
      <c r="H27" s="168"/>
      <c r="I27" s="163"/>
    </row>
    <row r="28" spans="1:9" ht="21.75" customHeight="1">
      <c r="A28" s="163">
        <v>27</v>
      </c>
      <c r="B28" s="164"/>
      <c r="C28" s="163"/>
      <c r="D28" s="165"/>
      <c r="E28" s="167"/>
      <c r="F28" s="167"/>
      <c r="G28" s="167"/>
      <c r="H28" s="168"/>
      <c r="I28" s="163"/>
    </row>
    <row r="29" spans="1:9" ht="21.75" customHeight="1">
      <c r="A29" s="163">
        <v>28</v>
      </c>
      <c r="B29" s="164"/>
      <c r="C29" s="163"/>
      <c r="D29" s="165"/>
      <c r="E29" s="167"/>
      <c r="F29" s="167"/>
      <c r="G29" s="167"/>
      <c r="H29" s="168"/>
      <c r="I29" s="163"/>
    </row>
    <row r="30" spans="1:9" ht="21.75" customHeight="1">
      <c r="A30" s="163">
        <v>29</v>
      </c>
      <c r="B30" s="164"/>
      <c r="C30" s="163"/>
      <c r="D30" s="165"/>
      <c r="E30" s="167"/>
      <c r="F30" s="167"/>
      <c r="G30" s="167"/>
      <c r="H30" s="168"/>
      <c r="I30" s="163"/>
    </row>
    <row r="31" spans="1:9" ht="21.75" customHeight="1">
      <c r="A31" s="163">
        <v>30</v>
      </c>
      <c r="B31" s="164"/>
      <c r="C31" s="163"/>
      <c r="D31" s="165"/>
      <c r="E31" s="167"/>
      <c r="F31" s="167"/>
      <c r="G31" s="167"/>
      <c r="H31" s="168"/>
      <c r="I31" s="163"/>
    </row>
    <row r="32" spans="1:9" ht="21.75" customHeight="1">
      <c r="A32" s="163"/>
      <c r="B32" s="164"/>
      <c r="C32" s="163"/>
      <c r="D32" s="165"/>
      <c r="E32" s="167"/>
      <c r="F32" s="167"/>
      <c r="G32" s="167"/>
      <c r="H32" s="168"/>
      <c r="I32" s="163"/>
    </row>
    <row r="33" spans="1:9" ht="21.75" customHeight="1">
      <c r="A33" s="163"/>
      <c r="B33" s="170"/>
      <c r="C33" s="163"/>
      <c r="D33" s="165"/>
      <c r="E33" s="167"/>
      <c r="F33" s="167"/>
      <c r="G33" s="167"/>
      <c r="H33" s="168"/>
      <c r="I33" s="163"/>
    </row>
    <row r="34" spans="1:9" ht="21.75" customHeight="1">
      <c r="A34" s="163"/>
      <c r="B34" s="171"/>
      <c r="C34" s="163"/>
      <c r="D34" s="165"/>
      <c r="E34" s="169"/>
      <c r="F34" s="169"/>
      <c r="G34" s="169"/>
      <c r="H34" s="172"/>
      <c r="I34" s="173"/>
    </row>
    <row r="35" spans="1:9" ht="21.75" customHeight="1">
      <c r="A35" s="163"/>
      <c r="B35" s="170"/>
      <c r="C35" s="163"/>
      <c r="D35" s="165"/>
      <c r="E35" s="167"/>
      <c r="F35" s="167"/>
      <c r="G35" s="167"/>
      <c r="H35" s="168"/>
      <c r="I35" s="163"/>
    </row>
    <row r="36" spans="1:9" ht="21.75" customHeight="1">
      <c r="A36" s="163"/>
      <c r="B36" s="164"/>
      <c r="C36" s="163"/>
      <c r="D36" s="165"/>
      <c r="E36" s="167"/>
      <c r="F36" s="167"/>
      <c r="G36" s="167"/>
      <c r="H36" s="168"/>
      <c r="I36" s="163"/>
    </row>
    <row r="37" spans="1:9" ht="21.75" customHeight="1">
      <c r="A37" s="163"/>
      <c r="B37" s="164"/>
      <c r="C37" s="163"/>
      <c r="D37" s="165"/>
      <c r="E37" s="167"/>
      <c r="F37" s="167"/>
      <c r="G37" s="167"/>
      <c r="H37" s="166"/>
      <c r="I37" s="163"/>
    </row>
    <row r="38" spans="1:9" ht="21.75" customHeight="1">
      <c r="A38" s="163"/>
      <c r="B38" s="164"/>
      <c r="C38" s="163"/>
      <c r="D38" s="165"/>
      <c r="E38" s="167"/>
      <c r="F38" s="167"/>
      <c r="G38" s="167"/>
      <c r="H38" s="166"/>
      <c r="I38" s="163"/>
    </row>
    <row r="39" spans="1:9" ht="21.75" customHeight="1">
      <c r="A39" s="163"/>
      <c r="B39" s="164"/>
      <c r="C39" s="163"/>
      <c r="D39" s="165"/>
      <c r="E39" s="167"/>
      <c r="F39" s="167"/>
      <c r="G39" s="167"/>
      <c r="H39" s="166"/>
      <c r="I39" s="163"/>
    </row>
    <row r="40" spans="1:9" ht="21.75" customHeight="1">
      <c r="A40" s="163"/>
      <c r="B40" s="164"/>
      <c r="C40" s="163"/>
      <c r="D40" s="165"/>
      <c r="E40" s="167"/>
      <c r="F40" s="167"/>
      <c r="G40" s="167"/>
      <c r="H40" s="166"/>
      <c r="I40" s="163"/>
    </row>
    <row r="41" spans="1:9" ht="21.75" customHeight="1">
      <c r="A41" s="174"/>
      <c r="B41" s="175"/>
      <c r="C41" s="174"/>
      <c r="D41" s="176"/>
      <c r="E41" s="178"/>
      <c r="F41" s="178"/>
      <c r="G41" s="178"/>
      <c r="H41" s="177"/>
      <c r="I41" s="179"/>
    </row>
    <row r="42" spans="1:9" ht="21.75" customHeight="1">
      <c r="A42" s="174"/>
      <c r="B42" s="175"/>
      <c r="C42" s="174"/>
      <c r="D42" s="176"/>
      <c r="E42" s="178"/>
      <c r="F42" s="178"/>
      <c r="G42" s="178"/>
      <c r="H42" s="177"/>
      <c r="I42" s="179"/>
    </row>
    <row r="43" spans="1:9" ht="21.75" customHeight="1">
      <c r="A43" s="174"/>
      <c r="B43" s="175"/>
      <c r="C43" s="174"/>
      <c r="D43" s="176"/>
      <c r="E43" s="178"/>
      <c r="F43" s="178"/>
      <c r="G43" s="178"/>
      <c r="H43" s="177"/>
      <c r="I43" s="179"/>
    </row>
    <row r="44" spans="1:9" ht="21.75" customHeight="1">
      <c r="A44" s="174"/>
      <c r="B44" s="175"/>
      <c r="C44" s="174"/>
      <c r="D44" s="176"/>
      <c r="E44" s="178"/>
      <c r="F44" s="178"/>
      <c r="G44" s="178"/>
      <c r="H44" s="177"/>
      <c r="I44" s="179"/>
    </row>
    <row r="45" spans="1:9" ht="21.75" customHeight="1">
      <c r="A45" s="174"/>
      <c r="B45" s="175"/>
      <c r="C45" s="174"/>
      <c r="D45" s="176"/>
      <c r="E45" s="178"/>
      <c r="F45" s="178"/>
      <c r="G45" s="178"/>
      <c r="H45" s="177"/>
      <c r="I45" s="179"/>
    </row>
    <row r="46" spans="1:9" ht="21.75" customHeight="1">
      <c r="A46" s="174"/>
      <c r="B46" s="175"/>
      <c r="C46" s="174"/>
      <c r="D46" s="176"/>
      <c r="E46" s="178"/>
      <c r="F46" s="178"/>
      <c r="G46" s="178"/>
      <c r="H46" s="177"/>
      <c r="I46" s="179"/>
    </row>
    <row r="47" spans="1:9" ht="21.75" customHeight="1">
      <c r="A47" s="174"/>
      <c r="B47" s="175"/>
      <c r="C47" s="174"/>
      <c r="D47" s="176"/>
      <c r="E47" s="178"/>
      <c r="F47" s="178"/>
      <c r="G47" s="178"/>
      <c r="H47" s="177"/>
      <c r="I47" s="179"/>
    </row>
    <row r="48" spans="1:9" ht="21.75" customHeight="1">
      <c r="A48" s="174"/>
      <c r="B48" s="175"/>
      <c r="C48" s="174"/>
      <c r="D48" s="176"/>
      <c r="E48" s="178"/>
      <c r="F48" s="178"/>
      <c r="G48" s="178"/>
      <c r="H48" s="177"/>
      <c r="I48" s="179"/>
    </row>
    <row r="49" spans="1:9" ht="21.75" customHeight="1">
      <c r="A49" s="174"/>
      <c r="B49" s="175"/>
      <c r="C49" s="174"/>
      <c r="D49" s="176"/>
      <c r="E49" s="178"/>
      <c r="F49" s="178"/>
      <c r="G49" s="178"/>
      <c r="H49" s="177"/>
      <c r="I49" s="179"/>
    </row>
    <row r="50" spans="1:9" ht="21.75" customHeight="1">
      <c r="A50" s="174"/>
      <c r="B50" s="175"/>
      <c r="C50" s="174"/>
      <c r="D50" s="176"/>
      <c r="E50" s="178"/>
      <c r="F50" s="178"/>
      <c r="G50" s="178"/>
      <c r="H50" s="177"/>
      <c r="I50" s="179"/>
    </row>
    <row r="51" spans="1:9" ht="21.75" customHeight="1">
      <c r="A51" s="174"/>
      <c r="B51" s="175"/>
      <c r="C51" s="174"/>
      <c r="D51" s="176"/>
      <c r="E51" s="178"/>
      <c r="F51" s="178"/>
      <c r="G51" s="178"/>
      <c r="H51" s="177"/>
      <c r="I51" s="179"/>
    </row>
    <row r="52" spans="1:9" ht="21.75" customHeight="1">
      <c r="A52" s="174"/>
      <c r="B52" s="175"/>
      <c r="C52" s="174"/>
      <c r="D52" s="176"/>
      <c r="E52" s="178"/>
      <c r="F52" s="178"/>
      <c r="G52" s="178"/>
      <c r="H52" s="177"/>
      <c r="I52" s="179"/>
    </row>
    <row r="53" spans="1:9" ht="21.75" customHeight="1">
      <c r="B53" s="180"/>
      <c r="D53" s="180"/>
      <c r="E53" s="180"/>
      <c r="F53" s="180"/>
      <c r="G53" s="180"/>
      <c r="H53" s="180"/>
      <c r="I53" s="180"/>
    </row>
    <row r="54" spans="1:9" ht="21.75" customHeight="1">
      <c r="B54" s="180"/>
      <c r="D54" s="180"/>
      <c r="E54" s="180"/>
      <c r="F54" s="180"/>
      <c r="G54" s="180"/>
      <c r="H54" s="180"/>
      <c r="I54" s="180"/>
    </row>
  </sheetData>
  <autoFilter ref="A1:I1"/>
  <phoneticPr fontId="2"/>
  <pageMargins left="0.7" right="0.7" top="0.75" bottom="0.75" header="0.3" footer="0.3"/>
  <pageSetup paperSize="9"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CC"/>
  </sheetPr>
  <dimension ref="A1:AK146"/>
  <sheetViews>
    <sheetView showGridLines="0" showZeros="0" tabSelected="1" view="pageBreakPreview" zoomScaleNormal="100" zoomScaleSheetLayoutView="100" workbookViewId="0">
      <selection activeCell="V6" sqref="V6:W6"/>
    </sheetView>
  </sheetViews>
  <sheetFormatPr defaultColWidth="8.875" defaultRowHeight="13.5"/>
  <cols>
    <col min="1" max="1" width="1.125" style="28" customWidth="1"/>
    <col min="2" max="2" width="3.125" style="35" customWidth="1"/>
    <col min="3" max="7" width="3.125" style="28" customWidth="1"/>
    <col min="8" max="8" width="2.625" style="28" customWidth="1"/>
    <col min="9" max="9" width="3.125" style="28" customWidth="1"/>
    <col min="10" max="10" width="4" style="28" customWidth="1"/>
    <col min="11" max="22" width="3.125" style="28" customWidth="1"/>
    <col min="23" max="23" width="3.625" style="28" customWidth="1"/>
    <col min="24" max="24" width="3.125" style="28" customWidth="1"/>
    <col min="25" max="25" width="3.625" style="28" customWidth="1"/>
    <col min="26" max="26" width="3.5" style="28" customWidth="1"/>
    <col min="27" max="27" width="3.375" style="28" customWidth="1"/>
    <col min="28" max="28" width="3.125" style="28" customWidth="1"/>
    <col min="29" max="29" width="1.125" style="28" customWidth="1"/>
    <col min="30" max="30" width="3.625" style="28" customWidth="1"/>
    <col min="31" max="31" width="3.125" style="28" customWidth="1"/>
    <col min="32" max="32" width="3.25" style="28" customWidth="1"/>
    <col min="33" max="33" width="11.5" style="130" customWidth="1"/>
    <col min="34" max="16384" width="8.875" style="28"/>
  </cols>
  <sheetData>
    <row r="1" spans="2:33">
      <c r="B1" s="35" t="s">
        <v>353</v>
      </c>
      <c r="AB1" s="430">
        <f>交付申請書!L18</f>
        <v>0</v>
      </c>
    </row>
    <row r="2" spans="2:33">
      <c r="AB2" s="430">
        <f>別紙１_事業計画書!L12</f>
        <v>0</v>
      </c>
    </row>
    <row r="3" spans="2:33">
      <c r="AB3" s="436"/>
      <c r="AG3" s="131"/>
    </row>
    <row r="4" spans="2:33" ht="14.25">
      <c r="B4" s="272" t="s">
        <v>352</v>
      </c>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D4" s="92"/>
      <c r="AE4" s="92"/>
      <c r="AF4" s="92"/>
      <c r="AG4" s="132" t="str">
        <f>IF(OR(AG6="NG",AG13="NG",AG16="NG",AG18="NG",AG20="NG",AG40="NG",AG53="NG",AG57="NG",AG64="NG",AG68="NG",AG77="NG",AG82="NG"),"記入不足","完了")</f>
        <v>記入不足</v>
      </c>
    </row>
    <row r="6" spans="2:33">
      <c r="V6" s="257"/>
      <c r="W6" s="257"/>
      <c r="X6" s="29" t="s">
        <v>2</v>
      </c>
      <c r="Y6" s="216"/>
      <c r="Z6" s="29" t="s">
        <v>1</v>
      </c>
      <c r="AA6" s="216"/>
      <c r="AB6" s="29" t="s">
        <v>0</v>
      </c>
      <c r="AG6" s="133" t="str">
        <f>IF(OR(V6="",Y6="",AA6=""),"NG","OK")</f>
        <v>NG</v>
      </c>
    </row>
    <row r="8" spans="2:33">
      <c r="C8" s="28" t="s">
        <v>335</v>
      </c>
    </row>
    <row r="10" spans="2:33">
      <c r="I10" s="28" t="s">
        <v>295</v>
      </c>
      <c r="K10" s="28" t="s">
        <v>296</v>
      </c>
      <c r="AG10" s="134"/>
    </row>
    <row r="11" spans="2:33">
      <c r="L11" s="94" t="s">
        <v>297</v>
      </c>
      <c r="M11" s="278"/>
      <c r="N11" s="278"/>
      <c r="O11" s="93" t="s">
        <v>5</v>
      </c>
      <c r="P11" s="258"/>
      <c r="Q11" s="258"/>
      <c r="R11" s="258"/>
      <c r="AG11" s="134"/>
    </row>
    <row r="12" spans="2:33">
      <c r="K12" s="28" t="s">
        <v>307</v>
      </c>
    </row>
    <row r="13" spans="2:33">
      <c r="L13" s="255"/>
      <c r="M13" s="255"/>
      <c r="N13" s="255"/>
      <c r="O13" s="256"/>
      <c r="P13" s="256"/>
      <c r="Q13" s="256"/>
      <c r="R13" s="256"/>
      <c r="S13" s="256"/>
      <c r="T13" s="256"/>
      <c r="U13" s="256"/>
      <c r="V13" s="256"/>
      <c r="W13" s="256"/>
      <c r="X13" s="256"/>
      <c r="Y13" s="256"/>
      <c r="Z13" s="256"/>
      <c r="AA13" s="256"/>
      <c r="AG13" s="133" t="str">
        <f>IF(OR(L13="都道府県",O13=""),"NG","OK")</f>
        <v>NG</v>
      </c>
    </row>
    <row r="14" spans="2:33" ht="13.9" customHeight="1"/>
    <row r="15" spans="2:33">
      <c r="K15" s="28" t="s">
        <v>387</v>
      </c>
    </row>
    <row r="16" spans="2:33">
      <c r="L16" s="256"/>
      <c r="M16" s="256"/>
      <c r="N16" s="256"/>
      <c r="O16" s="256"/>
      <c r="P16" s="256"/>
      <c r="Q16" s="256"/>
      <c r="R16" s="256"/>
      <c r="S16" s="256"/>
      <c r="T16" s="256"/>
      <c r="U16" s="256"/>
      <c r="V16" s="256"/>
      <c r="W16" s="256"/>
      <c r="X16" s="256"/>
      <c r="Y16" s="256"/>
      <c r="Z16" s="256"/>
      <c r="AA16" s="256"/>
      <c r="AG16" s="133" t="str">
        <f>IF(L16="","NG","OK")</f>
        <v>NG</v>
      </c>
    </row>
    <row r="17" spans="2:33" ht="6.75" customHeight="1"/>
    <row r="18" spans="2:33">
      <c r="L18" s="256"/>
      <c r="M18" s="256"/>
      <c r="N18" s="256"/>
      <c r="O18" s="256"/>
      <c r="P18" s="256"/>
      <c r="Q18" s="256"/>
      <c r="R18" s="256"/>
      <c r="S18" s="256"/>
      <c r="T18" s="256"/>
      <c r="U18" s="256"/>
      <c r="V18" s="256"/>
      <c r="W18" s="256"/>
      <c r="X18" s="256"/>
      <c r="Y18" s="256"/>
      <c r="Z18" s="256"/>
      <c r="AA18" s="256"/>
      <c r="AG18" s="133" t="str">
        <f>IF(L18="","NG","OK")</f>
        <v>NG</v>
      </c>
    </row>
    <row r="19" spans="2:33" ht="6.75" customHeight="1"/>
    <row r="20" spans="2:33">
      <c r="L20" s="257"/>
      <c r="M20" s="257"/>
      <c r="N20" s="257"/>
      <c r="O20" s="257"/>
      <c r="P20" s="257"/>
      <c r="Q20" s="257"/>
      <c r="S20" s="257"/>
      <c r="T20" s="257"/>
      <c r="U20" s="257"/>
      <c r="V20" s="257"/>
      <c r="X20" s="256"/>
      <c r="Y20" s="256"/>
      <c r="Z20" s="256"/>
      <c r="AA20" s="256"/>
      <c r="AG20" s="133" t="str">
        <f>IF(OR(L20="",S20="",X20=""),"NG","OK")</f>
        <v>NG</v>
      </c>
    </row>
    <row r="22" spans="2:33">
      <c r="K22" s="28" t="s">
        <v>336</v>
      </c>
    </row>
    <row r="23" spans="2:33" ht="3" customHeight="1"/>
    <row r="24" spans="2:33">
      <c r="L24" s="34" t="s">
        <v>337</v>
      </c>
      <c r="O24" s="255"/>
      <c r="P24" s="255"/>
      <c r="Q24" s="28" t="s">
        <v>339</v>
      </c>
      <c r="R24" s="189"/>
      <c r="S24" s="29" t="s">
        <v>1</v>
      </c>
      <c r="T24" s="189"/>
      <c r="U24" s="28" t="s">
        <v>340</v>
      </c>
      <c r="W24" s="107" t="s">
        <v>338</v>
      </c>
      <c r="Y24" s="271"/>
      <c r="Z24" s="271"/>
    </row>
    <row r="27" spans="2:33" ht="13.5" customHeight="1">
      <c r="B27" s="270" t="s">
        <v>457</v>
      </c>
      <c r="C27" s="270"/>
      <c r="D27" s="270"/>
      <c r="E27" s="270"/>
      <c r="F27" s="270"/>
      <c r="G27" s="270"/>
      <c r="H27" s="270"/>
      <c r="I27" s="270"/>
      <c r="J27" s="270"/>
      <c r="K27" s="270"/>
      <c r="L27" s="270"/>
      <c r="M27" s="270"/>
      <c r="N27" s="270"/>
      <c r="O27" s="270"/>
      <c r="P27" s="270"/>
      <c r="Q27" s="270"/>
      <c r="R27" s="270"/>
      <c r="S27" s="270"/>
      <c r="T27" s="270"/>
      <c r="U27" s="270"/>
      <c r="V27" s="270"/>
      <c r="W27" s="270"/>
      <c r="X27" s="270"/>
      <c r="Y27" s="270"/>
      <c r="Z27" s="270"/>
      <c r="AA27" s="270"/>
      <c r="AB27" s="270"/>
      <c r="AC27" s="32"/>
      <c r="AD27" s="32"/>
      <c r="AE27" s="32"/>
      <c r="AF27" s="32"/>
    </row>
    <row r="28" spans="2:33">
      <c r="B28" s="270"/>
      <c r="C28" s="270"/>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32"/>
      <c r="AD28" s="32"/>
      <c r="AE28" s="32"/>
      <c r="AF28" s="32"/>
    </row>
    <row r="29" spans="2:33" ht="13.5" customHeight="1">
      <c r="B29" s="269" t="s">
        <v>470</v>
      </c>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31"/>
      <c r="AD29" s="31"/>
      <c r="AE29" s="31"/>
      <c r="AF29" s="31"/>
    </row>
    <row r="30" spans="2:33" ht="13.5" customHeight="1">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31"/>
      <c r="AD30" s="31"/>
      <c r="AE30" s="31"/>
      <c r="AF30" s="31"/>
    </row>
    <row r="31" spans="2:33" ht="13.5" customHeight="1">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31"/>
      <c r="AD31" s="31"/>
      <c r="AE31" s="31"/>
      <c r="AF31" s="31"/>
    </row>
    <row r="32" spans="2:33" ht="13.5" customHeight="1">
      <c r="B32" s="270" t="s">
        <v>454</v>
      </c>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32"/>
      <c r="AD32" s="32"/>
      <c r="AE32" s="32"/>
      <c r="AF32" s="32"/>
    </row>
    <row r="33" spans="2:33">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32"/>
      <c r="AD33" s="32"/>
      <c r="AE33" s="32"/>
      <c r="AF33" s="32"/>
    </row>
    <row r="35" spans="2:33">
      <c r="B35" s="36" t="s">
        <v>310</v>
      </c>
      <c r="C35" s="28" t="s">
        <v>309</v>
      </c>
    </row>
    <row r="36" spans="2:33">
      <c r="C36" s="28" t="s">
        <v>455</v>
      </c>
    </row>
    <row r="37" spans="2:33">
      <c r="C37" s="28" t="s">
        <v>441</v>
      </c>
    </row>
    <row r="39" spans="2:33">
      <c r="B39" s="36" t="s">
        <v>311</v>
      </c>
      <c r="C39" s="28" t="s">
        <v>354</v>
      </c>
    </row>
    <row r="40" spans="2:33" ht="17.25" customHeight="1">
      <c r="C40" s="115" t="s">
        <v>398</v>
      </c>
      <c r="D40" s="28" t="s">
        <v>356</v>
      </c>
      <c r="I40" s="115" t="s">
        <v>398</v>
      </c>
      <c r="J40" s="28" t="s">
        <v>357</v>
      </c>
      <c r="AG40" s="133" t="str">
        <f>IF(OR(C40="☑",I40="☑"),"OK","NG")</f>
        <v>NG</v>
      </c>
    </row>
    <row r="42" spans="2:33">
      <c r="B42" s="35" t="s">
        <v>315</v>
      </c>
      <c r="C42" s="28" t="s">
        <v>312</v>
      </c>
    </row>
    <row r="43" spans="2:33" ht="3" customHeight="1">
      <c r="C43" s="98"/>
      <c r="D43" s="98"/>
      <c r="E43" s="98"/>
      <c r="F43" s="98"/>
      <c r="G43" s="98"/>
      <c r="H43" s="98"/>
      <c r="I43" s="98"/>
      <c r="J43" s="98"/>
      <c r="K43" s="98"/>
      <c r="L43" s="98"/>
      <c r="M43" s="98"/>
      <c r="N43" s="98"/>
      <c r="O43" s="98"/>
      <c r="P43" s="98"/>
      <c r="Q43" s="98"/>
      <c r="R43" s="98"/>
      <c r="S43" s="98"/>
      <c r="T43" s="98"/>
      <c r="U43" s="98"/>
      <c r="V43" s="98"/>
      <c r="W43" s="98"/>
      <c r="X43" s="98"/>
      <c r="Y43" s="98"/>
      <c r="Z43" s="98"/>
      <c r="AA43" s="98"/>
      <c r="AB43" s="98"/>
      <c r="AD43" s="98"/>
      <c r="AE43" s="98"/>
      <c r="AF43" s="98"/>
    </row>
    <row r="44" spans="2:33" ht="13.5" customHeight="1">
      <c r="C44" s="270" t="s">
        <v>358</v>
      </c>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32"/>
      <c r="AD44" s="32"/>
      <c r="AE44" s="32"/>
      <c r="AF44" s="32"/>
    </row>
    <row r="45" spans="2:33" ht="3" customHeight="1">
      <c r="C45" s="98"/>
      <c r="D45" s="98"/>
      <c r="E45" s="98"/>
      <c r="F45" s="98"/>
      <c r="G45" s="98"/>
      <c r="H45" s="98"/>
      <c r="I45" s="98"/>
      <c r="J45" s="98"/>
      <c r="K45" s="98"/>
      <c r="L45" s="98"/>
      <c r="M45" s="98"/>
      <c r="N45" s="98"/>
      <c r="O45" s="98"/>
      <c r="P45" s="98"/>
      <c r="Q45" s="98"/>
      <c r="R45" s="98"/>
      <c r="S45" s="98"/>
      <c r="T45" s="98"/>
      <c r="U45" s="98"/>
      <c r="V45" s="98"/>
      <c r="W45" s="98"/>
      <c r="X45" s="98"/>
      <c r="Y45" s="98"/>
      <c r="Z45" s="98"/>
      <c r="AA45" s="98"/>
      <c r="AB45" s="98"/>
      <c r="AD45" s="98"/>
      <c r="AE45" s="98"/>
      <c r="AF45" s="98"/>
    </row>
    <row r="46" spans="2:33" ht="13.5" customHeight="1">
      <c r="C46" s="270" t="s">
        <v>359</v>
      </c>
      <c r="D46" s="270"/>
      <c r="E46" s="270"/>
      <c r="F46" s="270"/>
      <c r="G46" s="270"/>
      <c r="H46" s="270"/>
      <c r="I46" s="270"/>
      <c r="J46" s="270"/>
      <c r="K46" s="270"/>
      <c r="L46" s="270"/>
      <c r="M46" s="270"/>
      <c r="N46" s="270"/>
      <c r="O46" s="270"/>
      <c r="P46" s="270"/>
      <c r="Q46" s="270"/>
      <c r="R46" s="270"/>
      <c r="S46" s="270"/>
      <c r="T46" s="270"/>
      <c r="U46" s="270"/>
      <c r="V46" s="270"/>
      <c r="W46" s="270"/>
      <c r="X46" s="270"/>
      <c r="Y46" s="270"/>
      <c r="Z46" s="270"/>
      <c r="AA46" s="270"/>
      <c r="AB46" s="270"/>
      <c r="AC46" s="32"/>
      <c r="AD46" s="32"/>
      <c r="AE46" s="32"/>
      <c r="AF46" s="32"/>
    </row>
    <row r="47" spans="2:33" ht="3" customHeight="1">
      <c r="C47" s="98"/>
      <c r="D47" s="98"/>
      <c r="E47" s="98"/>
      <c r="F47" s="98"/>
      <c r="G47" s="98"/>
      <c r="H47" s="98"/>
      <c r="I47" s="98"/>
      <c r="J47" s="98"/>
      <c r="K47" s="98"/>
      <c r="L47" s="98"/>
      <c r="M47" s="98"/>
      <c r="N47" s="98"/>
      <c r="O47" s="98"/>
      <c r="P47" s="98"/>
      <c r="Q47" s="98"/>
      <c r="R47" s="98"/>
      <c r="S47" s="98"/>
      <c r="T47" s="98"/>
      <c r="U47" s="98"/>
      <c r="V47" s="98"/>
      <c r="W47" s="98"/>
      <c r="X47" s="98"/>
      <c r="Y47" s="98"/>
      <c r="Z47" s="98"/>
      <c r="AA47" s="98"/>
      <c r="AB47" s="98"/>
      <c r="AD47" s="98"/>
      <c r="AE47" s="98"/>
      <c r="AF47" s="98"/>
    </row>
    <row r="48" spans="2:33">
      <c r="B48" s="37"/>
      <c r="D48" s="34" t="s">
        <v>413</v>
      </c>
      <c r="E48" s="98"/>
      <c r="F48" s="98"/>
      <c r="G48" s="98"/>
      <c r="H48" s="98"/>
      <c r="I48" s="98"/>
      <c r="J48" s="98"/>
      <c r="K48" s="98"/>
      <c r="L48" s="98"/>
      <c r="M48" s="98"/>
      <c r="N48" s="98"/>
      <c r="O48" s="98"/>
      <c r="P48" s="98"/>
      <c r="Q48" s="98"/>
      <c r="R48" s="98"/>
      <c r="S48" s="98"/>
      <c r="T48" s="98"/>
      <c r="U48" s="98"/>
      <c r="V48" s="98"/>
      <c r="W48" s="98"/>
      <c r="X48" s="98"/>
      <c r="Y48" s="98"/>
      <c r="Z48" s="98"/>
      <c r="AA48" s="98"/>
      <c r="AB48" s="98"/>
      <c r="AD48" s="98"/>
      <c r="AE48" s="98"/>
      <c r="AF48" s="98"/>
    </row>
    <row r="49" spans="2:37">
      <c r="B49" s="37"/>
      <c r="D49" s="34" t="s">
        <v>414</v>
      </c>
      <c r="E49" s="98"/>
      <c r="F49" s="98"/>
      <c r="G49" s="98"/>
      <c r="H49" s="98"/>
      <c r="I49" s="98"/>
      <c r="J49" s="98"/>
      <c r="K49" s="98"/>
      <c r="L49" s="98"/>
      <c r="M49" s="98"/>
      <c r="N49" s="98"/>
      <c r="O49" s="98"/>
      <c r="P49" s="98"/>
      <c r="Q49" s="98"/>
      <c r="R49" s="98"/>
      <c r="S49" s="98"/>
      <c r="T49" s="98"/>
      <c r="U49" s="98"/>
      <c r="V49" s="98"/>
      <c r="W49" s="98"/>
      <c r="X49" s="98"/>
      <c r="Y49" s="98"/>
      <c r="Z49" s="98"/>
      <c r="AA49" s="98"/>
      <c r="AB49" s="98"/>
      <c r="AD49" s="98"/>
      <c r="AE49" s="98"/>
      <c r="AF49" s="98"/>
    </row>
    <row r="50" spans="2:37">
      <c r="D50" s="34" t="s">
        <v>415</v>
      </c>
    </row>
    <row r="51" spans="2:37" ht="8.25" customHeight="1"/>
    <row r="52" spans="2:37" ht="21.75" customHeight="1">
      <c r="C52" s="273" t="s">
        <v>313</v>
      </c>
      <c r="D52" s="264"/>
      <c r="E52" s="264"/>
      <c r="F52" s="264"/>
      <c r="G52" s="264"/>
      <c r="H52" s="264"/>
      <c r="I52" s="264"/>
      <c r="J52" s="264"/>
      <c r="K52" s="264"/>
      <c r="L52" s="264"/>
      <c r="M52" s="264"/>
      <c r="N52" s="264"/>
      <c r="O52" s="274"/>
      <c r="P52" s="273" t="s">
        <v>314</v>
      </c>
      <c r="Q52" s="264"/>
      <c r="R52" s="264"/>
      <c r="S52" s="264"/>
      <c r="T52" s="264"/>
      <c r="U52" s="264"/>
      <c r="V52" s="264"/>
      <c r="W52" s="264"/>
      <c r="X52" s="264"/>
      <c r="Y52" s="264"/>
      <c r="Z52" s="264"/>
      <c r="AA52" s="264"/>
      <c r="AB52" s="274"/>
    </row>
    <row r="53" spans="2:37" ht="30" customHeight="1">
      <c r="C53" s="275"/>
      <c r="D53" s="276"/>
      <c r="E53" s="276"/>
      <c r="F53" s="276"/>
      <c r="G53" s="276"/>
      <c r="H53" s="276"/>
      <c r="I53" s="276"/>
      <c r="J53" s="276"/>
      <c r="K53" s="276"/>
      <c r="L53" s="276"/>
      <c r="M53" s="276"/>
      <c r="N53" s="276"/>
      <c r="O53" s="277"/>
      <c r="P53" s="275"/>
      <c r="Q53" s="276"/>
      <c r="R53" s="276"/>
      <c r="S53" s="276"/>
      <c r="T53" s="276"/>
      <c r="U53" s="276"/>
      <c r="V53" s="276"/>
      <c r="W53" s="276"/>
      <c r="X53" s="276"/>
      <c r="Y53" s="276"/>
      <c r="Z53" s="276"/>
      <c r="AA53" s="276"/>
      <c r="AB53" s="277"/>
      <c r="AG53" s="133" t="str">
        <f>IF(OR(C53="",P53=""),"NG","OK")</f>
        <v>NG</v>
      </c>
    </row>
    <row r="55" spans="2:37">
      <c r="B55" s="36" t="s">
        <v>322</v>
      </c>
      <c r="C55" s="28" t="s">
        <v>316</v>
      </c>
    </row>
    <row r="56" spans="2:37" ht="6" customHeight="1">
      <c r="AH56" s="34"/>
      <c r="AK56" s="34"/>
    </row>
    <row r="57" spans="2:37" ht="28.5" customHeight="1">
      <c r="C57" s="267" t="s">
        <v>317</v>
      </c>
      <c r="D57" s="268"/>
      <c r="E57" s="259"/>
      <c r="F57" s="259"/>
      <c r="G57" s="259"/>
      <c r="H57" s="259"/>
      <c r="I57" s="259"/>
      <c r="J57" s="259"/>
      <c r="K57" s="259"/>
      <c r="L57" s="264" t="s">
        <v>318</v>
      </c>
      <c r="M57" s="264"/>
      <c r="N57" s="264"/>
      <c r="O57" s="264"/>
      <c r="P57" s="264"/>
      <c r="Q57" s="264"/>
      <c r="R57" s="259"/>
      <c r="S57" s="259"/>
      <c r="T57" s="259"/>
      <c r="U57" s="259"/>
      <c r="V57" s="259"/>
      <c r="W57" s="259"/>
      <c r="X57" s="259"/>
      <c r="Y57" s="259"/>
      <c r="Z57" s="259"/>
      <c r="AA57" s="259"/>
      <c r="AB57" s="260"/>
      <c r="AG57" s="133" t="str">
        <f>IF(OR(E57="",R57="",I58="",V58=""),"NG","OK")</f>
        <v>NG</v>
      </c>
    </row>
    <row r="58" spans="2:37" ht="28.5" customHeight="1">
      <c r="C58" s="261" t="s">
        <v>319</v>
      </c>
      <c r="D58" s="262"/>
      <c r="E58" s="262"/>
      <c r="F58" s="262"/>
      <c r="G58" s="262"/>
      <c r="H58" s="262"/>
      <c r="I58" s="263"/>
      <c r="J58" s="263"/>
      <c r="K58" s="263"/>
      <c r="L58" s="263"/>
      <c r="M58" s="263"/>
      <c r="N58" s="263"/>
      <c r="O58" s="263"/>
      <c r="P58" s="263"/>
      <c r="Q58" s="263"/>
      <c r="R58" s="264" t="s">
        <v>320</v>
      </c>
      <c r="S58" s="264"/>
      <c r="T58" s="264"/>
      <c r="U58" s="264"/>
      <c r="V58" s="259"/>
      <c r="W58" s="259"/>
      <c r="X58" s="259"/>
      <c r="Y58" s="259"/>
      <c r="Z58" s="259"/>
      <c r="AA58" s="259"/>
      <c r="AB58" s="260"/>
    </row>
    <row r="59" spans="2:37" ht="16.5" customHeight="1">
      <c r="C59" s="95" t="s">
        <v>321</v>
      </c>
    </row>
    <row r="62" spans="2:37">
      <c r="B62" s="36" t="s">
        <v>324</v>
      </c>
      <c r="C62" s="28" t="s">
        <v>361</v>
      </c>
    </row>
    <row r="63" spans="2:37" ht="21" customHeight="1">
      <c r="C63" s="28" t="s">
        <v>362</v>
      </c>
    </row>
    <row r="64" spans="2:37" ht="21" customHeight="1">
      <c r="C64" s="28" t="s">
        <v>363</v>
      </c>
    </row>
    <row r="65" spans="2:37" ht="28.5" customHeight="1">
      <c r="C65" s="265" t="s">
        <v>323</v>
      </c>
      <c r="D65" s="266"/>
      <c r="E65" s="266"/>
      <c r="F65" s="266"/>
      <c r="G65" s="259"/>
      <c r="H65" s="259"/>
      <c r="I65" s="259"/>
      <c r="J65" s="259"/>
      <c r="K65" s="259"/>
      <c r="L65" s="259"/>
      <c r="M65" s="259"/>
      <c r="N65" s="259"/>
      <c r="O65" s="259"/>
      <c r="P65" s="259"/>
      <c r="Q65" s="259"/>
      <c r="R65" s="259"/>
      <c r="S65" s="259"/>
      <c r="T65" s="259"/>
      <c r="U65" s="259"/>
      <c r="V65" s="259"/>
      <c r="W65" s="259"/>
      <c r="X65" s="259"/>
      <c r="Y65" s="259"/>
      <c r="Z65" s="259"/>
      <c r="AA65" s="259"/>
      <c r="AB65" s="260"/>
    </row>
    <row r="66" spans="2:37" ht="28.5" customHeight="1">
      <c r="C66" s="267" t="s">
        <v>317</v>
      </c>
      <c r="D66" s="268"/>
      <c r="E66" s="259"/>
      <c r="F66" s="259"/>
      <c r="G66" s="259"/>
      <c r="H66" s="259"/>
      <c r="I66" s="259"/>
      <c r="J66" s="259"/>
      <c r="K66" s="259"/>
      <c r="L66" s="264" t="s">
        <v>318</v>
      </c>
      <c r="M66" s="264"/>
      <c r="N66" s="264"/>
      <c r="O66" s="264"/>
      <c r="P66" s="264"/>
      <c r="Q66" s="264"/>
      <c r="R66" s="259"/>
      <c r="S66" s="259"/>
      <c r="T66" s="259"/>
      <c r="U66" s="259"/>
      <c r="V66" s="259"/>
      <c r="W66" s="259"/>
      <c r="X66" s="259"/>
      <c r="Y66" s="259"/>
      <c r="Z66" s="259"/>
      <c r="AA66" s="259"/>
      <c r="AB66" s="260"/>
      <c r="AG66" s="133" t="str">
        <f>IF(OR(G65="",E66="",R66="",I67="",V67=""),"NG","OK")</f>
        <v>NG</v>
      </c>
    </row>
    <row r="67" spans="2:37" ht="28.5" customHeight="1">
      <c r="C67" s="261" t="s">
        <v>351</v>
      </c>
      <c r="D67" s="262"/>
      <c r="E67" s="262"/>
      <c r="F67" s="262"/>
      <c r="G67" s="262"/>
      <c r="H67" s="262"/>
      <c r="I67" s="263"/>
      <c r="J67" s="263"/>
      <c r="K67" s="263"/>
      <c r="L67" s="263"/>
      <c r="M67" s="263"/>
      <c r="N67" s="263"/>
      <c r="O67" s="263"/>
      <c r="P67" s="263"/>
      <c r="Q67" s="263"/>
      <c r="R67" s="264" t="s">
        <v>320</v>
      </c>
      <c r="S67" s="264"/>
      <c r="T67" s="264"/>
      <c r="U67" s="264"/>
      <c r="V67" s="259"/>
      <c r="W67" s="259"/>
      <c r="X67" s="259"/>
      <c r="Y67" s="259"/>
      <c r="Z67" s="259"/>
      <c r="AA67" s="259"/>
      <c r="AB67" s="260"/>
    </row>
    <row r="68" spans="2:37" ht="9" customHeight="1"/>
    <row r="69" spans="2:37" ht="21" customHeight="1">
      <c r="C69" s="28" t="s">
        <v>442</v>
      </c>
    </row>
    <row r="70" spans="2:37" ht="28.5" customHeight="1">
      <c r="C70" s="265" t="s">
        <v>323</v>
      </c>
      <c r="D70" s="266"/>
      <c r="E70" s="266"/>
      <c r="F70" s="266"/>
      <c r="G70" s="259"/>
      <c r="H70" s="259"/>
      <c r="I70" s="259"/>
      <c r="J70" s="259"/>
      <c r="K70" s="259"/>
      <c r="L70" s="259"/>
      <c r="M70" s="259"/>
      <c r="N70" s="259"/>
      <c r="O70" s="259"/>
      <c r="P70" s="259"/>
      <c r="Q70" s="259"/>
      <c r="R70" s="259"/>
      <c r="S70" s="259"/>
      <c r="T70" s="259"/>
      <c r="U70" s="259"/>
      <c r="V70" s="259"/>
      <c r="W70" s="259"/>
      <c r="X70" s="259"/>
      <c r="Y70" s="259"/>
      <c r="Z70" s="259"/>
      <c r="AA70" s="259"/>
      <c r="AB70" s="260"/>
    </row>
    <row r="71" spans="2:37" ht="28.5" customHeight="1">
      <c r="C71" s="267" t="s">
        <v>317</v>
      </c>
      <c r="D71" s="268"/>
      <c r="E71" s="259"/>
      <c r="F71" s="259"/>
      <c r="G71" s="259"/>
      <c r="H71" s="259"/>
      <c r="I71" s="259"/>
      <c r="J71" s="259"/>
      <c r="K71" s="259"/>
      <c r="L71" s="264" t="s">
        <v>318</v>
      </c>
      <c r="M71" s="264"/>
      <c r="N71" s="264"/>
      <c r="O71" s="264"/>
      <c r="P71" s="264"/>
      <c r="Q71" s="264"/>
      <c r="R71" s="259"/>
      <c r="S71" s="259"/>
      <c r="T71" s="259"/>
      <c r="U71" s="259"/>
      <c r="V71" s="259"/>
      <c r="W71" s="259"/>
      <c r="X71" s="259"/>
      <c r="Y71" s="259"/>
      <c r="Z71" s="259"/>
      <c r="AA71" s="259"/>
      <c r="AB71" s="260"/>
      <c r="AG71" s="133" t="str">
        <f>IF(OR(G70="",E71="",R71="",I72="",V72=""),"NG","OK")</f>
        <v>NG</v>
      </c>
    </row>
    <row r="72" spans="2:37" ht="28.5" customHeight="1">
      <c r="C72" s="261" t="s">
        <v>351</v>
      </c>
      <c r="D72" s="262"/>
      <c r="E72" s="262"/>
      <c r="F72" s="262"/>
      <c r="G72" s="262"/>
      <c r="H72" s="262"/>
      <c r="I72" s="263"/>
      <c r="J72" s="263"/>
      <c r="K72" s="263"/>
      <c r="L72" s="263"/>
      <c r="M72" s="263"/>
      <c r="N72" s="263"/>
      <c r="O72" s="263"/>
      <c r="P72" s="263"/>
      <c r="Q72" s="263"/>
      <c r="R72" s="264" t="s">
        <v>320</v>
      </c>
      <c r="S72" s="264"/>
      <c r="T72" s="264"/>
      <c r="U72" s="264"/>
      <c r="V72" s="259"/>
      <c r="W72" s="259"/>
      <c r="X72" s="259"/>
      <c r="Y72" s="259"/>
      <c r="Z72" s="259"/>
      <c r="AA72" s="259"/>
      <c r="AB72" s="260"/>
    </row>
    <row r="73" spans="2:37">
      <c r="AK73" s="34"/>
    </row>
    <row r="74" spans="2:37">
      <c r="B74" s="36" t="s">
        <v>360</v>
      </c>
      <c r="C74" s="28" t="s">
        <v>325</v>
      </c>
    </row>
    <row r="75" spans="2:37">
      <c r="C75" s="28" t="s">
        <v>306</v>
      </c>
    </row>
    <row r="76" spans="2:37" ht="4.9000000000000004" customHeight="1"/>
    <row r="77" spans="2:37">
      <c r="C77" s="28" t="s">
        <v>298</v>
      </c>
    </row>
    <row r="78" spans="2:37">
      <c r="C78" s="28" t="s">
        <v>299</v>
      </c>
    </row>
    <row r="79" spans="2:37">
      <c r="C79" s="28" t="s">
        <v>300</v>
      </c>
    </row>
    <row r="80" spans="2:37">
      <c r="C80" s="32"/>
      <c r="D80" s="28" t="s">
        <v>301</v>
      </c>
      <c r="E80" s="32"/>
      <c r="F80" s="32"/>
      <c r="G80" s="32"/>
      <c r="H80" s="32"/>
      <c r="I80" s="32"/>
      <c r="J80" s="32"/>
      <c r="K80" s="32"/>
      <c r="L80" s="32"/>
      <c r="M80" s="32"/>
      <c r="N80" s="32"/>
      <c r="O80" s="32"/>
      <c r="P80" s="32"/>
      <c r="Q80" s="32"/>
      <c r="R80" s="32"/>
      <c r="S80" s="32"/>
      <c r="T80" s="32"/>
      <c r="U80" s="32"/>
      <c r="V80" s="32"/>
      <c r="W80" s="32"/>
      <c r="X80" s="32"/>
      <c r="Y80" s="32"/>
      <c r="Z80" s="32"/>
      <c r="AA80" s="32"/>
      <c r="AB80" s="32"/>
      <c r="AD80" s="32"/>
      <c r="AE80" s="32"/>
      <c r="AF80" s="32"/>
    </row>
    <row r="81" spans="1:36">
      <c r="C81" s="32"/>
      <c r="D81" s="28" t="s">
        <v>302</v>
      </c>
      <c r="E81" s="32"/>
      <c r="F81" s="32"/>
      <c r="G81" s="32"/>
      <c r="H81" s="32"/>
      <c r="I81" s="32"/>
      <c r="J81" s="32"/>
      <c r="K81" s="32"/>
      <c r="L81" s="32"/>
      <c r="M81" s="32"/>
      <c r="N81" s="32"/>
      <c r="O81" s="32"/>
      <c r="P81" s="32"/>
      <c r="Q81" s="32"/>
      <c r="R81" s="32"/>
      <c r="S81" s="32"/>
      <c r="T81" s="32"/>
      <c r="U81" s="32"/>
      <c r="V81" s="32"/>
      <c r="W81" s="32"/>
      <c r="X81" s="32"/>
      <c r="Y81" s="32"/>
      <c r="Z81" s="32"/>
      <c r="AA81" s="32"/>
      <c r="AB81" s="32"/>
      <c r="AD81" s="32"/>
      <c r="AE81" s="32"/>
      <c r="AF81" s="32"/>
    </row>
    <row r="82" spans="1:36">
      <c r="C82" s="33"/>
      <c r="D82" s="33" t="s">
        <v>303</v>
      </c>
      <c r="E82" s="33"/>
      <c r="F82" s="33"/>
      <c r="G82" s="33"/>
      <c r="H82" s="33"/>
      <c r="I82" s="33"/>
      <c r="J82" s="33"/>
      <c r="K82" s="33"/>
      <c r="L82" s="33"/>
      <c r="M82" s="33"/>
      <c r="N82" s="33"/>
      <c r="O82" s="33"/>
      <c r="P82" s="33"/>
      <c r="Q82" s="33"/>
      <c r="R82" s="33"/>
      <c r="S82" s="33"/>
      <c r="T82" s="33"/>
      <c r="U82" s="33"/>
      <c r="V82" s="33"/>
      <c r="W82" s="33"/>
      <c r="X82" s="33"/>
      <c r="Y82" s="33"/>
      <c r="Z82" s="33"/>
      <c r="AA82" s="33"/>
      <c r="AB82" s="33"/>
      <c r="AD82" s="33"/>
      <c r="AE82" s="33"/>
      <c r="AF82" s="33"/>
    </row>
    <row r="83" spans="1:36">
      <c r="A83" s="38"/>
      <c r="B83" s="190"/>
      <c r="C83" s="87" t="s">
        <v>527</v>
      </c>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38"/>
      <c r="AD83" s="33"/>
      <c r="AE83" s="33"/>
      <c r="AF83" s="33"/>
      <c r="AG83" s="33"/>
      <c r="AJ83" s="86"/>
    </row>
    <row r="84" spans="1:36">
      <c r="A84" s="38"/>
      <c r="B84" s="190"/>
      <c r="C84" s="38"/>
      <c r="D84" s="38" t="s">
        <v>528</v>
      </c>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G84" s="28"/>
      <c r="AJ84" s="86"/>
    </row>
    <row r="85" spans="1:36">
      <c r="A85" s="38"/>
      <c r="B85" s="190"/>
      <c r="C85" s="38" t="s">
        <v>529</v>
      </c>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G85" s="28"/>
      <c r="AJ85" s="86"/>
    </row>
    <row r="86" spans="1:36">
      <c r="A86" s="38"/>
      <c r="B86" s="190"/>
      <c r="C86" s="38"/>
      <c r="D86" s="38" t="s">
        <v>530</v>
      </c>
      <c r="E86" s="38"/>
      <c r="F86" s="38"/>
      <c r="G86" s="38"/>
      <c r="H86" s="38"/>
      <c r="I86" s="38"/>
      <c r="J86" s="38"/>
      <c r="K86" s="38"/>
      <c r="L86" s="38"/>
      <c r="M86" s="38"/>
      <c r="N86" s="38"/>
      <c r="O86" s="38"/>
      <c r="P86" s="38"/>
      <c r="Q86" s="38"/>
      <c r="R86" s="38"/>
      <c r="S86" s="38"/>
      <c r="T86" s="38"/>
      <c r="U86" s="38"/>
      <c r="V86" s="38"/>
      <c r="W86" s="38"/>
      <c r="X86" s="38"/>
      <c r="Y86" s="38"/>
      <c r="Z86" s="38"/>
      <c r="AA86" s="38"/>
      <c r="AB86" s="38"/>
      <c r="AC86" s="38"/>
      <c r="AG86" s="28"/>
      <c r="AJ86" s="86"/>
    </row>
    <row r="87" spans="1:36">
      <c r="C87" s="28" t="s">
        <v>304</v>
      </c>
    </row>
    <row r="88" spans="1:36">
      <c r="C88" s="28" t="s">
        <v>305</v>
      </c>
    </row>
    <row r="89" spans="1:36">
      <c r="C89" s="28" t="s">
        <v>326</v>
      </c>
    </row>
    <row r="90" spans="1:36">
      <c r="C90" s="28" t="s">
        <v>364</v>
      </c>
    </row>
    <row r="99" spans="17:17">
      <c r="Q99" s="28" t="s">
        <v>9</v>
      </c>
    </row>
    <row r="100" spans="17:17">
      <c r="Q100" s="28" t="s">
        <v>10</v>
      </c>
    </row>
    <row r="101" spans="17:17">
      <c r="Q101" s="28" t="s">
        <v>11</v>
      </c>
    </row>
    <row r="102" spans="17:17">
      <c r="Q102" s="28" t="s">
        <v>12</v>
      </c>
    </row>
    <row r="103" spans="17:17">
      <c r="Q103" s="28" t="s">
        <v>13</v>
      </c>
    </row>
    <row r="104" spans="17:17">
      <c r="Q104" s="28" t="s">
        <v>14</v>
      </c>
    </row>
    <row r="105" spans="17:17">
      <c r="Q105" s="28" t="s">
        <v>15</v>
      </c>
    </row>
    <row r="106" spans="17:17">
      <c r="Q106" s="28" t="s">
        <v>16</v>
      </c>
    </row>
    <row r="107" spans="17:17">
      <c r="Q107" s="28" t="s">
        <v>17</v>
      </c>
    </row>
    <row r="108" spans="17:17">
      <c r="Q108" s="28" t="s">
        <v>18</v>
      </c>
    </row>
    <row r="109" spans="17:17">
      <c r="Q109" s="28" t="s">
        <v>19</v>
      </c>
    </row>
    <row r="110" spans="17:17">
      <c r="Q110" s="28" t="s">
        <v>20</v>
      </c>
    </row>
    <row r="111" spans="17:17">
      <c r="Q111" s="28" t="s">
        <v>21</v>
      </c>
    </row>
    <row r="112" spans="17:17">
      <c r="Q112" s="28" t="s">
        <v>22</v>
      </c>
    </row>
    <row r="113" spans="17:17">
      <c r="Q113" s="28" t="s">
        <v>8</v>
      </c>
    </row>
    <row r="114" spans="17:17">
      <c r="Q114" s="28" t="s">
        <v>23</v>
      </c>
    </row>
    <row r="115" spans="17:17">
      <c r="Q115" s="28" t="s">
        <v>24</v>
      </c>
    </row>
    <row r="116" spans="17:17">
      <c r="Q116" s="28" t="s">
        <v>25</v>
      </c>
    </row>
    <row r="117" spans="17:17">
      <c r="Q117" s="28" t="s">
        <v>26</v>
      </c>
    </row>
    <row r="118" spans="17:17">
      <c r="Q118" s="28" t="s">
        <v>27</v>
      </c>
    </row>
    <row r="119" spans="17:17">
      <c r="Q119" s="28" t="s">
        <v>28</v>
      </c>
    </row>
    <row r="120" spans="17:17">
      <c r="Q120" s="28" t="s">
        <v>29</v>
      </c>
    </row>
    <row r="121" spans="17:17">
      <c r="Q121" s="28" t="s">
        <v>30</v>
      </c>
    </row>
    <row r="122" spans="17:17">
      <c r="Q122" s="28" t="s">
        <v>31</v>
      </c>
    </row>
    <row r="123" spans="17:17">
      <c r="Q123" s="28" t="s">
        <v>32</v>
      </c>
    </row>
    <row r="124" spans="17:17">
      <c r="Q124" s="28" t="s">
        <v>33</v>
      </c>
    </row>
    <row r="125" spans="17:17">
      <c r="Q125" s="28" t="s">
        <v>34</v>
      </c>
    </row>
    <row r="126" spans="17:17">
      <c r="Q126" s="28" t="s">
        <v>35</v>
      </c>
    </row>
    <row r="127" spans="17:17">
      <c r="Q127" s="28" t="s">
        <v>36</v>
      </c>
    </row>
    <row r="128" spans="17:17">
      <c r="Q128" s="28" t="s">
        <v>37</v>
      </c>
    </row>
    <row r="129" spans="17:17">
      <c r="Q129" s="28" t="s">
        <v>38</v>
      </c>
    </row>
    <row r="130" spans="17:17">
      <c r="Q130" s="28" t="s">
        <v>39</v>
      </c>
    </row>
    <row r="131" spans="17:17">
      <c r="Q131" s="28" t="s">
        <v>40</v>
      </c>
    </row>
    <row r="132" spans="17:17">
      <c r="Q132" s="28" t="s">
        <v>41</v>
      </c>
    </row>
    <row r="133" spans="17:17">
      <c r="Q133" s="28" t="s">
        <v>42</v>
      </c>
    </row>
    <row r="134" spans="17:17">
      <c r="Q134" s="28" t="s">
        <v>43</v>
      </c>
    </row>
    <row r="135" spans="17:17">
      <c r="Q135" s="28" t="s">
        <v>44</v>
      </c>
    </row>
    <row r="136" spans="17:17">
      <c r="Q136" s="28" t="s">
        <v>45</v>
      </c>
    </row>
    <row r="137" spans="17:17">
      <c r="Q137" s="28" t="s">
        <v>46</v>
      </c>
    </row>
    <row r="138" spans="17:17">
      <c r="Q138" s="28" t="s">
        <v>47</v>
      </c>
    </row>
    <row r="139" spans="17:17">
      <c r="Q139" s="28" t="s">
        <v>48</v>
      </c>
    </row>
    <row r="140" spans="17:17">
      <c r="Q140" s="28" t="s">
        <v>49</v>
      </c>
    </row>
    <row r="141" spans="17:17">
      <c r="Q141" s="28" t="s">
        <v>50</v>
      </c>
    </row>
    <row r="142" spans="17:17">
      <c r="Q142" s="28" t="s">
        <v>51</v>
      </c>
    </row>
    <row r="143" spans="17:17">
      <c r="Q143" s="28" t="s">
        <v>52</v>
      </c>
    </row>
    <row r="144" spans="17:17">
      <c r="Q144" s="28" t="s">
        <v>53</v>
      </c>
    </row>
    <row r="145" spans="17:17">
      <c r="Q145" s="28" t="s">
        <v>54</v>
      </c>
    </row>
    <row r="146" spans="17:17">
      <c r="Q146" s="28" t="s">
        <v>55</v>
      </c>
    </row>
  </sheetData>
  <mergeCells count="50">
    <mergeCell ref="B4:AB4"/>
    <mergeCell ref="B27:AB28"/>
    <mergeCell ref="L66:Q66"/>
    <mergeCell ref="I58:Q58"/>
    <mergeCell ref="R58:U58"/>
    <mergeCell ref="C58:H58"/>
    <mergeCell ref="L57:Q57"/>
    <mergeCell ref="E57:K57"/>
    <mergeCell ref="C57:D57"/>
    <mergeCell ref="C52:O52"/>
    <mergeCell ref="P52:AB52"/>
    <mergeCell ref="C53:O53"/>
    <mergeCell ref="P53:AB53"/>
    <mergeCell ref="M11:N11"/>
    <mergeCell ref="S20:V20"/>
    <mergeCell ref="X20:AA20"/>
    <mergeCell ref="L71:Q71"/>
    <mergeCell ref="C67:H67"/>
    <mergeCell ref="I67:Q67"/>
    <mergeCell ref="R67:U67"/>
    <mergeCell ref="C65:F65"/>
    <mergeCell ref="C66:D66"/>
    <mergeCell ref="E66:K66"/>
    <mergeCell ref="R71:AB71"/>
    <mergeCell ref="L16:AA16"/>
    <mergeCell ref="L20:Q20"/>
    <mergeCell ref="V58:AB58"/>
    <mergeCell ref="B29:AB31"/>
    <mergeCell ref="B32:AB33"/>
    <mergeCell ref="R57:AB57"/>
    <mergeCell ref="O24:P24"/>
    <mergeCell ref="Y24:Z24"/>
    <mergeCell ref="C44:AB44"/>
    <mergeCell ref="C46:AB46"/>
    <mergeCell ref="L13:N13"/>
    <mergeCell ref="O13:AA13"/>
    <mergeCell ref="V6:W6"/>
    <mergeCell ref="P11:R11"/>
    <mergeCell ref="V72:AB72"/>
    <mergeCell ref="R66:AB66"/>
    <mergeCell ref="V67:AB67"/>
    <mergeCell ref="G65:AB65"/>
    <mergeCell ref="G70:AB70"/>
    <mergeCell ref="C72:H72"/>
    <mergeCell ref="I72:Q72"/>
    <mergeCell ref="R72:U72"/>
    <mergeCell ref="C70:F70"/>
    <mergeCell ref="C71:D71"/>
    <mergeCell ref="E71:K71"/>
    <mergeCell ref="L18:AA18"/>
  </mergeCells>
  <phoneticPr fontId="2"/>
  <conditionalFormatting sqref="AG14">
    <cfRule type="cellIs" dxfId="92" priority="34" operator="equal">
      <formula>"NG"</formula>
    </cfRule>
  </conditionalFormatting>
  <conditionalFormatting sqref="AG16">
    <cfRule type="cellIs" dxfId="91" priority="35" operator="equal">
      <formula>"NG"</formula>
    </cfRule>
  </conditionalFormatting>
  <conditionalFormatting sqref="AG62:AG65 AG72:AG82 AG87:AG96">
    <cfRule type="cellIs" dxfId="90" priority="32" operator="equal">
      <formula>"NG"</formula>
    </cfRule>
  </conditionalFormatting>
  <conditionalFormatting sqref="AG45">
    <cfRule type="cellIs" dxfId="89" priority="29" operator="equal">
      <formula>"NG"</formula>
    </cfRule>
  </conditionalFormatting>
  <conditionalFormatting sqref="AG52">
    <cfRule type="cellIs" dxfId="88" priority="18" operator="equal">
      <formula>"NG"</formula>
    </cfRule>
  </conditionalFormatting>
  <conditionalFormatting sqref="AG17">
    <cfRule type="cellIs" dxfId="87" priority="19" operator="equal">
      <formula>"NG"</formula>
    </cfRule>
  </conditionalFormatting>
  <conditionalFormatting sqref="AG57">
    <cfRule type="cellIs" dxfId="86" priority="12" operator="equal">
      <formula>"NG"</formula>
    </cfRule>
  </conditionalFormatting>
  <conditionalFormatting sqref="AG68">
    <cfRule type="cellIs" dxfId="85" priority="7" operator="equal">
      <formula>"NG"</formula>
    </cfRule>
  </conditionalFormatting>
  <conditionalFormatting sqref="AG69">
    <cfRule type="cellIs" dxfId="84" priority="6" operator="equal">
      <formula>"NG"</formula>
    </cfRule>
  </conditionalFormatting>
  <conditionalFormatting sqref="AG67">
    <cfRule type="cellIs" dxfId="83" priority="5" operator="equal">
      <formula>"NG"</formula>
    </cfRule>
  </conditionalFormatting>
  <conditionalFormatting sqref="AG70">
    <cfRule type="cellIs" dxfId="82" priority="4" operator="equal">
      <formula>"NG"</formula>
    </cfRule>
  </conditionalFormatting>
  <conditionalFormatting sqref="AG66">
    <cfRule type="cellIs" dxfId="81" priority="3" operator="equal">
      <formula>"NG"</formula>
    </cfRule>
  </conditionalFormatting>
  <conditionalFormatting sqref="AG71">
    <cfRule type="cellIs" dxfId="80" priority="2" operator="equal">
      <formula>"NG"</formula>
    </cfRule>
  </conditionalFormatting>
  <conditionalFormatting sqref="AG12:AG13 AG15 AG1:AG9 AG58:AG59 AG97:AG100 AG41:AG42 AG46:AG51 AG44 AG102:AG1048576 AG18:AG37 AG54:AG55">
    <cfRule type="cellIs" dxfId="79" priority="36" operator="equal">
      <formula>"NG"</formula>
    </cfRule>
  </conditionalFormatting>
  <conditionalFormatting sqref="AG56">
    <cfRule type="cellIs" dxfId="78" priority="33" operator="equal">
      <formula>"NG"</formula>
    </cfRule>
  </conditionalFormatting>
  <conditionalFormatting sqref="AG38:AG39">
    <cfRule type="cellIs" dxfId="77" priority="30" operator="equal">
      <formula>"NG"</formula>
    </cfRule>
  </conditionalFormatting>
  <conditionalFormatting sqref="AG60:AG61">
    <cfRule type="cellIs" dxfId="76" priority="31" operator="equal">
      <formula>"NG"</formula>
    </cfRule>
  </conditionalFormatting>
  <conditionalFormatting sqref="AG101">
    <cfRule type="cellIs" dxfId="75" priority="20" operator="equal">
      <formula>"NG"</formula>
    </cfRule>
  </conditionalFormatting>
  <conditionalFormatting sqref="AG43">
    <cfRule type="cellIs" dxfId="74" priority="23" operator="equal">
      <formula>"NG"</formula>
    </cfRule>
  </conditionalFormatting>
  <conditionalFormatting sqref="AG40">
    <cfRule type="cellIs" dxfId="73" priority="14" operator="equal">
      <formula>"NG"</formula>
    </cfRule>
  </conditionalFormatting>
  <conditionalFormatting sqref="AG53">
    <cfRule type="cellIs" dxfId="72" priority="13" operator="equal">
      <formula>"NG"</formula>
    </cfRule>
  </conditionalFormatting>
  <conditionalFormatting sqref="AJ83:AJ86">
    <cfRule type="cellIs" dxfId="71" priority="1" operator="equal">
      <formula>"NG"</formula>
    </cfRule>
  </conditionalFormatting>
  <dataValidations count="17">
    <dataValidation type="list" allowBlank="1" showInputMessage="1" showErrorMessage="1" prompt="都道府県をプルダウン選択" sqref="L13">
      <formula1>$Q$99:$Q$146</formula1>
    </dataValidation>
    <dataValidation allowBlank="1" showInputMessage="1" showErrorMessage="1" prompt="代表者の役職を入力" sqref="L20"/>
    <dataValidation allowBlank="1" showInputMessage="1" showErrorMessage="1" prompt="代表者の姓を入力" sqref="S20"/>
    <dataValidation allowBlank="1" showInputMessage="1" showErrorMessage="1" prompt="代表者の名を入力" sqref="X20"/>
    <dataValidation allowBlank="1" showInputMessage="1" showErrorMessage="1" prompt="氏名（法人等の場合は名称）を入力" sqref="L18"/>
    <dataValidation type="list" allowBlank="1" showInputMessage="1" showErrorMessage="1" sqref="Y24">
      <formula1>"男,女"</formula1>
    </dataValidation>
    <dataValidation type="list" allowBlank="1" showInputMessage="1" showErrorMessage="1" sqref="AQ7">
      <formula1>"□,☑"</formula1>
    </dataValidation>
    <dataValidation type="list" allowBlank="1" showInputMessage="1" sqref="C40 I40">
      <formula1>"□,☑"</formula1>
    </dataValidation>
    <dataValidation type="list" imeMode="halfAlpha" allowBlank="1" showInputMessage="1" sqref="AA6 T24">
      <formula1>"１,２,３,４,５,６,７,８,９,10,11,12,13,14,15,16,17,18,19,20,21,22,23,24,25,26,27,28,29,30,31"</formula1>
    </dataValidation>
    <dataValidation type="list" imeMode="halfAlpha" allowBlank="1" showInputMessage="1" showErrorMessage="1" sqref="R24 Y6">
      <formula1>"１,２,３,４,５,６,７,８,９,10,11,12"</formula1>
    </dataValidation>
    <dataValidation type="list" imeMode="halfAlpha" operator="greaterThanOrEqual" allowBlank="1" showInputMessage="1" showErrorMessage="1" sqref="V6:W6">
      <formula1>"　,令和７,令和８"</formula1>
    </dataValidation>
    <dataValidation imeMode="halfKatakana" allowBlank="1" showInputMessage="1" prompt="フリガナを入力" sqref="L16:AA16"/>
    <dataValidation type="textLength" imeMode="halfAlpha" allowBlank="1" showInputMessage="1" showErrorMessage="1" sqref="M11:N11">
      <formula1>3</formula1>
      <formula2>3</formula2>
    </dataValidation>
    <dataValidation type="textLength" imeMode="halfAlpha" allowBlank="1" showInputMessage="1" showErrorMessage="1" sqref="P11:R11">
      <formula1>4</formula1>
      <formula2>4</formula2>
    </dataValidation>
    <dataValidation type="whole" imeMode="halfAlpha" operator="greaterThanOrEqual" allowBlank="1" showInputMessage="1" showErrorMessage="1" prompt="西暦４ケタ（半角数字）で入力" sqref="O24:P24">
      <formula1>1000</formula1>
    </dataValidation>
    <dataValidation type="date" allowBlank="1" showInputMessage="1" prompt="年月日を入力_x000a_例：2024/7/1" sqref="C53:AB53">
      <formula1>45772</formula1>
      <formula2>46105</formula2>
    </dataValidation>
    <dataValidation imeMode="halfAlpha" allowBlank="1" showInputMessage="1" showErrorMessage="1" sqref="E57:K57 R57:AB57 E66:K66 R66:AB66 E71:K71 R71:AB71"/>
  </dataValidations>
  <printOptions horizontalCentered="1"/>
  <pageMargins left="0.70866141732283472" right="0.70866141732283472" top="0.55118110236220474" bottom="0.35433070866141736" header="0.31496062992125984" footer="0.31496062992125984"/>
  <pageSetup paperSize="9" fitToHeight="0" orientation="portrait" r:id="rId1"/>
  <rowBreaks count="1" manualBreakCount="1">
    <brk id="60"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CC"/>
  </sheetPr>
  <dimension ref="B1:AC57"/>
  <sheetViews>
    <sheetView showZeros="0" view="pageBreakPreview" zoomScaleNormal="100" zoomScaleSheetLayoutView="100" workbookViewId="0">
      <selection activeCell="L13" sqref="L13:X13"/>
    </sheetView>
  </sheetViews>
  <sheetFormatPr defaultColWidth="15.625" defaultRowHeight="13.5"/>
  <cols>
    <col min="1" max="1" width="1" style="113" customWidth="1"/>
    <col min="2" max="2" width="2.75" style="113" customWidth="1"/>
    <col min="3" max="10" width="4.125" style="113" customWidth="1"/>
    <col min="11" max="11" width="5.875" style="113" customWidth="1"/>
    <col min="12" max="12" width="1" style="113" customWidth="1"/>
    <col min="13" max="16" width="4.125" style="113" customWidth="1"/>
    <col min="17" max="17" width="4.5" style="113" customWidth="1"/>
    <col min="18" max="23" width="4.125" style="113" customWidth="1"/>
    <col min="24" max="24" width="4.875" style="114" customWidth="1"/>
    <col min="25" max="25" width="0.625" style="113" customWidth="1"/>
    <col min="26" max="26" width="4.25" style="113" customWidth="1"/>
    <col min="27" max="27" width="1.125" style="28" customWidth="1"/>
    <col min="28" max="16384" width="15.625" style="113"/>
  </cols>
  <sheetData>
    <row r="1" spans="2:29" s="38" customFormat="1">
      <c r="B1" s="38" t="s">
        <v>381</v>
      </c>
      <c r="X1" s="430">
        <f>交付申請書!L18</f>
        <v>0</v>
      </c>
      <c r="AA1" s="28"/>
      <c r="AB1" s="130"/>
      <c r="AC1" s="135"/>
    </row>
    <row r="2" spans="2:29" s="38" customFormat="1">
      <c r="X2" s="430">
        <f>L12</f>
        <v>0</v>
      </c>
      <c r="AA2" s="28"/>
      <c r="AB2" s="130"/>
      <c r="AC2" s="135"/>
    </row>
    <row r="3" spans="2:29" s="38" customFormat="1" ht="14.25">
      <c r="B3" s="304" t="s">
        <v>380</v>
      </c>
      <c r="C3" s="304"/>
      <c r="D3" s="304"/>
      <c r="E3" s="304"/>
      <c r="F3" s="304"/>
      <c r="G3" s="304"/>
      <c r="H3" s="304"/>
      <c r="I3" s="304"/>
      <c r="J3" s="304"/>
      <c r="K3" s="304"/>
      <c r="L3" s="304"/>
      <c r="M3" s="304"/>
      <c r="N3" s="304"/>
      <c r="O3" s="304"/>
      <c r="P3" s="304"/>
      <c r="Q3" s="304"/>
      <c r="R3" s="304"/>
      <c r="S3" s="304"/>
      <c r="T3" s="304"/>
      <c r="U3" s="304"/>
      <c r="V3" s="304"/>
      <c r="W3" s="304"/>
      <c r="X3" s="304"/>
      <c r="AA3" s="28"/>
      <c r="AB3" s="131"/>
      <c r="AC3" s="135"/>
    </row>
    <row r="4" spans="2:29" s="38" customFormat="1" ht="24" customHeight="1">
      <c r="B4" s="69"/>
      <c r="C4" s="69"/>
      <c r="D4" s="69"/>
      <c r="E4" s="69"/>
      <c r="F4" s="69"/>
      <c r="G4" s="69"/>
      <c r="H4" s="69"/>
      <c r="I4" s="69"/>
      <c r="J4" s="69"/>
      <c r="K4" s="69"/>
      <c r="L4" s="69"/>
      <c r="M4" s="69"/>
      <c r="N4" s="69"/>
      <c r="O4" s="69"/>
      <c r="P4" s="69"/>
      <c r="Q4" s="69"/>
      <c r="R4" s="69"/>
      <c r="S4" s="69"/>
      <c r="T4" s="69"/>
      <c r="U4" s="69"/>
      <c r="V4" s="69"/>
      <c r="W4" s="69"/>
      <c r="X4" s="69"/>
      <c r="AA4" s="28"/>
      <c r="AB4" s="132" t="str">
        <f>IF(OR(AB9="NG",AB12="NG",AB13="NG",AB16="NG",AB20="NG",AB22="NG",AB27="NG",AB31="NG",AB32="NG",AB38="NG",AB40="NG",AB41="NG",AB45="NG",AB52="NG",AB56="NG"),"記入不足","完了")</f>
        <v>記入不足</v>
      </c>
      <c r="AC4" s="135"/>
    </row>
    <row r="5" spans="2:29" s="38" customFormat="1">
      <c r="B5" s="38" t="s">
        <v>444</v>
      </c>
      <c r="V5" s="39"/>
      <c r="W5" s="39"/>
      <c r="X5" s="59"/>
      <c r="AA5" s="28"/>
      <c r="AB5" s="130"/>
      <c r="AC5" s="135"/>
    </row>
    <row r="6" spans="2:29" s="38" customFormat="1" ht="4.5" customHeight="1">
      <c r="B6" s="40"/>
      <c r="V6" s="39"/>
      <c r="W6" s="39"/>
      <c r="X6" s="59"/>
      <c r="AA6" s="28"/>
      <c r="AC6" s="135"/>
    </row>
    <row r="7" spans="2:29" s="38" customFormat="1" ht="45" customHeight="1">
      <c r="B7" s="284" t="s">
        <v>327</v>
      </c>
      <c r="C7" s="281"/>
      <c r="D7" s="281"/>
      <c r="E7" s="281"/>
      <c r="F7" s="281"/>
      <c r="G7" s="281"/>
      <c r="H7" s="281"/>
      <c r="I7" s="281"/>
      <c r="J7" s="281"/>
      <c r="K7" s="281"/>
      <c r="L7" s="305">
        <f>交付申請書!L18</f>
        <v>0</v>
      </c>
      <c r="M7" s="305"/>
      <c r="N7" s="305"/>
      <c r="O7" s="305"/>
      <c r="P7" s="305"/>
      <c r="Q7" s="305"/>
      <c r="R7" s="305"/>
      <c r="S7" s="305"/>
      <c r="T7" s="305"/>
      <c r="U7" s="305"/>
      <c r="V7" s="305"/>
      <c r="W7" s="305"/>
      <c r="X7" s="305"/>
      <c r="AA7" s="28"/>
      <c r="AB7" s="130"/>
      <c r="AC7" s="135"/>
    </row>
    <row r="8" spans="2:29" s="38" customFormat="1" ht="45" customHeight="1">
      <c r="B8" s="284" t="s">
        <v>458</v>
      </c>
      <c r="C8" s="281"/>
      <c r="D8" s="281"/>
      <c r="E8" s="281"/>
      <c r="F8" s="281"/>
      <c r="G8" s="281"/>
      <c r="H8" s="281"/>
      <c r="I8" s="281"/>
      <c r="J8" s="281"/>
      <c r="K8" s="281"/>
      <c r="L8" s="306"/>
      <c r="M8" s="306"/>
      <c r="N8" s="306"/>
      <c r="O8" s="306"/>
      <c r="P8" s="306"/>
      <c r="Q8" s="306"/>
      <c r="R8" s="306"/>
      <c r="S8" s="306"/>
      <c r="T8" s="306"/>
      <c r="U8" s="306"/>
      <c r="V8" s="306"/>
      <c r="W8" s="306"/>
      <c r="X8" s="306"/>
      <c r="AA8" s="28"/>
      <c r="AB8" s="130"/>
      <c r="AC8" s="135"/>
    </row>
    <row r="9" spans="2:29" s="38" customFormat="1" ht="22.5" customHeight="1">
      <c r="B9" s="287" t="s">
        <v>459</v>
      </c>
      <c r="C9" s="288"/>
      <c r="D9" s="288"/>
      <c r="E9" s="288"/>
      <c r="F9" s="288"/>
      <c r="G9" s="288"/>
      <c r="H9" s="288"/>
      <c r="I9" s="288"/>
      <c r="J9" s="288"/>
      <c r="K9" s="289"/>
      <c r="L9" s="104"/>
      <c r="M9" s="82" t="s">
        <v>398</v>
      </c>
      <c r="N9" s="360" t="s">
        <v>477</v>
      </c>
      <c r="O9" s="360"/>
      <c r="P9" s="360"/>
      <c r="Q9" s="360"/>
      <c r="R9" s="360"/>
      <c r="S9" s="360"/>
      <c r="T9" s="360"/>
      <c r="U9" s="360"/>
      <c r="V9" s="360"/>
      <c r="W9" s="360"/>
      <c r="X9" s="361"/>
      <c r="AA9" s="28"/>
      <c r="AB9" s="133" t="str">
        <f>IF(L8="","OK",IF(AND(M9="□",M10="□",M11="□"),"NG","OK"))</f>
        <v>OK</v>
      </c>
      <c r="AC9" s="135"/>
    </row>
    <row r="10" spans="2:29" s="38" customFormat="1" ht="22.5" customHeight="1">
      <c r="B10" s="290"/>
      <c r="C10" s="291"/>
      <c r="D10" s="291"/>
      <c r="E10" s="291"/>
      <c r="F10" s="291"/>
      <c r="G10" s="291"/>
      <c r="H10" s="291"/>
      <c r="I10" s="291"/>
      <c r="J10" s="291"/>
      <c r="K10" s="292"/>
      <c r="L10" s="71"/>
      <c r="M10" s="70" t="s">
        <v>355</v>
      </c>
      <c r="N10" s="362" t="s">
        <v>406</v>
      </c>
      <c r="O10" s="363"/>
      <c r="P10" s="363"/>
      <c r="Q10" s="363"/>
      <c r="R10" s="363"/>
      <c r="S10" s="363"/>
      <c r="T10" s="363"/>
      <c r="U10" s="363"/>
      <c r="V10" s="363"/>
      <c r="W10" s="363"/>
      <c r="X10" s="364"/>
      <c r="AA10" s="28"/>
      <c r="AC10" s="135"/>
    </row>
    <row r="11" spans="2:29" s="38" customFormat="1" ht="22.5" customHeight="1">
      <c r="B11" s="293"/>
      <c r="C11" s="294"/>
      <c r="D11" s="294"/>
      <c r="E11" s="294"/>
      <c r="F11" s="294"/>
      <c r="G11" s="294"/>
      <c r="H11" s="294"/>
      <c r="I11" s="294"/>
      <c r="J11" s="294"/>
      <c r="K11" s="295"/>
      <c r="L11" s="72"/>
      <c r="M11" s="83" t="s">
        <v>355</v>
      </c>
      <c r="N11" s="365" t="s">
        <v>6</v>
      </c>
      <c r="O11" s="365"/>
      <c r="P11" s="84" t="s">
        <v>294</v>
      </c>
      <c r="Q11" s="366"/>
      <c r="R11" s="366"/>
      <c r="S11" s="366"/>
      <c r="T11" s="366"/>
      <c r="U11" s="366"/>
      <c r="V11" s="366"/>
      <c r="W11" s="366"/>
      <c r="X11" s="85" t="s">
        <v>7</v>
      </c>
      <c r="AA11" s="86"/>
      <c r="AB11" s="134"/>
      <c r="AC11" s="135"/>
    </row>
    <row r="12" spans="2:29" s="38" customFormat="1" ht="33.75" customHeight="1">
      <c r="B12" s="287" t="s">
        <v>451</v>
      </c>
      <c r="C12" s="288"/>
      <c r="D12" s="288"/>
      <c r="E12" s="288"/>
      <c r="F12" s="288"/>
      <c r="G12" s="288"/>
      <c r="H12" s="289"/>
      <c r="I12" s="307" t="s">
        <v>365</v>
      </c>
      <c r="J12" s="308"/>
      <c r="K12" s="309"/>
      <c r="L12" s="319"/>
      <c r="M12" s="320"/>
      <c r="N12" s="320"/>
      <c r="O12" s="320"/>
      <c r="P12" s="320"/>
      <c r="Q12" s="320"/>
      <c r="R12" s="320"/>
      <c r="S12" s="320"/>
      <c r="T12" s="320"/>
      <c r="U12" s="320"/>
      <c r="V12" s="320"/>
      <c r="W12" s="320"/>
      <c r="X12" s="321"/>
      <c r="AA12" s="28"/>
      <c r="AB12" s="133" t="str">
        <f>IF(L12="","NG","OK")</f>
        <v>NG</v>
      </c>
      <c r="AC12" s="135"/>
    </row>
    <row r="13" spans="2:29" s="38" customFormat="1" ht="33.75" customHeight="1">
      <c r="B13" s="290"/>
      <c r="C13" s="291"/>
      <c r="D13" s="291"/>
      <c r="E13" s="291"/>
      <c r="F13" s="291"/>
      <c r="G13" s="291"/>
      <c r="H13" s="292"/>
      <c r="I13" s="307" t="s">
        <v>366</v>
      </c>
      <c r="J13" s="308"/>
      <c r="K13" s="309"/>
      <c r="L13" s="319"/>
      <c r="M13" s="320"/>
      <c r="N13" s="320"/>
      <c r="O13" s="320"/>
      <c r="P13" s="320"/>
      <c r="Q13" s="320"/>
      <c r="R13" s="320"/>
      <c r="S13" s="320"/>
      <c r="T13" s="320"/>
      <c r="U13" s="320"/>
      <c r="V13" s="320"/>
      <c r="W13" s="320"/>
      <c r="X13" s="321"/>
      <c r="AA13" s="28"/>
      <c r="AB13" s="133" t="str">
        <f>IF(L13="","NG","OK")</f>
        <v>NG</v>
      </c>
      <c r="AC13" s="135"/>
    </row>
    <row r="14" spans="2:29" s="38" customFormat="1" ht="5.25" customHeight="1">
      <c r="B14" s="290"/>
      <c r="C14" s="291"/>
      <c r="D14" s="291"/>
      <c r="E14" s="291"/>
      <c r="F14" s="291"/>
      <c r="G14" s="291"/>
      <c r="H14" s="292"/>
      <c r="I14" s="310" t="s">
        <v>367</v>
      </c>
      <c r="J14" s="311"/>
      <c r="K14" s="312"/>
      <c r="L14" s="324"/>
      <c r="M14" s="325"/>
      <c r="N14" s="325"/>
      <c r="O14" s="325"/>
      <c r="P14" s="325"/>
      <c r="Q14" s="325"/>
      <c r="R14" s="325"/>
      <c r="S14" s="325"/>
      <c r="T14" s="325"/>
      <c r="U14" s="325"/>
      <c r="V14" s="325"/>
      <c r="W14" s="325"/>
      <c r="X14" s="326"/>
      <c r="AA14" s="28"/>
      <c r="AB14" s="130"/>
      <c r="AC14" s="135"/>
    </row>
    <row r="15" spans="2:29" s="38" customFormat="1" ht="20.25" customHeight="1">
      <c r="B15" s="290"/>
      <c r="C15" s="291"/>
      <c r="D15" s="291"/>
      <c r="E15" s="291"/>
      <c r="F15" s="291"/>
      <c r="G15" s="291"/>
      <c r="H15" s="292"/>
      <c r="I15" s="313"/>
      <c r="J15" s="314"/>
      <c r="K15" s="315"/>
      <c r="L15" s="71"/>
      <c r="M15" s="70" t="s">
        <v>398</v>
      </c>
      <c r="N15" s="322" t="s">
        <v>369</v>
      </c>
      <c r="O15" s="322"/>
      <c r="P15" s="70" t="s">
        <v>368</v>
      </c>
      <c r="Q15" s="322" t="s">
        <v>370</v>
      </c>
      <c r="R15" s="322"/>
      <c r="S15" s="70" t="s">
        <v>368</v>
      </c>
      <c r="T15" s="322" t="s">
        <v>371</v>
      </c>
      <c r="U15" s="322"/>
      <c r="V15" s="70" t="s">
        <v>368</v>
      </c>
      <c r="W15" s="322" t="s">
        <v>372</v>
      </c>
      <c r="X15" s="323"/>
      <c r="AA15" s="28"/>
      <c r="AB15" s="130"/>
      <c r="AC15" s="135"/>
    </row>
    <row r="16" spans="2:29" s="38" customFormat="1" ht="20.25" customHeight="1">
      <c r="B16" s="290"/>
      <c r="C16" s="291"/>
      <c r="D16" s="291"/>
      <c r="E16" s="291"/>
      <c r="F16" s="291"/>
      <c r="G16" s="291"/>
      <c r="H16" s="292"/>
      <c r="I16" s="313"/>
      <c r="J16" s="314"/>
      <c r="K16" s="315"/>
      <c r="L16" s="71"/>
      <c r="M16" s="70" t="s">
        <v>368</v>
      </c>
      <c r="N16" s="322" t="s">
        <v>373</v>
      </c>
      <c r="O16" s="322"/>
      <c r="P16" s="70" t="s">
        <v>368</v>
      </c>
      <c r="Q16" s="322" t="s">
        <v>374</v>
      </c>
      <c r="R16" s="322"/>
      <c r="S16" s="70" t="s">
        <v>368</v>
      </c>
      <c r="T16" s="301" t="s">
        <v>375</v>
      </c>
      <c r="U16" s="301"/>
      <c r="V16" s="70" t="s">
        <v>368</v>
      </c>
      <c r="W16" s="322" t="s">
        <v>376</v>
      </c>
      <c r="X16" s="323"/>
      <c r="AA16" s="28"/>
      <c r="AB16" s="133" t="str">
        <f>IF(AC16="","NG","OK")</f>
        <v>NG</v>
      </c>
      <c r="AC16" s="136" t="str">
        <f>IF(M15="☑","商業施設",IF(P15="☑","宿泊施設",IF(S15="☑","給油所",IF(V15="☑","道の駅",IF(M16="☑","事業所",IF(P16="☑","工場",IF(S16="☑","マンション",IF(V16="☑","公共施設",IF(M17="☑",Q17,"")))))))))</f>
        <v/>
      </c>
    </row>
    <row r="17" spans="2:29" s="38" customFormat="1" ht="20.25" customHeight="1">
      <c r="B17" s="290"/>
      <c r="C17" s="291"/>
      <c r="D17" s="291"/>
      <c r="E17" s="291"/>
      <c r="F17" s="291"/>
      <c r="G17" s="291"/>
      <c r="H17" s="292"/>
      <c r="I17" s="313"/>
      <c r="J17" s="314"/>
      <c r="K17" s="315"/>
      <c r="L17" s="71"/>
      <c r="M17" s="70" t="s">
        <v>368</v>
      </c>
      <c r="N17" s="322" t="s">
        <v>377</v>
      </c>
      <c r="O17" s="322"/>
      <c r="P17" s="74" t="s">
        <v>378</v>
      </c>
      <c r="Q17" s="286"/>
      <c r="R17" s="286"/>
      <c r="S17" s="286"/>
      <c r="T17" s="286"/>
      <c r="U17" s="286"/>
      <c r="V17" s="286"/>
      <c r="W17" s="286"/>
      <c r="X17" s="76" t="s">
        <v>379</v>
      </c>
      <c r="AA17" s="28"/>
      <c r="AB17" s="130"/>
      <c r="AC17" s="135"/>
    </row>
    <row r="18" spans="2:29" s="38" customFormat="1" ht="5.25" customHeight="1">
      <c r="B18" s="293"/>
      <c r="C18" s="294"/>
      <c r="D18" s="294"/>
      <c r="E18" s="294"/>
      <c r="F18" s="294"/>
      <c r="G18" s="294"/>
      <c r="H18" s="295"/>
      <c r="I18" s="316"/>
      <c r="J18" s="317"/>
      <c r="K18" s="318"/>
      <c r="L18" s="72"/>
      <c r="M18" s="73"/>
      <c r="N18" s="73"/>
      <c r="O18" s="73"/>
      <c r="P18" s="73"/>
      <c r="Q18" s="73"/>
      <c r="R18" s="73"/>
      <c r="S18" s="73"/>
      <c r="T18" s="73"/>
      <c r="U18" s="73"/>
      <c r="V18" s="73"/>
      <c r="W18" s="73"/>
      <c r="X18" s="105"/>
      <c r="AA18" s="28"/>
      <c r="AB18" s="130"/>
      <c r="AC18" s="135"/>
    </row>
    <row r="19" spans="2:29" s="38" customFormat="1" ht="51" customHeight="1">
      <c r="B19" s="287" t="s">
        <v>445</v>
      </c>
      <c r="C19" s="288"/>
      <c r="D19" s="288"/>
      <c r="E19" s="288"/>
      <c r="F19" s="288"/>
      <c r="G19" s="288"/>
      <c r="H19" s="288"/>
      <c r="I19" s="288"/>
      <c r="J19" s="288"/>
      <c r="K19" s="289"/>
      <c r="L19" s="75"/>
      <c r="M19" s="129" t="s">
        <v>398</v>
      </c>
      <c r="N19" s="296" t="s">
        <v>382</v>
      </c>
      <c r="O19" s="296"/>
      <c r="P19" s="296"/>
      <c r="Q19" s="296"/>
      <c r="R19" s="296"/>
      <c r="S19" s="296"/>
      <c r="T19" s="296"/>
      <c r="U19" s="296"/>
      <c r="V19" s="296"/>
      <c r="W19" s="296"/>
      <c r="X19" s="297"/>
      <c r="AA19" s="28"/>
      <c r="AB19" s="130"/>
      <c r="AC19" s="135"/>
    </row>
    <row r="20" spans="2:29" s="38" customFormat="1" ht="51" customHeight="1">
      <c r="B20" s="290"/>
      <c r="C20" s="291"/>
      <c r="D20" s="291"/>
      <c r="E20" s="291"/>
      <c r="F20" s="291"/>
      <c r="G20" s="291"/>
      <c r="H20" s="291"/>
      <c r="I20" s="291"/>
      <c r="J20" s="291"/>
      <c r="K20" s="292"/>
      <c r="L20" s="138"/>
      <c r="M20" s="139" t="s">
        <v>398</v>
      </c>
      <c r="N20" s="298" t="s">
        <v>479</v>
      </c>
      <c r="O20" s="298"/>
      <c r="P20" s="298"/>
      <c r="Q20" s="298"/>
      <c r="R20" s="298"/>
      <c r="S20" s="298"/>
      <c r="T20" s="298"/>
      <c r="U20" s="298"/>
      <c r="V20" s="298"/>
      <c r="W20" s="298"/>
      <c r="X20" s="299"/>
      <c r="AA20" s="28"/>
      <c r="AB20" s="133" t="str">
        <f>IF(AND(M19="□",M20="□"),"NG","OK")</f>
        <v>NG</v>
      </c>
      <c r="AC20" s="135"/>
    </row>
    <row r="21" spans="2:29" s="38" customFormat="1" ht="36.75" customHeight="1">
      <c r="B21" s="290"/>
      <c r="C21" s="291"/>
      <c r="D21" s="291"/>
      <c r="E21" s="291"/>
      <c r="F21" s="291"/>
      <c r="G21" s="291"/>
      <c r="H21" s="291"/>
      <c r="I21" s="291"/>
      <c r="J21" s="291"/>
      <c r="K21" s="292"/>
      <c r="L21" s="71"/>
      <c r="M21" s="140"/>
      <c r="N21" s="300" t="s">
        <v>480</v>
      </c>
      <c r="O21" s="301"/>
      <c r="P21" s="301"/>
      <c r="Q21" s="301"/>
      <c r="R21" s="301"/>
      <c r="S21" s="301"/>
      <c r="T21" s="301"/>
      <c r="U21" s="301"/>
      <c r="V21" s="301"/>
      <c r="W21" s="301"/>
      <c r="X21" s="302"/>
      <c r="AA21" s="28"/>
      <c r="AB21" s="130"/>
      <c r="AC21" s="135"/>
    </row>
    <row r="22" spans="2:29" s="38" customFormat="1" ht="19.5" customHeight="1">
      <c r="B22" s="293"/>
      <c r="C22" s="294"/>
      <c r="D22" s="294"/>
      <c r="E22" s="294"/>
      <c r="F22" s="294"/>
      <c r="G22" s="294"/>
      <c r="H22" s="294"/>
      <c r="I22" s="294"/>
      <c r="J22" s="294"/>
      <c r="K22" s="295"/>
      <c r="L22" s="72"/>
      <c r="M22" s="73"/>
      <c r="N22" s="141" t="s">
        <v>481</v>
      </c>
      <c r="O22" s="303"/>
      <c r="P22" s="303"/>
      <c r="Q22" s="303"/>
      <c r="R22" s="303"/>
      <c r="S22" s="303"/>
      <c r="T22" s="303"/>
      <c r="U22" s="303"/>
      <c r="V22" s="303"/>
      <c r="W22" s="303"/>
      <c r="X22" s="142" t="s">
        <v>482</v>
      </c>
      <c r="AA22" s="28"/>
      <c r="AB22" s="133" t="str">
        <f>IF(AND(M20="☑",O22=""),"NG","OK")</f>
        <v>OK</v>
      </c>
      <c r="AC22" s="135"/>
    </row>
    <row r="23" spans="2:29" s="38" customFormat="1">
      <c r="X23" s="108"/>
      <c r="AA23" s="28"/>
    </row>
    <row r="24" spans="2:29" s="38" customFormat="1" ht="17.25" customHeight="1">
      <c r="B24" s="69"/>
      <c r="C24" s="69"/>
      <c r="D24" s="69"/>
      <c r="E24" s="69"/>
      <c r="F24" s="69"/>
      <c r="G24" s="69"/>
      <c r="H24" s="69"/>
      <c r="I24" s="69"/>
      <c r="J24" s="69"/>
      <c r="K24" s="69"/>
      <c r="L24" s="69"/>
      <c r="M24" s="69"/>
      <c r="N24" s="69"/>
      <c r="O24" s="69"/>
      <c r="P24" s="69"/>
      <c r="Q24" s="69"/>
      <c r="R24" s="69"/>
      <c r="S24" s="69"/>
      <c r="T24" s="69"/>
      <c r="U24" s="69"/>
      <c r="V24" s="69"/>
      <c r="W24" s="69"/>
      <c r="X24" s="69"/>
      <c r="AA24" s="28"/>
    </row>
    <row r="25" spans="2:29" s="38" customFormat="1">
      <c r="B25" s="38" t="s">
        <v>460</v>
      </c>
      <c r="V25" s="39"/>
      <c r="W25" s="39"/>
      <c r="X25" s="59"/>
      <c r="AA25" s="28"/>
    </row>
    <row r="26" spans="2:29" s="38" customFormat="1" ht="4.5" customHeight="1">
      <c r="B26" s="40"/>
      <c r="V26" s="39"/>
      <c r="W26" s="39"/>
      <c r="X26" s="59"/>
      <c r="AA26" s="28"/>
    </row>
    <row r="27" spans="2:29" s="38" customFormat="1" ht="27" customHeight="1">
      <c r="B27" s="284" t="s">
        <v>328</v>
      </c>
      <c r="C27" s="281"/>
      <c r="D27" s="281"/>
      <c r="E27" s="281"/>
      <c r="F27" s="281"/>
      <c r="G27" s="281"/>
      <c r="H27" s="281"/>
      <c r="I27" s="281"/>
      <c r="J27" s="281"/>
      <c r="K27" s="281"/>
      <c r="L27" s="285"/>
      <c r="M27" s="285"/>
      <c r="N27" s="285"/>
      <c r="O27" s="285"/>
      <c r="P27" s="285"/>
      <c r="Q27" s="285"/>
      <c r="R27" s="285"/>
      <c r="S27" s="285"/>
      <c r="T27" s="285"/>
      <c r="U27" s="285"/>
      <c r="V27" s="285"/>
      <c r="W27" s="285"/>
      <c r="X27" s="285"/>
      <c r="AA27" s="28"/>
      <c r="AB27" s="133" t="str">
        <f>IF(OR(L27="",L28="",L29="",S29="",L30=""),"NG","OK")</f>
        <v>NG</v>
      </c>
      <c r="AC27" s="135"/>
    </row>
    <row r="28" spans="2:29" s="38" customFormat="1" ht="27" customHeight="1">
      <c r="B28" s="284" t="s">
        <v>329</v>
      </c>
      <c r="C28" s="281"/>
      <c r="D28" s="281"/>
      <c r="E28" s="281"/>
      <c r="F28" s="281"/>
      <c r="G28" s="281"/>
      <c r="H28" s="281"/>
      <c r="I28" s="281"/>
      <c r="J28" s="281"/>
      <c r="K28" s="281"/>
      <c r="L28" s="285"/>
      <c r="M28" s="285"/>
      <c r="N28" s="285"/>
      <c r="O28" s="285"/>
      <c r="P28" s="285"/>
      <c r="Q28" s="285"/>
      <c r="R28" s="285"/>
      <c r="S28" s="285"/>
      <c r="T28" s="285"/>
      <c r="U28" s="285"/>
      <c r="V28" s="285"/>
      <c r="W28" s="285"/>
      <c r="X28" s="285"/>
      <c r="AA28" s="28"/>
      <c r="AC28" s="135"/>
    </row>
    <row r="29" spans="2:29" s="38" customFormat="1" ht="27" customHeight="1">
      <c r="B29" s="281" t="s">
        <v>461</v>
      </c>
      <c r="C29" s="281"/>
      <c r="D29" s="281"/>
      <c r="E29" s="281"/>
      <c r="F29" s="281"/>
      <c r="G29" s="281"/>
      <c r="H29" s="281"/>
      <c r="I29" s="281"/>
      <c r="J29" s="281"/>
      <c r="K29" s="281"/>
      <c r="L29" s="279"/>
      <c r="M29" s="280"/>
      <c r="N29" s="280"/>
      <c r="O29" s="280"/>
      <c r="P29" s="280"/>
      <c r="Q29" s="280"/>
      <c r="R29" s="41" t="s">
        <v>384</v>
      </c>
      <c r="S29" s="279"/>
      <c r="T29" s="280"/>
      <c r="U29" s="280"/>
      <c r="V29" s="280"/>
      <c r="W29" s="280"/>
      <c r="X29" s="109" t="s">
        <v>385</v>
      </c>
      <c r="AA29" s="28"/>
      <c r="AB29" s="130"/>
      <c r="AC29" s="135"/>
    </row>
    <row r="30" spans="2:29" s="38" customFormat="1" ht="27" customHeight="1">
      <c r="B30" s="281" t="s">
        <v>383</v>
      </c>
      <c r="C30" s="281"/>
      <c r="D30" s="281"/>
      <c r="E30" s="281"/>
      <c r="F30" s="281"/>
      <c r="G30" s="281"/>
      <c r="H30" s="281"/>
      <c r="I30" s="281"/>
      <c r="J30" s="281"/>
      <c r="K30" s="281"/>
      <c r="L30" s="282"/>
      <c r="M30" s="283"/>
      <c r="N30" s="283"/>
      <c r="O30" s="283"/>
      <c r="P30" s="283"/>
      <c r="Q30" s="283"/>
      <c r="R30" s="109" t="s">
        <v>386</v>
      </c>
      <c r="S30" s="41"/>
      <c r="T30" s="41"/>
      <c r="U30" s="41"/>
      <c r="V30" s="41"/>
      <c r="W30" s="41"/>
      <c r="X30" s="42"/>
      <c r="AA30" s="28"/>
      <c r="AB30" s="130"/>
      <c r="AC30" s="135"/>
    </row>
    <row r="31" spans="2:29" s="38" customFormat="1" ht="51" customHeight="1">
      <c r="B31" s="284" t="s">
        <v>462</v>
      </c>
      <c r="C31" s="281"/>
      <c r="D31" s="281"/>
      <c r="E31" s="281"/>
      <c r="F31" s="281"/>
      <c r="G31" s="281"/>
      <c r="H31" s="281"/>
      <c r="I31" s="281"/>
      <c r="J31" s="281"/>
      <c r="K31" s="281"/>
      <c r="L31" s="75"/>
      <c r="M31" s="100" t="s">
        <v>398</v>
      </c>
      <c r="N31" s="375" t="s">
        <v>463</v>
      </c>
      <c r="O31" s="375"/>
      <c r="P31" s="375"/>
      <c r="Q31" s="375"/>
      <c r="R31" s="375"/>
      <c r="S31" s="375"/>
      <c r="T31" s="375"/>
      <c r="U31" s="375"/>
      <c r="V31" s="375"/>
      <c r="W31" s="375"/>
      <c r="X31" s="376"/>
      <c r="AA31" s="28"/>
      <c r="AB31" s="133" t="str">
        <f>IF(M31="□","NG","OK")</f>
        <v>NG</v>
      </c>
      <c r="AC31" s="135"/>
    </row>
    <row r="32" spans="2:29" s="38" customFormat="1" ht="51" customHeight="1">
      <c r="B32" s="336" t="s">
        <v>456</v>
      </c>
      <c r="C32" s="337"/>
      <c r="D32" s="337"/>
      <c r="E32" s="337"/>
      <c r="F32" s="337"/>
      <c r="G32" s="337"/>
      <c r="H32" s="337"/>
      <c r="I32" s="337"/>
      <c r="J32" s="337"/>
      <c r="K32" s="338"/>
      <c r="L32" s="75"/>
      <c r="M32" s="116" t="s">
        <v>398</v>
      </c>
      <c r="N32" s="77" t="s">
        <v>468</v>
      </c>
      <c r="O32" s="117"/>
      <c r="P32" s="117"/>
      <c r="Q32" s="117"/>
      <c r="R32" s="117"/>
      <c r="S32" s="116" t="s">
        <v>355</v>
      </c>
      <c r="T32" s="77" t="s">
        <v>469</v>
      </c>
      <c r="U32" s="117"/>
      <c r="V32" s="117"/>
      <c r="W32" s="117"/>
      <c r="X32" s="118"/>
      <c r="AA32" s="28"/>
      <c r="AB32" s="133" t="str">
        <f>IF(AND(M32="□",S32="□"),"NG","OK")</f>
        <v>NG</v>
      </c>
      <c r="AC32" s="135"/>
    </row>
    <row r="33" spans="2:29" s="38" customFormat="1" ht="9.75" customHeight="1">
      <c r="X33" s="108"/>
      <c r="AA33" s="28"/>
      <c r="AB33" s="130"/>
      <c r="AC33" s="135"/>
    </row>
    <row r="34" spans="2:29" s="38" customFormat="1">
      <c r="X34" s="96">
        <f>交付申請書!L18</f>
        <v>0</v>
      </c>
      <c r="AA34" s="28"/>
      <c r="AB34" s="130"/>
      <c r="AC34" s="135"/>
    </row>
    <row r="35" spans="2:29" s="38" customFormat="1">
      <c r="X35" s="96">
        <f>L12</f>
        <v>0</v>
      </c>
      <c r="AA35" s="28"/>
      <c r="AB35" s="130"/>
      <c r="AC35" s="135"/>
    </row>
    <row r="36" spans="2:29" s="38" customFormat="1" ht="17.25" customHeight="1">
      <c r="B36" s="38" t="s">
        <v>464</v>
      </c>
      <c r="V36" s="39"/>
      <c r="W36" s="39"/>
      <c r="X36" s="59"/>
      <c r="AA36" s="28"/>
      <c r="AB36" s="130"/>
      <c r="AC36" s="135"/>
    </row>
    <row r="37" spans="2:29" s="38" customFormat="1" ht="4.5" customHeight="1">
      <c r="B37" s="40"/>
      <c r="V37" s="39"/>
      <c r="W37" s="39"/>
      <c r="X37" s="59"/>
      <c r="AA37" s="28"/>
      <c r="AB37" s="130"/>
      <c r="AC37" s="135"/>
    </row>
    <row r="38" spans="2:29" s="38" customFormat="1" ht="44.25" customHeight="1">
      <c r="B38" s="336" t="s">
        <v>388</v>
      </c>
      <c r="C38" s="337"/>
      <c r="D38" s="337"/>
      <c r="E38" s="337"/>
      <c r="F38" s="337"/>
      <c r="G38" s="337"/>
      <c r="H38" s="337"/>
      <c r="I38" s="337"/>
      <c r="J38" s="337"/>
      <c r="K38" s="337"/>
      <c r="L38" s="337"/>
      <c r="M38" s="338"/>
      <c r="N38" s="99" t="s">
        <v>398</v>
      </c>
      <c r="O38" s="77" t="s">
        <v>389</v>
      </c>
      <c r="P38" s="55"/>
      <c r="Q38" s="55"/>
      <c r="R38" s="77"/>
      <c r="S38" s="77"/>
      <c r="T38" s="77"/>
      <c r="U38" s="100" t="s">
        <v>355</v>
      </c>
      <c r="V38" s="77" t="s">
        <v>390</v>
      </c>
      <c r="W38" s="77"/>
      <c r="X38" s="101"/>
      <c r="AA38" s="28"/>
      <c r="AB38" s="133" t="str">
        <f>IF(AND(N38="□",U38="□"),"NG","OK")</f>
        <v>NG</v>
      </c>
      <c r="AC38" s="135"/>
    </row>
    <row r="39" spans="2:29" s="38" customFormat="1" ht="21.75" customHeight="1">
      <c r="B39" s="287" t="s">
        <v>330</v>
      </c>
      <c r="C39" s="288"/>
      <c r="D39" s="288"/>
      <c r="E39" s="288"/>
      <c r="F39" s="288"/>
      <c r="G39" s="288"/>
      <c r="H39" s="288"/>
      <c r="I39" s="288"/>
      <c r="J39" s="288"/>
      <c r="K39" s="288"/>
      <c r="L39" s="288"/>
      <c r="M39" s="289"/>
      <c r="N39" s="58"/>
      <c r="O39" s="58"/>
      <c r="P39" s="58"/>
      <c r="Q39" s="58"/>
      <c r="R39" s="47"/>
      <c r="S39" s="47"/>
      <c r="T39" s="47"/>
      <c r="U39" s="47"/>
      <c r="V39" s="47"/>
      <c r="W39" s="47"/>
      <c r="X39" s="102"/>
      <c r="AA39" s="28"/>
      <c r="AB39" s="130"/>
      <c r="AC39" s="135"/>
    </row>
    <row r="40" spans="2:29" s="38" customFormat="1" ht="16.5" customHeight="1">
      <c r="B40" s="54" t="s">
        <v>331</v>
      </c>
      <c r="C40" s="44"/>
      <c r="D40" s="44"/>
      <c r="E40" s="44"/>
      <c r="F40" s="44"/>
      <c r="G40" s="44"/>
      <c r="H40" s="44"/>
      <c r="I40" s="44"/>
      <c r="J40" s="44"/>
      <c r="K40" s="44"/>
      <c r="L40" s="44"/>
      <c r="M40" s="50"/>
      <c r="N40" s="78" t="s">
        <v>391</v>
      </c>
      <c r="O40" s="78"/>
      <c r="P40" s="78"/>
      <c r="Q40" s="110"/>
      <c r="R40" s="79" t="s">
        <v>355</v>
      </c>
      <c r="S40" s="78" t="s">
        <v>392</v>
      </c>
      <c r="T40" s="78"/>
      <c r="U40" s="79" t="s">
        <v>398</v>
      </c>
      <c r="V40" s="78" t="s">
        <v>393</v>
      </c>
      <c r="W40" s="78"/>
      <c r="X40" s="90"/>
      <c r="AA40" s="28"/>
      <c r="AB40" s="133" t="str">
        <f>IF(AND(R40="□",U40="□"),"NG","OK")</f>
        <v>NG</v>
      </c>
      <c r="AC40" s="135"/>
    </row>
    <row r="41" spans="2:29" s="38" customFormat="1" ht="16.5" customHeight="1">
      <c r="B41" s="54" t="s">
        <v>332</v>
      </c>
      <c r="C41" s="44"/>
      <c r="D41" s="44"/>
      <c r="E41" s="44"/>
      <c r="F41" s="44"/>
      <c r="G41" s="44"/>
      <c r="H41" s="44"/>
      <c r="I41" s="44"/>
      <c r="J41" s="44"/>
      <c r="K41" s="44"/>
      <c r="L41" s="44"/>
      <c r="M41" s="50"/>
      <c r="N41" s="80" t="s">
        <v>394</v>
      </c>
      <c r="O41" s="80"/>
      <c r="P41" s="80"/>
      <c r="Q41" s="87"/>
      <c r="R41" s="81" t="s">
        <v>355</v>
      </c>
      <c r="S41" s="80" t="s">
        <v>392</v>
      </c>
      <c r="T41" s="80"/>
      <c r="U41" s="81" t="s">
        <v>398</v>
      </c>
      <c r="V41" s="80" t="s">
        <v>393</v>
      </c>
      <c r="W41" s="80"/>
      <c r="X41" s="89"/>
      <c r="AA41" s="28"/>
      <c r="AB41" s="133" t="str">
        <f>IF(AND(R41="□",U41="□"),"NG","OK")</f>
        <v>NG</v>
      </c>
      <c r="AC41" s="135"/>
    </row>
    <row r="42" spans="2:29" s="38" customFormat="1" ht="16.5" customHeight="1">
      <c r="B42" s="54" t="s">
        <v>333</v>
      </c>
      <c r="C42" s="44"/>
      <c r="D42" s="44"/>
      <c r="E42" s="44"/>
      <c r="F42" s="44"/>
      <c r="G42" s="44"/>
      <c r="H42" s="44"/>
      <c r="I42" s="44"/>
      <c r="J42" s="44"/>
      <c r="K42" s="44"/>
      <c r="L42" s="44"/>
      <c r="M42" s="50"/>
      <c r="N42" s="44"/>
      <c r="O42" s="44"/>
      <c r="P42" s="44"/>
      <c r="Q42" s="44"/>
      <c r="R42" s="44"/>
      <c r="S42" s="44"/>
      <c r="T42" s="44"/>
      <c r="U42" s="44"/>
      <c r="V42" s="44"/>
      <c r="W42" s="44"/>
      <c r="X42" s="103"/>
      <c r="AA42" s="28"/>
      <c r="AB42" s="130"/>
      <c r="AC42" s="135"/>
    </row>
    <row r="43" spans="2:29" s="38" customFormat="1" ht="3.75" customHeight="1">
      <c r="B43" s="111"/>
      <c r="C43" s="52"/>
      <c r="D43" s="52"/>
      <c r="E43" s="52"/>
      <c r="F43" s="52"/>
      <c r="G43" s="52"/>
      <c r="H43" s="52"/>
      <c r="I43" s="52"/>
      <c r="J43" s="52"/>
      <c r="K43" s="52"/>
      <c r="L43" s="52"/>
      <c r="M43" s="53"/>
      <c r="N43" s="52"/>
      <c r="O43" s="52"/>
      <c r="P43" s="52"/>
      <c r="Q43" s="52"/>
      <c r="R43" s="52"/>
      <c r="S43" s="52"/>
      <c r="T43" s="52"/>
      <c r="U43" s="52"/>
      <c r="V43" s="52"/>
      <c r="W43" s="52"/>
      <c r="X43" s="112"/>
      <c r="AA43" s="28"/>
      <c r="AB43" s="130"/>
      <c r="AC43" s="135"/>
    </row>
    <row r="44" spans="2:29" s="38" customFormat="1" ht="27.75" customHeight="1">
      <c r="B44" s="40"/>
      <c r="X44" s="59"/>
      <c r="AA44" s="28"/>
      <c r="AB44" s="130"/>
      <c r="AC44" s="135"/>
    </row>
    <row r="45" spans="2:29" s="38" customFormat="1" ht="30" customHeight="1">
      <c r="B45" s="287" t="s">
        <v>402</v>
      </c>
      <c r="C45" s="288"/>
      <c r="D45" s="288"/>
      <c r="E45" s="288"/>
      <c r="F45" s="288"/>
      <c r="G45" s="288"/>
      <c r="H45" s="288"/>
      <c r="I45" s="288"/>
      <c r="J45" s="288"/>
      <c r="K45" s="288"/>
      <c r="L45" s="288"/>
      <c r="M45" s="288"/>
      <c r="N45" s="288"/>
      <c r="O45" s="288"/>
      <c r="P45" s="288"/>
      <c r="Q45" s="289"/>
      <c r="R45" s="353">
        <f>SUM(R47,R48)</f>
        <v>0</v>
      </c>
      <c r="S45" s="354"/>
      <c r="T45" s="354"/>
      <c r="U45" s="354"/>
      <c r="V45" s="354"/>
      <c r="W45" s="354"/>
      <c r="X45" s="326" t="s">
        <v>3</v>
      </c>
      <c r="AA45" s="28"/>
      <c r="AB45" s="133" t="str">
        <f>IF(R45=0,"NG","OK")</f>
        <v>NG</v>
      </c>
      <c r="AC45" s="135"/>
    </row>
    <row r="46" spans="2:29" s="38" customFormat="1" ht="19.5" customHeight="1">
      <c r="B46" s="342" t="s">
        <v>403</v>
      </c>
      <c r="C46" s="343"/>
      <c r="D46" s="343"/>
      <c r="E46" s="343"/>
      <c r="F46" s="343"/>
      <c r="G46" s="343"/>
      <c r="H46" s="343"/>
      <c r="I46" s="343"/>
      <c r="J46" s="343"/>
      <c r="K46" s="343"/>
      <c r="L46" s="343"/>
      <c r="M46" s="343"/>
      <c r="N46" s="343"/>
      <c r="O46" s="343"/>
      <c r="P46" s="343"/>
      <c r="Q46" s="344"/>
      <c r="R46" s="355"/>
      <c r="S46" s="356"/>
      <c r="T46" s="356"/>
      <c r="U46" s="356"/>
      <c r="V46" s="356"/>
      <c r="W46" s="356"/>
      <c r="X46" s="374"/>
      <c r="AA46" s="28"/>
      <c r="AB46" s="130"/>
      <c r="AC46" s="135"/>
    </row>
    <row r="47" spans="2:29" s="38" customFormat="1" ht="39" customHeight="1">
      <c r="B47" s="377"/>
      <c r="C47" s="357" t="s">
        <v>395</v>
      </c>
      <c r="D47" s="358"/>
      <c r="E47" s="358"/>
      <c r="F47" s="358"/>
      <c r="G47" s="358"/>
      <c r="H47" s="358"/>
      <c r="I47" s="358"/>
      <c r="J47" s="358"/>
      <c r="K47" s="358"/>
      <c r="L47" s="358"/>
      <c r="M47" s="358"/>
      <c r="N47" s="358"/>
      <c r="O47" s="358"/>
      <c r="P47" s="358"/>
      <c r="Q47" s="359"/>
      <c r="R47" s="379"/>
      <c r="S47" s="380"/>
      <c r="T47" s="380"/>
      <c r="U47" s="380"/>
      <c r="V47" s="380"/>
      <c r="W47" s="380"/>
      <c r="X47" s="42" t="s">
        <v>3</v>
      </c>
      <c r="AA47" s="28"/>
      <c r="AB47" s="130"/>
      <c r="AC47" s="135"/>
    </row>
    <row r="48" spans="2:29" s="38" customFormat="1" ht="39" customHeight="1">
      <c r="B48" s="378"/>
      <c r="C48" s="357" t="s">
        <v>396</v>
      </c>
      <c r="D48" s="358"/>
      <c r="E48" s="358"/>
      <c r="F48" s="358"/>
      <c r="G48" s="358"/>
      <c r="H48" s="358"/>
      <c r="I48" s="358"/>
      <c r="J48" s="358"/>
      <c r="K48" s="358"/>
      <c r="L48" s="358"/>
      <c r="M48" s="358"/>
      <c r="N48" s="358"/>
      <c r="O48" s="358"/>
      <c r="P48" s="358"/>
      <c r="Q48" s="359"/>
      <c r="R48" s="379"/>
      <c r="S48" s="380"/>
      <c r="T48" s="380"/>
      <c r="U48" s="380"/>
      <c r="V48" s="380"/>
      <c r="W48" s="380"/>
      <c r="X48" s="42" t="s">
        <v>3</v>
      </c>
      <c r="AA48" s="28"/>
      <c r="AB48" s="130"/>
      <c r="AC48" s="135"/>
    </row>
    <row r="49" spans="2:29" s="38" customFormat="1" ht="26.25" customHeight="1">
      <c r="B49" s="350" t="s">
        <v>397</v>
      </c>
      <c r="C49" s="351"/>
      <c r="D49" s="351"/>
      <c r="E49" s="351"/>
      <c r="F49" s="351"/>
      <c r="G49" s="351"/>
      <c r="H49" s="351"/>
      <c r="I49" s="351"/>
      <c r="J49" s="351"/>
      <c r="K49" s="351"/>
      <c r="L49" s="351"/>
      <c r="M49" s="351"/>
      <c r="N49" s="351"/>
      <c r="O49" s="351"/>
      <c r="P49" s="351"/>
      <c r="Q49" s="352"/>
      <c r="R49" s="353">
        <f>ROUNDDOWN(R45/3,0)</f>
        <v>0</v>
      </c>
      <c r="S49" s="354"/>
      <c r="T49" s="354"/>
      <c r="U49" s="354"/>
      <c r="V49" s="354"/>
      <c r="W49" s="354"/>
      <c r="X49" s="326" t="s">
        <v>3</v>
      </c>
      <c r="AA49" s="28"/>
      <c r="AB49" s="130"/>
      <c r="AC49" s="135"/>
    </row>
    <row r="50" spans="2:29" s="38" customFormat="1" ht="18.75" customHeight="1">
      <c r="B50" s="339" t="s">
        <v>401</v>
      </c>
      <c r="C50" s="340"/>
      <c r="D50" s="340"/>
      <c r="E50" s="340"/>
      <c r="F50" s="340"/>
      <c r="G50" s="340"/>
      <c r="H50" s="340"/>
      <c r="I50" s="340"/>
      <c r="J50" s="340"/>
      <c r="K50" s="340"/>
      <c r="L50" s="340"/>
      <c r="M50" s="340"/>
      <c r="N50" s="340"/>
      <c r="O50" s="340"/>
      <c r="P50" s="340"/>
      <c r="Q50" s="341"/>
      <c r="R50" s="355"/>
      <c r="S50" s="356"/>
      <c r="T50" s="356"/>
      <c r="U50" s="356"/>
      <c r="V50" s="356"/>
      <c r="W50" s="356"/>
      <c r="X50" s="374"/>
      <c r="AA50" s="135"/>
      <c r="AB50" s="130"/>
      <c r="AC50" s="135"/>
    </row>
    <row r="51" spans="2:29" s="38" customFormat="1" ht="44.25" customHeight="1">
      <c r="B51" s="336" t="s">
        <v>465</v>
      </c>
      <c r="C51" s="337"/>
      <c r="D51" s="337"/>
      <c r="E51" s="337"/>
      <c r="F51" s="337"/>
      <c r="G51" s="337"/>
      <c r="H51" s="337"/>
      <c r="I51" s="337"/>
      <c r="J51" s="337"/>
      <c r="K51" s="337"/>
      <c r="L51" s="337"/>
      <c r="M51" s="337"/>
      <c r="N51" s="337"/>
      <c r="O51" s="337"/>
      <c r="P51" s="337"/>
      <c r="Q51" s="338"/>
      <c r="R51" s="348">
        <f>IF(交付申請書!C40="□",別紙１_事業計画書!L30*1000000,別紙１_事業計画書!L30*2000000)</f>
        <v>0</v>
      </c>
      <c r="S51" s="349"/>
      <c r="T51" s="349"/>
      <c r="U51" s="349"/>
      <c r="V51" s="349"/>
      <c r="W51" s="349"/>
      <c r="X51" s="42" t="s">
        <v>3</v>
      </c>
      <c r="AA51" s="28"/>
      <c r="AB51" s="130"/>
      <c r="AC51" s="135"/>
    </row>
    <row r="52" spans="2:29" s="38" customFormat="1" ht="45" customHeight="1">
      <c r="B52" s="357" t="s">
        <v>399</v>
      </c>
      <c r="C52" s="358"/>
      <c r="D52" s="358"/>
      <c r="E52" s="358"/>
      <c r="F52" s="358"/>
      <c r="G52" s="358"/>
      <c r="H52" s="358"/>
      <c r="I52" s="358"/>
      <c r="J52" s="358"/>
      <c r="K52" s="358"/>
      <c r="L52" s="358"/>
      <c r="M52" s="358"/>
      <c r="N52" s="358"/>
      <c r="O52" s="358"/>
      <c r="P52" s="358"/>
      <c r="Q52" s="359"/>
      <c r="R52" s="57"/>
      <c r="S52" s="100" t="s">
        <v>398</v>
      </c>
      <c r="T52" s="77" t="s">
        <v>392</v>
      </c>
      <c r="U52" s="77"/>
      <c r="V52" s="100" t="s">
        <v>355</v>
      </c>
      <c r="W52" s="77" t="s">
        <v>393</v>
      </c>
      <c r="X52" s="42"/>
      <c r="AA52" s="28"/>
      <c r="AB52" s="133" t="str">
        <f>IF(AND(S52="□",V52="□"),"NG","OK")</f>
        <v>NG</v>
      </c>
      <c r="AC52" s="135"/>
    </row>
    <row r="53" spans="2:29" s="38" customFormat="1" ht="29.25" customHeight="1">
      <c r="B53" s="287" t="s">
        <v>405</v>
      </c>
      <c r="C53" s="288"/>
      <c r="D53" s="288"/>
      <c r="E53" s="288"/>
      <c r="F53" s="288"/>
      <c r="G53" s="288"/>
      <c r="H53" s="288"/>
      <c r="I53" s="288"/>
      <c r="J53" s="288"/>
      <c r="K53" s="288"/>
      <c r="L53" s="288"/>
      <c r="M53" s="288"/>
      <c r="N53" s="288"/>
      <c r="O53" s="288"/>
      <c r="P53" s="288"/>
      <c r="Q53" s="289"/>
      <c r="R53" s="370"/>
      <c r="S53" s="371"/>
      <c r="T53" s="371"/>
      <c r="U53" s="371"/>
      <c r="V53" s="371"/>
      <c r="W53" s="371"/>
      <c r="X53" s="326" t="s">
        <v>3</v>
      </c>
      <c r="AA53" s="28"/>
      <c r="AB53" s="133" t="str">
        <f>IF(AND(S52="☑",R53=""),"NG","OK")</f>
        <v>OK</v>
      </c>
      <c r="AC53" s="135"/>
    </row>
    <row r="54" spans="2:29" s="38" customFormat="1" ht="18" customHeight="1">
      <c r="B54" s="367" t="s">
        <v>404</v>
      </c>
      <c r="C54" s="368"/>
      <c r="D54" s="368"/>
      <c r="E54" s="368"/>
      <c r="F54" s="368"/>
      <c r="G54" s="368"/>
      <c r="H54" s="368"/>
      <c r="I54" s="368"/>
      <c r="J54" s="368"/>
      <c r="K54" s="368"/>
      <c r="L54" s="368"/>
      <c r="M54" s="368"/>
      <c r="N54" s="368"/>
      <c r="O54" s="368"/>
      <c r="P54" s="368"/>
      <c r="Q54" s="369"/>
      <c r="R54" s="372"/>
      <c r="S54" s="373"/>
      <c r="T54" s="373"/>
      <c r="U54" s="373"/>
      <c r="V54" s="373"/>
      <c r="W54" s="373"/>
      <c r="X54" s="374"/>
      <c r="Z54" s="110"/>
      <c r="AA54" s="28"/>
      <c r="AB54" s="130"/>
      <c r="AC54" s="135"/>
    </row>
    <row r="55" spans="2:29" s="38" customFormat="1" ht="45" customHeight="1" thickBot="1">
      <c r="B55" s="336" t="s">
        <v>447</v>
      </c>
      <c r="C55" s="337"/>
      <c r="D55" s="337"/>
      <c r="E55" s="337"/>
      <c r="F55" s="337"/>
      <c r="G55" s="337"/>
      <c r="H55" s="337"/>
      <c r="I55" s="337"/>
      <c r="J55" s="337"/>
      <c r="K55" s="337"/>
      <c r="L55" s="337"/>
      <c r="M55" s="337"/>
      <c r="N55" s="337"/>
      <c r="O55" s="337"/>
      <c r="P55" s="337"/>
      <c r="Q55" s="338"/>
      <c r="R55" s="348">
        <f>R45-R53</f>
        <v>0</v>
      </c>
      <c r="S55" s="349"/>
      <c r="T55" s="349"/>
      <c r="U55" s="349"/>
      <c r="V55" s="349"/>
      <c r="W55" s="349"/>
      <c r="X55" s="42" t="s">
        <v>3</v>
      </c>
      <c r="Z55" s="113"/>
      <c r="AA55" s="28"/>
      <c r="AB55" s="130"/>
      <c r="AC55" s="135"/>
    </row>
    <row r="56" spans="2:29" s="38" customFormat="1" ht="30" customHeight="1">
      <c r="B56" s="345" t="s">
        <v>446</v>
      </c>
      <c r="C56" s="346"/>
      <c r="D56" s="346"/>
      <c r="E56" s="346"/>
      <c r="F56" s="346"/>
      <c r="G56" s="346"/>
      <c r="H56" s="346"/>
      <c r="I56" s="346"/>
      <c r="J56" s="346"/>
      <c r="K56" s="346"/>
      <c r="L56" s="346"/>
      <c r="M56" s="346"/>
      <c r="N56" s="346"/>
      <c r="O56" s="346"/>
      <c r="P56" s="346"/>
      <c r="Q56" s="347"/>
      <c r="R56" s="330">
        <f>ROUNDDOWN(SMALL((R49,R51,R55),1),-3)</f>
        <v>0</v>
      </c>
      <c r="S56" s="331"/>
      <c r="T56" s="331"/>
      <c r="U56" s="331"/>
      <c r="V56" s="331"/>
      <c r="W56" s="331"/>
      <c r="X56" s="334" t="s">
        <v>3</v>
      </c>
      <c r="Z56" s="113"/>
      <c r="AA56" s="28"/>
      <c r="AB56" s="133" t="str">
        <f>IF(R56&lt;=1000,"NG","OK")</f>
        <v>NG</v>
      </c>
      <c r="AC56" s="135"/>
    </row>
    <row r="57" spans="2:29" s="110" customFormat="1" ht="17.25" customHeight="1" thickBot="1">
      <c r="B57" s="327" t="s">
        <v>400</v>
      </c>
      <c r="C57" s="328"/>
      <c r="D57" s="328"/>
      <c r="E57" s="328"/>
      <c r="F57" s="328"/>
      <c r="G57" s="328"/>
      <c r="H57" s="328"/>
      <c r="I57" s="328"/>
      <c r="J57" s="328"/>
      <c r="K57" s="328"/>
      <c r="L57" s="328"/>
      <c r="M57" s="328"/>
      <c r="N57" s="328"/>
      <c r="O57" s="328"/>
      <c r="P57" s="328"/>
      <c r="Q57" s="329"/>
      <c r="R57" s="332"/>
      <c r="S57" s="333"/>
      <c r="T57" s="333"/>
      <c r="U57" s="333"/>
      <c r="V57" s="333"/>
      <c r="W57" s="333"/>
      <c r="X57" s="335"/>
      <c r="Z57" s="113"/>
      <c r="AA57" s="28"/>
      <c r="AC57" s="137"/>
    </row>
  </sheetData>
  <mergeCells count="72">
    <mergeCell ref="B31:K31"/>
    <mergeCell ref="N31:X31"/>
    <mergeCell ref="B32:K32"/>
    <mergeCell ref="B47:B48"/>
    <mergeCell ref="X45:X46"/>
    <mergeCell ref="B45:Q45"/>
    <mergeCell ref="R47:W47"/>
    <mergeCell ref="R48:W48"/>
    <mergeCell ref="R45:W46"/>
    <mergeCell ref="C48:Q48"/>
    <mergeCell ref="B54:Q54"/>
    <mergeCell ref="R53:W54"/>
    <mergeCell ref="X53:X54"/>
    <mergeCell ref="X49:X50"/>
    <mergeCell ref="B52:Q52"/>
    <mergeCell ref="N9:X9"/>
    <mergeCell ref="B9:K11"/>
    <mergeCell ref="N10:X10"/>
    <mergeCell ref="N11:O11"/>
    <mergeCell ref="Q11:W11"/>
    <mergeCell ref="B57:Q57"/>
    <mergeCell ref="R56:W57"/>
    <mergeCell ref="X56:X57"/>
    <mergeCell ref="B38:M38"/>
    <mergeCell ref="B39:M39"/>
    <mergeCell ref="B50:Q50"/>
    <mergeCell ref="B46:Q46"/>
    <mergeCell ref="B56:Q56"/>
    <mergeCell ref="B51:Q51"/>
    <mergeCell ref="R51:W51"/>
    <mergeCell ref="B53:Q53"/>
    <mergeCell ref="B49:Q49"/>
    <mergeCell ref="B55:Q55"/>
    <mergeCell ref="R55:W55"/>
    <mergeCell ref="R49:W50"/>
    <mergeCell ref="C47:Q47"/>
    <mergeCell ref="I12:K12"/>
    <mergeCell ref="I13:K13"/>
    <mergeCell ref="I14:K18"/>
    <mergeCell ref="B12:H18"/>
    <mergeCell ref="L12:X12"/>
    <mergeCell ref="L13:X13"/>
    <mergeCell ref="N16:O16"/>
    <mergeCell ref="Q16:R16"/>
    <mergeCell ref="T16:U16"/>
    <mergeCell ref="N17:O17"/>
    <mergeCell ref="W16:X16"/>
    <mergeCell ref="L14:X14"/>
    <mergeCell ref="N15:O15"/>
    <mergeCell ref="Q15:R15"/>
    <mergeCell ref="T15:U15"/>
    <mergeCell ref="W15:X15"/>
    <mergeCell ref="B3:X3"/>
    <mergeCell ref="B7:K7"/>
    <mergeCell ref="L7:X7"/>
    <mergeCell ref="B8:K8"/>
    <mergeCell ref="L8:X8"/>
    <mergeCell ref="B28:K28"/>
    <mergeCell ref="L28:X28"/>
    <mergeCell ref="B27:K27"/>
    <mergeCell ref="L27:X27"/>
    <mergeCell ref="Q17:W17"/>
    <mergeCell ref="B19:K22"/>
    <mergeCell ref="N19:X19"/>
    <mergeCell ref="N20:X20"/>
    <mergeCell ref="N21:X21"/>
    <mergeCell ref="O22:W22"/>
    <mergeCell ref="S29:W29"/>
    <mergeCell ref="B30:K30"/>
    <mergeCell ref="B29:K29"/>
    <mergeCell ref="L30:Q30"/>
    <mergeCell ref="L29:Q29"/>
  </mergeCells>
  <phoneticPr fontId="2"/>
  <conditionalFormatting sqref="AA11">
    <cfRule type="cellIs" dxfId="70" priority="33" operator="equal">
      <formula>"NG"</formula>
    </cfRule>
  </conditionalFormatting>
  <conditionalFormatting sqref="AB20:AB21">
    <cfRule type="cellIs" dxfId="69" priority="20" operator="equal">
      <formula>"NG"</formula>
    </cfRule>
  </conditionalFormatting>
  <conditionalFormatting sqref="AB22">
    <cfRule type="cellIs" dxfId="68" priority="19" operator="equal">
      <formula>"NG"</formula>
    </cfRule>
  </conditionalFormatting>
  <conditionalFormatting sqref="AB15 AB19 AB1:AB5 AB7:AB8 AB12:AB13">
    <cfRule type="cellIs" dxfId="67" priority="18" operator="equal">
      <formula>"NG"</formula>
    </cfRule>
  </conditionalFormatting>
  <conditionalFormatting sqref="AB14">
    <cfRule type="cellIs" dxfId="66" priority="16" operator="equal">
      <formula>"NG"</formula>
    </cfRule>
  </conditionalFormatting>
  <conditionalFormatting sqref="AB16">
    <cfRule type="cellIs" dxfId="65" priority="17" operator="equal">
      <formula>"NG"</formula>
    </cfRule>
  </conditionalFormatting>
  <conditionalFormatting sqref="AB17:AB18">
    <cfRule type="cellIs" dxfId="64" priority="15" operator="equal">
      <formula>"NG"</formula>
    </cfRule>
  </conditionalFormatting>
  <conditionalFormatting sqref="AB9">
    <cfRule type="cellIs" dxfId="63" priority="14" operator="equal">
      <formula>"NG"</formula>
    </cfRule>
  </conditionalFormatting>
  <conditionalFormatting sqref="AB42 AB46:AB51 AB44 AB54:AB55 AB29:AB30 AB33:AB37">
    <cfRule type="cellIs" dxfId="62" priority="13" operator="equal">
      <formula>"NG"</formula>
    </cfRule>
  </conditionalFormatting>
  <conditionalFormatting sqref="AB39">
    <cfRule type="cellIs" dxfId="61" priority="12" operator="equal">
      <formula>"NG"</formula>
    </cfRule>
  </conditionalFormatting>
  <conditionalFormatting sqref="AB43">
    <cfRule type="cellIs" dxfId="60" priority="11" operator="equal">
      <formula>"NG"</formula>
    </cfRule>
  </conditionalFormatting>
  <conditionalFormatting sqref="AB56">
    <cfRule type="cellIs" dxfId="59" priority="10" operator="equal">
      <formula>"NG"</formula>
    </cfRule>
  </conditionalFormatting>
  <conditionalFormatting sqref="AB27">
    <cfRule type="cellIs" dxfId="58" priority="9" operator="equal">
      <formula>"NG"</formula>
    </cfRule>
  </conditionalFormatting>
  <conditionalFormatting sqref="AB31">
    <cfRule type="cellIs" dxfId="57" priority="8" operator="equal">
      <formula>"NG"</formula>
    </cfRule>
  </conditionalFormatting>
  <conditionalFormatting sqref="AB32">
    <cfRule type="cellIs" dxfId="56" priority="7" operator="equal">
      <formula>"NG"</formula>
    </cfRule>
  </conditionalFormatting>
  <conditionalFormatting sqref="AB38">
    <cfRule type="cellIs" dxfId="55" priority="6" operator="equal">
      <formula>"NG"</formula>
    </cfRule>
  </conditionalFormatting>
  <conditionalFormatting sqref="AB40">
    <cfRule type="cellIs" dxfId="54" priority="5" operator="equal">
      <formula>"NG"</formula>
    </cfRule>
  </conditionalFormatting>
  <conditionalFormatting sqref="AB41">
    <cfRule type="cellIs" dxfId="53" priority="4" operator="equal">
      <formula>"NG"</formula>
    </cfRule>
  </conditionalFormatting>
  <conditionalFormatting sqref="AB45">
    <cfRule type="cellIs" dxfId="52" priority="3" operator="equal">
      <formula>"NG"</formula>
    </cfRule>
  </conditionalFormatting>
  <conditionalFormatting sqref="AB52">
    <cfRule type="cellIs" dxfId="51" priority="2" operator="equal">
      <formula>"NG"</formula>
    </cfRule>
  </conditionalFormatting>
  <conditionalFormatting sqref="AB53">
    <cfRule type="cellIs" dxfId="50" priority="1" operator="equal">
      <formula>"NG"</formula>
    </cfRule>
  </conditionalFormatting>
  <dataValidations count="2">
    <dataValidation type="list" allowBlank="1" showInputMessage="1" sqref="M15:M17 P15:P16 S15:S16 V15:V16 S32 U38 N38 M9:M11 R40:R41 U40:U41 V52 S52 M31:M32 M19:M22">
      <formula1>"□,☑"</formula1>
    </dataValidation>
    <dataValidation imeMode="halfAlpha" allowBlank="1" showInputMessage="1" showErrorMessage="1" sqref="S29:W29 L29:Q29 L30:Q30"/>
  </dataValidations>
  <pageMargins left="0.59055118110236227" right="0.59055118110236227" top="0.55118110236220474" bottom="0.35433070866141736" header="0.31496062992125984" footer="0.31496062992125984"/>
  <pageSetup paperSize="9" scale="96" orientation="portrait" r:id="rId1"/>
  <rowBreaks count="1" manualBreakCount="1">
    <brk id="33"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CC"/>
  </sheetPr>
  <dimension ref="B1:O164"/>
  <sheetViews>
    <sheetView showGridLines="0" showZeros="0" view="pageBreakPreview" zoomScaleNormal="115" zoomScaleSheetLayoutView="100" workbookViewId="0">
      <selection activeCell="L1" sqref="L1"/>
    </sheetView>
  </sheetViews>
  <sheetFormatPr defaultColWidth="8.875" defaultRowHeight="13.35" customHeight="1"/>
  <cols>
    <col min="1" max="1" width="1.125" style="1" customWidth="1"/>
    <col min="2" max="2" width="11.875" style="1" customWidth="1"/>
    <col min="3" max="4" width="8.875" style="14" customWidth="1"/>
    <col min="5" max="6" width="6.625" style="14" customWidth="1"/>
    <col min="7" max="7" width="3.875" style="4" customWidth="1"/>
    <col min="8" max="9" width="3.375" style="4" customWidth="1"/>
    <col min="10" max="10" width="3.5" style="2" bestFit="1" customWidth="1"/>
    <col min="11" max="11" width="8.875" style="1" customWidth="1"/>
    <col min="12" max="12" width="20.875" style="1" customWidth="1"/>
    <col min="13" max="14" width="1.125" style="1" customWidth="1"/>
    <col min="15" max="15" width="10.125" style="27" customWidth="1"/>
    <col min="16" max="16384" width="8.875" style="1"/>
  </cols>
  <sheetData>
    <row r="1" spans="2:15" ht="13.5">
      <c r="B1" s="38" t="s">
        <v>407</v>
      </c>
      <c r="L1" s="431">
        <f>交付申請書!L18</f>
        <v>0</v>
      </c>
      <c r="O1" s="26"/>
    </row>
    <row r="2" spans="2:15" ht="13.35" customHeight="1">
      <c r="L2" s="431">
        <f>別紙１_事業計画書!L12</f>
        <v>0</v>
      </c>
    </row>
    <row r="3" spans="2:15" ht="13.35" customHeight="1">
      <c r="L3" s="433"/>
    </row>
    <row r="4" spans="2:15" ht="14.25">
      <c r="B4" s="383" t="s">
        <v>56</v>
      </c>
      <c r="C4" s="383"/>
      <c r="D4" s="383"/>
      <c r="E4" s="383"/>
      <c r="F4" s="383"/>
      <c r="G4" s="383"/>
      <c r="H4" s="383"/>
      <c r="I4" s="383"/>
      <c r="J4" s="383"/>
      <c r="K4" s="383"/>
      <c r="L4" s="383"/>
    </row>
    <row r="5" spans="2:15" ht="13.5"/>
    <row r="6" spans="2:15" ht="13.5">
      <c r="F6" s="217"/>
      <c r="G6" s="4" t="s">
        <v>2</v>
      </c>
      <c r="H6" s="216"/>
      <c r="I6" s="4" t="s">
        <v>1</v>
      </c>
      <c r="J6" s="216"/>
      <c r="K6" s="1" t="s">
        <v>57</v>
      </c>
      <c r="O6" s="132" t="str">
        <f>IF(OR(F6="",H6="",J6=""),"NG","OK")</f>
        <v>NG</v>
      </c>
    </row>
    <row r="9" spans="2:15" ht="13.5">
      <c r="B9" s="384" t="s">
        <v>58</v>
      </c>
      <c r="C9" s="385" t="s">
        <v>4</v>
      </c>
      <c r="D9" s="386"/>
      <c r="E9" s="387" t="s">
        <v>471</v>
      </c>
      <c r="F9" s="388"/>
      <c r="G9" s="389" t="s">
        <v>59</v>
      </c>
      <c r="H9" s="390"/>
      <c r="I9" s="390"/>
      <c r="J9" s="391" t="s">
        <v>60</v>
      </c>
      <c r="K9" s="384" t="s">
        <v>61</v>
      </c>
      <c r="L9" s="384"/>
    </row>
    <row r="10" spans="2:15" ht="25.35" customHeight="1">
      <c r="B10" s="384"/>
      <c r="C10" s="15" t="s">
        <v>62</v>
      </c>
      <c r="D10" s="16" t="s">
        <v>63</v>
      </c>
      <c r="E10" s="17" t="s">
        <v>62</v>
      </c>
      <c r="F10" s="18" t="s">
        <v>63</v>
      </c>
      <c r="G10" s="393" t="s">
        <v>478</v>
      </c>
      <c r="H10" s="394"/>
      <c r="I10" s="394"/>
      <c r="J10" s="392"/>
      <c r="K10" s="384"/>
      <c r="L10" s="384"/>
    </row>
    <row r="11" spans="2:15" ht="42" customHeight="1">
      <c r="B11" s="19">
        <f>交付申請書!L20</f>
        <v>0</v>
      </c>
      <c r="C11" s="20">
        <f>交付申請書!S20</f>
        <v>0</v>
      </c>
      <c r="D11" s="21">
        <f>交付申請書!X20</f>
        <v>0</v>
      </c>
      <c r="E11" s="5"/>
      <c r="F11" s="6"/>
      <c r="G11" s="196"/>
      <c r="H11" s="197"/>
      <c r="I11" s="218"/>
      <c r="J11" s="8"/>
      <c r="K11" s="9" t="s">
        <v>9</v>
      </c>
      <c r="L11" s="10"/>
      <c r="O11" s="25" t="str">
        <f>IF(AND(E11="",F11="",G11="",H11="",I11="",J11="",K11="都道府県",L11=""),"",IF(AND(E11&lt;&gt;"",F11&lt;&gt;"",G11&lt;&gt;"",H11&lt;&gt;"",I11&lt;&gt;"",J11&lt;&gt;"",K11&lt;&gt;"都道府県",L11&lt;&gt;""),"OK","NG"))</f>
        <v/>
      </c>
    </row>
    <row r="12" spans="2:15" ht="42" customHeight="1">
      <c r="B12" s="11"/>
      <c r="C12" s="12"/>
      <c r="D12" s="13"/>
      <c r="E12" s="5"/>
      <c r="F12" s="6"/>
      <c r="G12" s="196"/>
      <c r="H12" s="197"/>
      <c r="I12" s="218"/>
      <c r="J12" s="8"/>
      <c r="K12" s="9" t="s">
        <v>9</v>
      </c>
      <c r="L12" s="10"/>
      <c r="O12" s="25" t="str">
        <f>IF(AND(B12="",C12="",D12="",E12="",F12="",G12="",H12="",I12="",J12="",K12="都道府県",L12=""),"",IF(AND(B12&lt;&gt;"",C12&lt;&gt;"",D12&lt;&gt;"",E12&lt;&gt;"",F12&lt;&gt;"",G12&lt;&gt;"",H12&lt;&gt;"",I12&lt;&gt;"",J12&lt;&gt;"",K12&lt;&gt;"都道府県",L12&lt;&gt;""),"OK","NG"))</f>
        <v/>
      </c>
    </row>
    <row r="13" spans="2:15" ht="42" customHeight="1">
      <c r="B13" s="11"/>
      <c r="C13" s="12"/>
      <c r="D13" s="13"/>
      <c r="E13" s="5"/>
      <c r="F13" s="6"/>
      <c r="G13" s="196"/>
      <c r="H13" s="197"/>
      <c r="I13" s="218"/>
      <c r="J13" s="8"/>
      <c r="K13" s="9" t="s">
        <v>9</v>
      </c>
      <c r="L13" s="10"/>
      <c r="O13" s="25" t="str">
        <f t="shared" ref="O13:O19" si="0">IF(AND(B13="",C13="",D13="",E13="",F13="",G13="",H13="",I13="",J13="",K13="都道府県",L13=""),"",IF(AND(B13&lt;&gt;"",C13&lt;&gt;"",D13&lt;&gt;"",E13&lt;&gt;"",F13&lt;&gt;"",G13&lt;&gt;"",H13&lt;&gt;"",I13&lt;&gt;"",J13&lt;&gt;"",K13&lt;&gt;"都道府県",L13&lt;&gt;""),"OK","NG"))</f>
        <v/>
      </c>
    </row>
    <row r="14" spans="2:15" ht="42" customHeight="1">
      <c r="B14" s="11"/>
      <c r="C14" s="12"/>
      <c r="D14" s="13"/>
      <c r="E14" s="5"/>
      <c r="F14" s="6"/>
      <c r="G14" s="196"/>
      <c r="H14" s="197"/>
      <c r="I14" s="218"/>
      <c r="J14" s="8"/>
      <c r="K14" s="9" t="s">
        <v>9</v>
      </c>
      <c r="L14" s="10"/>
      <c r="O14" s="25" t="str">
        <f t="shared" si="0"/>
        <v/>
      </c>
    </row>
    <row r="15" spans="2:15" ht="42" customHeight="1">
      <c r="B15" s="11"/>
      <c r="C15" s="12"/>
      <c r="D15" s="13"/>
      <c r="E15" s="5"/>
      <c r="F15" s="6"/>
      <c r="G15" s="196"/>
      <c r="H15" s="197"/>
      <c r="I15" s="218"/>
      <c r="J15" s="8"/>
      <c r="K15" s="9" t="s">
        <v>9</v>
      </c>
      <c r="L15" s="10"/>
      <c r="O15" s="25" t="str">
        <f>IF(AND(B15="",C15="",D15="",E15="",F15="",G15="",H15="",I15="",J15="",K15="都道府県",L15=""),"",IF(AND(B15&lt;&gt;"",C15&lt;&gt;"",D15&lt;&gt;"",E15&lt;&gt;"",F15&lt;&gt;"",G15&lt;&gt;"",H15&lt;&gt;"",I15&lt;&gt;"",J15&lt;&gt;"",K15&lt;&gt;"都道府県",L15&lt;&gt;""),"OK","NG"))</f>
        <v/>
      </c>
    </row>
    <row r="16" spans="2:15" ht="42" customHeight="1">
      <c r="B16" s="11"/>
      <c r="C16" s="12"/>
      <c r="D16" s="13"/>
      <c r="E16" s="5"/>
      <c r="F16" s="6"/>
      <c r="G16" s="196"/>
      <c r="H16" s="197"/>
      <c r="I16" s="218"/>
      <c r="J16" s="8"/>
      <c r="K16" s="9" t="s">
        <v>9</v>
      </c>
      <c r="L16" s="10"/>
      <c r="O16" s="25" t="str">
        <f t="shared" si="0"/>
        <v/>
      </c>
    </row>
    <row r="17" spans="2:15" ht="42" customHeight="1">
      <c r="B17" s="11"/>
      <c r="C17" s="12"/>
      <c r="D17" s="13"/>
      <c r="E17" s="5"/>
      <c r="F17" s="6"/>
      <c r="G17" s="196"/>
      <c r="H17" s="197"/>
      <c r="I17" s="218"/>
      <c r="J17" s="8"/>
      <c r="K17" s="9" t="s">
        <v>9</v>
      </c>
      <c r="L17" s="10"/>
      <c r="O17" s="25" t="str">
        <f t="shared" si="0"/>
        <v/>
      </c>
    </row>
    <row r="18" spans="2:15" ht="42" customHeight="1">
      <c r="B18" s="11"/>
      <c r="C18" s="12"/>
      <c r="D18" s="13"/>
      <c r="E18" s="5"/>
      <c r="F18" s="6"/>
      <c r="G18" s="196"/>
      <c r="H18" s="197"/>
      <c r="I18" s="218"/>
      <c r="J18" s="8"/>
      <c r="K18" s="9" t="s">
        <v>9</v>
      </c>
      <c r="L18" s="10"/>
      <c r="O18" s="25" t="str">
        <f t="shared" si="0"/>
        <v/>
      </c>
    </row>
    <row r="19" spans="2:15" ht="42" customHeight="1">
      <c r="B19" s="11"/>
      <c r="C19" s="12"/>
      <c r="D19" s="13"/>
      <c r="E19" s="5"/>
      <c r="F19" s="6"/>
      <c r="G19" s="196"/>
      <c r="H19" s="197"/>
      <c r="I19" s="218"/>
      <c r="J19" s="8"/>
      <c r="K19" s="9" t="s">
        <v>9</v>
      </c>
      <c r="L19" s="10"/>
      <c r="O19" s="25" t="str">
        <f t="shared" si="0"/>
        <v/>
      </c>
    </row>
    <row r="20" spans="2:15" ht="42" customHeight="1">
      <c r="B20" s="11"/>
      <c r="C20" s="396"/>
      <c r="D20" s="397"/>
      <c r="E20" s="396"/>
      <c r="F20" s="397"/>
      <c r="G20" s="398"/>
      <c r="H20" s="399"/>
      <c r="I20" s="400"/>
      <c r="J20" s="97"/>
      <c r="K20" s="9" t="s">
        <v>9</v>
      </c>
      <c r="L20" s="10"/>
      <c r="O20" s="25" t="str">
        <f>IF(AND(B20="",C20="",E20="",K20="都道府県",L20=""),"",IF(AND(B20&lt;&gt;"",C20&lt;&gt;"",E20&lt;&gt;"",K20&lt;&gt;"都道府県",L20&lt;&gt;""),"OK","NG"))</f>
        <v/>
      </c>
    </row>
    <row r="21" spans="2:15" ht="42" hidden="1" customHeight="1">
      <c r="B21" s="11"/>
      <c r="C21" s="12"/>
      <c r="D21" s="13"/>
      <c r="E21" s="5"/>
      <c r="F21" s="6"/>
      <c r="G21" s="196"/>
      <c r="H21" s="197"/>
      <c r="I21" s="218"/>
      <c r="J21" s="8"/>
      <c r="K21" s="9" t="s">
        <v>9</v>
      </c>
      <c r="L21" s="10"/>
      <c r="O21" s="25" t="str">
        <f>IF(AND(B21="",C21="",D21="",E21="",F21="",G21="",H21="",I21="",J21="",K21="都道府県",L21=""),"",IF(AND(B21&lt;&gt;"",C21&lt;&gt;"",D21&lt;&gt;"",E21&lt;&gt;"",F21&lt;&gt;"",G21&lt;&gt;"",H21&lt;&gt;"",I21&lt;&gt;"",J21&lt;&gt;"",K21&lt;&gt;"都道府県",L21&lt;&gt;""),"OK","NG"))</f>
        <v/>
      </c>
    </row>
    <row r="22" spans="2:15" ht="42" hidden="1" customHeight="1">
      <c r="B22" s="11"/>
      <c r="C22" s="12"/>
      <c r="D22" s="13"/>
      <c r="E22" s="5"/>
      <c r="F22" s="6"/>
      <c r="G22" s="196"/>
      <c r="H22" s="197"/>
      <c r="I22" s="218"/>
      <c r="J22" s="8"/>
      <c r="K22" s="9" t="s">
        <v>9</v>
      </c>
      <c r="L22" s="10"/>
      <c r="O22" s="25" t="str">
        <f t="shared" ref="O22:O25" si="1">IF(AND(B22="",C22="",D22="",E22="",F22="",G22="",H22="",I22="",J22="",K22="都道府県",L22=""),"",IF(AND(B22&lt;&gt;"",C22&lt;&gt;"",D22&lt;&gt;"",E22&lt;&gt;"",F22&lt;&gt;"",G22&lt;&gt;"",H22&lt;&gt;"",I22&lt;&gt;"",J22&lt;&gt;"",K22&lt;&gt;"都道府県",L22&lt;&gt;""),"OK","NG"))</f>
        <v/>
      </c>
    </row>
    <row r="23" spans="2:15" ht="42" hidden="1" customHeight="1">
      <c r="B23" s="11"/>
      <c r="C23" s="12"/>
      <c r="D23" s="13"/>
      <c r="E23" s="5"/>
      <c r="F23" s="6"/>
      <c r="G23" s="196"/>
      <c r="H23" s="197"/>
      <c r="I23" s="218"/>
      <c r="J23" s="8"/>
      <c r="K23" s="9" t="s">
        <v>9</v>
      </c>
      <c r="L23" s="10"/>
      <c r="O23" s="25" t="str">
        <f t="shared" si="1"/>
        <v/>
      </c>
    </row>
    <row r="24" spans="2:15" ht="42" hidden="1" customHeight="1">
      <c r="B24" s="11"/>
      <c r="C24" s="12"/>
      <c r="D24" s="13"/>
      <c r="E24" s="5"/>
      <c r="F24" s="6"/>
      <c r="G24" s="196"/>
      <c r="H24" s="197"/>
      <c r="I24" s="218"/>
      <c r="J24" s="8"/>
      <c r="K24" s="9" t="s">
        <v>9</v>
      </c>
      <c r="L24" s="10"/>
      <c r="O24" s="25" t="str">
        <f t="shared" si="1"/>
        <v/>
      </c>
    </row>
    <row r="25" spans="2:15" ht="42" hidden="1" customHeight="1">
      <c r="B25" s="11"/>
      <c r="C25" s="12"/>
      <c r="D25" s="13"/>
      <c r="E25" s="5"/>
      <c r="F25" s="6"/>
      <c r="G25" s="196"/>
      <c r="H25" s="197"/>
      <c r="I25" s="218"/>
      <c r="J25" s="8"/>
      <c r="K25" s="9" t="s">
        <v>9</v>
      </c>
      <c r="L25" s="10"/>
      <c r="O25" s="25" t="str">
        <f t="shared" si="1"/>
        <v/>
      </c>
    </row>
    <row r="26" spans="2:15" ht="42" hidden="1" customHeight="1">
      <c r="B26" s="11"/>
      <c r="C26" s="12"/>
      <c r="D26" s="13"/>
      <c r="E26" s="5"/>
      <c r="F26" s="6"/>
      <c r="G26" s="196"/>
      <c r="H26" s="197"/>
      <c r="I26" s="218"/>
      <c r="J26" s="8"/>
      <c r="K26" s="9" t="s">
        <v>9</v>
      </c>
      <c r="L26" s="10"/>
      <c r="O26" s="25" t="str">
        <f>IF(AND(B26="",C26="",D26="",E26="",F26="",G26="",H26="",I26="",J26="",K26="都道府県",L26=""),"",IF(AND(B26&lt;&gt;"",C26&lt;&gt;"",D26&lt;&gt;"",E26&lt;&gt;"",F26&lt;&gt;"",G26&lt;&gt;"",H26&lt;&gt;"",I26&lt;&gt;"",J26&lt;&gt;"",K26&lt;&gt;"都道府県",L26&lt;&gt;""),"OK","NG"))</f>
        <v/>
      </c>
    </row>
    <row r="27" spans="2:15" ht="42" hidden="1" customHeight="1">
      <c r="B27" s="11"/>
      <c r="C27" s="12"/>
      <c r="D27" s="13"/>
      <c r="E27" s="5"/>
      <c r="F27" s="6"/>
      <c r="G27" s="196"/>
      <c r="H27" s="197"/>
      <c r="I27" s="218"/>
      <c r="J27" s="8"/>
      <c r="K27" s="9" t="s">
        <v>9</v>
      </c>
      <c r="L27" s="10"/>
      <c r="O27" s="25" t="str">
        <f t="shared" ref="O27:O30" si="2">IF(AND(B27="",C27="",D27="",E27="",F27="",G27="",H27="",I27="",J27="",K27="都道府県",L27=""),"",IF(AND(B27&lt;&gt;"",C27&lt;&gt;"",D27&lt;&gt;"",E27&lt;&gt;"",F27&lt;&gt;"",G27&lt;&gt;"",H27&lt;&gt;"",I27&lt;&gt;"",J27&lt;&gt;"",K27&lt;&gt;"都道府県",L27&lt;&gt;""),"OK","NG"))</f>
        <v/>
      </c>
    </row>
    <row r="28" spans="2:15" ht="42" hidden="1" customHeight="1">
      <c r="B28" s="11"/>
      <c r="C28" s="12"/>
      <c r="D28" s="13"/>
      <c r="E28" s="5"/>
      <c r="F28" s="6"/>
      <c r="G28" s="196"/>
      <c r="H28" s="197"/>
      <c r="I28" s="218"/>
      <c r="J28" s="8"/>
      <c r="K28" s="9" t="s">
        <v>9</v>
      </c>
      <c r="L28" s="10"/>
      <c r="O28" s="25" t="str">
        <f t="shared" si="2"/>
        <v/>
      </c>
    </row>
    <row r="29" spans="2:15" ht="42" hidden="1" customHeight="1">
      <c r="B29" s="11"/>
      <c r="C29" s="12"/>
      <c r="D29" s="13"/>
      <c r="E29" s="5"/>
      <c r="F29" s="6"/>
      <c r="G29" s="196"/>
      <c r="H29" s="197"/>
      <c r="I29" s="218"/>
      <c r="J29" s="8"/>
      <c r="K29" s="9" t="s">
        <v>9</v>
      </c>
      <c r="L29" s="10"/>
      <c r="O29" s="25" t="str">
        <f t="shared" si="2"/>
        <v/>
      </c>
    </row>
    <row r="30" spans="2:15" ht="42" hidden="1" customHeight="1">
      <c r="B30" s="11"/>
      <c r="C30" s="12"/>
      <c r="D30" s="13"/>
      <c r="E30" s="5"/>
      <c r="F30" s="6"/>
      <c r="G30" s="196"/>
      <c r="H30" s="197"/>
      <c r="I30" s="218"/>
      <c r="J30" s="8"/>
      <c r="K30" s="9" t="s">
        <v>9</v>
      </c>
      <c r="L30" s="10"/>
      <c r="O30" s="25" t="str">
        <f t="shared" si="2"/>
        <v/>
      </c>
    </row>
    <row r="32" spans="2:15" ht="15" customHeight="1">
      <c r="B32" s="395" t="s">
        <v>346</v>
      </c>
      <c r="C32" s="395"/>
      <c r="D32" s="395"/>
      <c r="E32" s="395"/>
      <c r="F32" s="395"/>
      <c r="G32" s="395"/>
      <c r="H32" s="395"/>
      <c r="I32" s="395"/>
      <c r="J32" s="395"/>
      <c r="K32" s="395"/>
      <c r="L32" s="395"/>
    </row>
    <row r="33" spans="2:12" ht="15" customHeight="1">
      <c r="B33" s="395"/>
      <c r="C33" s="395"/>
      <c r="D33" s="395"/>
      <c r="E33" s="395"/>
      <c r="F33" s="395"/>
      <c r="G33" s="395"/>
      <c r="H33" s="395"/>
      <c r="I33" s="395"/>
      <c r="J33" s="395"/>
      <c r="K33" s="395"/>
      <c r="L33" s="395"/>
    </row>
    <row r="34" spans="2:12" ht="13.5">
      <c r="C34" s="1"/>
      <c r="D34" s="1"/>
      <c r="E34" s="1"/>
      <c r="F34" s="1"/>
      <c r="G34" s="1"/>
      <c r="H34" s="1"/>
      <c r="I34" s="1"/>
    </row>
    <row r="35" spans="2:12" ht="13.5">
      <c r="B35" s="395" t="s">
        <v>347</v>
      </c>
      <c r="C35" s="395"/>
      <c r="D35" s="395"/>
      <c r="E35" s="395"/>
      <c r="F35" s="395"/>
      <c r="G35" s="395"/>
      <c r="H35" s="395"/>
      <c r="I35" s="395"/>
      <c r="J35" s="395"/>
      <c r="K35" s="395"/>
      <c r="L35" s="395"/>
    </row>
    <row r="36" spans="2:12" ht="13.5">
      <c r="B36" s="395"/>
      <c r="C36" s="395"/>
      <c r="D36" s="395"/>
      <c r="E36" s="395"/>
      <c r="F36" s="395"/>
      <c r="G36" s="395"/>
      <c r="H36" s="395"/>
      <c r="I36" s="395"/>
      <c r="J36" s="395"/>
      <c r="K36" s="395"/>
      <c r="L36" s="395"/>
    </row>
    <row r="37" spans="2:12" ht="13.5">
      <c r="B37" s="395"/>
      <c r="C37" s="395"/>
      <c r="D37" s="395"/>
      <c r="E37" s="395"/>
      <c r="F37" s="395"/>
      <c r="G37" s="395"/>
      <c r="H37" s="395"/>
      <c r="I37" s="395"/>
      <c r="J37" s="395"/>
      <c r="K37" s="395"/>
      <c r="L37" s="395"/>
    </row>
    <row r="38" spans="2:12" ht="13.5">
      <c r="C38" s="1"/>
      <c r="D38" s="1"/>
      <c r="E38" s="1"/>
      <c r="F38" s="3"/>
      <c r="G38" s="3"/>
      <c r="H38" s="3"/>
      <c r="I38" s="3"/>
      <c r="J38" s="3"/>
      <c r="K38" s="3"/>
      <c r="L38" s="3"/>
    </row>
    <row r="39" spans="2:12" ht="13.5">
      <c r="C39" s="1"/>
      <c r="D39" s="382" t="s">
        <v>416</v>
      </c>
      <c r="E39" s="382"/>
      <c r="F39" s="382"/>
      <c r="G39" s="219">
        <f>交付申請書!L18</f>
        <v>0</v>
      </c>
      <c r="H39" s="219"/>
      <c r="I39" s="219"/>
      <c r="J39" s="219"/>
      <c r="K39" s="219"/>
      <c r="L39" s="219"/>
    </row>
    <row r="40" spans="2:12" ht="13.5">
      <c r="C40" s="1"/>
      <c r="D40" s="1"/>
      <c r="E40" s="1"/>
      <c r="F40" s="91"/>
      <c r="G40" s="91"/>
      <c r="H40" s="91"/>
      <c r="I40" s="91"/>
      <c r="J40" s="22"/>
      <c r="K40" s="23"/>
      <c r="L40" s="23"/>
    </row>
    <row r="41" spans="2:12" ht="13.5">
      <c r="C41" s="1"/>
      <c r="D41" s="382" t="s">
        <v>417</v>
      </c>
      <c r="E41" s="382"/>
      <c r="F41" s="382"/>
      <c r="G41" s="381" t="str">
        <f>交付申請書!L20&amp;"　"&amp;交付申請書!S20&amp;"　"&amp;交付申請書!X20</f>
        <v>　　</v>
      </c>
      <c r="H41" s="381"/>
      <c r="I41" s="381"/>
      <c r="J41" s="381"/>
      <c r="K41" s="381"/>
      <c r="L41" s="381"/>
    </row>
    <row r="42" spans="2:12" ht="13.5">
      <c r="C42" s="1"/>
      <c r="D42" s="1"/>
      <c r="E42" s="1"/>
      <c r="F42" s="1"/>
      <c r="G42" s="1"/>
      <c r="H42" s="1"/>
      <c r="I42" s="1"/>
    </row>
    <row r="43" spans="2:12" ht="13.5">
      <c r="C43" s="1"/>
      <c r="D43" s="1"/>
      <c r="E43" s="1"/>
      <c r="F43" s="1"/>
      <c r="G43" s="1"/>
      <c r="H43" s="1"/>
      <c r="I43" s="1"/>
    </row>
    <row r="44" spans="2:12" ht="13.35" customHeight="1">
      <c r="C44" s="1"/>
      <c r="D44" s="1"/>
      <c r="E44" s="1"/>
      <c r="F44" s="1"/>
      <c r="G44" s="1"/>
      <c r="H44" s="1"/>
      <c r="I44" s="1"/>
    </row>
    <row r="45" spans="2:12" ht="13.35" customHeight="1">
      <c r="C45" s="1"/>
      <c r="D45" s="1"/>
      <c r="E45" s="1"/>
      <c r="F45" s="1"/>
      <c r="G45" s="1"/>
      <c r="H45" s="1"/>
      <c r="I45" s="1"/>
    </row>
    <row r="46" spans="2:12" ht="13.35" customHeight="1">
      <c r="C46" s="1"/>
      <c r="D46" s="1"/>
      <c r="E46" s="1"/>
      <c r="F46" s="1"/>
      <c r="G46" s="1"/>
      <c r="H46" s="1"/>
      <c r="I46" s="1"/>
    </row>
    <row r="50" spans="6:11" ht="13.35" customHeight="1">
      <c r="F50" s="14" t="s">
        <v>73</v>
      </c>
      <c r="G50" s="4" t="s">
        <v>74</v>
      </c>
      <c r="K50" s="1" t="s">
        <v>9</v>
      </c>
    </row>
    <row r="51" spans="6:11" ht="13.35" customHeight="1">
      <c r="F51" s="14" t="s">
        <v>75</v>
      </c>
      <c r="G51" s="4" t="s">
        <v>76</v>
      </c>
      <c r="H51" s="24">
        <v>1</v>
      </c>
      <c r="I51" s="4">
        <v>1</v>
      </c>
      <c r="K51" s="1" t="s">
        <v>10</v>
      </c>
    </row>
    <row r="52" spans="6:11" ht="13.35" customHeight="1">
      <c r="F52" s="14" t="s">
        <v>77</v>
      </c>
      <c r="G52" s="4" t="s">
        <v>78</v>
      </c>
      <c r="H52" s="24">
        <v>2</v>
      </c>
      <c r="I52" s="4">
        <v>2</v>
      </c>
      <c r="K52" s="1" t="s">
        <v>11</v>
      </c>
    </row>
    <row r="53" spans="6:11" ht="13.35" customHeight="1">
      <c r="F53" s="14" t="s">
        <v>79</v>
      </c>
      <c r="G53" s="4" t="s">
        <v>80</v>
      </c>
      <c r="H53" s="24">
        <v>3</v>
      </c>
      <c r="I53" s="4">
        <v>3</v>
      </c>
      <c r="K53" s="1" t="s">
        <v>12</v>
      </c>
    </row>
    <row r="54" spans="6:11" ht="13.35" customHeight="1">
      <c r="F54" s="14" t="s">
        <v>81</v>
      </c>
      <c r="G54" s="4" t="s">
        <v>82</v>
      </c>
      <c r="H54" s="24">
        <v>4</v>
      </c>
      <c r="I54" s="4">
        <v>4</v>
      </c>
      <c r="K54" s="1" t="s">
        <v>13</v>
      </c>
    </row>
    <row r="55" spans="6:11" ht="13.35" customHeight="1">
      <c r="F55" s="14" t="s">
        <v>83</v>
      </c>
      <c r="G55" s="4" t="s">
        <v>84</v>
      </c>
      <c r="H55" s="24">
        <v>5</v>
      </c>
      <c r="I55" s="4">
        <v>5</v>
      </c>
      <c r="K55" s="1" t="s">
        <v>14</v>
      </c>
    </row>
    <row r="56" spans="6:11" ht="13.35" customHeight="1">
      <c r="F56" s="14" t="s">
        <v>85</v>
      </c>
      <c r="G56" s="4" t="s">
        <v>86</v>
      </c>
      <c r="H56" s="24">
        <v>6</v>
      </c>
      <c r="I56" s="4">
        <v>6</v>
      </c>
      <c r="K56" s="1" t="s">
        <v>15</v>
      </c>
    </row>
    <row r="57" spans="6:11" ht="13.35" customHeight="1">
      <c r="F57" s="14" t="s">
        <v>87</v>
      </c>
      <c r="G57" s="4" t="s">
        <v>88</v>
      </c>
      <c r="H57" s="24">
        <v>7</v>
      </c>
      <c r="I57" s="4">
        <v>7</v>
      </c>
      <c r="K57" s="1" t="s">
        <v>16</v>
      </c>
    </row>
    <row r="58" spans="6:11" ht="13.35" customHeight="1">
      <c r="F58" s="14" t="s">
        <v>89</v>
      </c>
      <c r="G58" s="4" t="s">
        <v>90</v>
      </c>
      <c r="H58" s="24">
        <v>8</v>
      </c>
      <c r="I58" s="4">
        <v>8</v>
      </c>
      <c r="K58" s="1" t="s">
        <v>17</v>
      </c>
    </row>
    <row r="59" spans="6:11" ht="13.35" customHeight="1">
      <c r="F59" s="14" t="s">
        <v>91</v>
      </c>
      <c r="G59" s="4" t="s">
        <v>92</v>
      </c>
      <c r="H59" s="24">
        <v>9</v>
      </c>
      <c r="I59" s="4">
        <v>9</v>
      </c>
      <c r="K59" s="1" t="s">
        <v>18</v>
      </c>
    </row>
    <row r="60" spans="6:11" ht="13.35" customHeight="1">
      <c r="F60" s="14" t="s">
        <v>93</v>
      </c>
      <c r="G60" s="4" t="s">
        <v>94</v>
      </c>
      <c r="H60" s="24">
        <v>10</v>
      </c>
      <c r="I60" s="4">
        <v>10</v>
      </c>
      <c r="K60" s="1" t="s">
        <v>19</v>
      </c>
    </row>
    <row r="61" spans="6:11" ht="13.35" customHeight="1">
      <c r="F61" s="14" t="s">
        <v>95</v>
      </c>
      <c r="G61" s="4" t="s">
        <v>96</v>
      </c>
      <c r="H61" s="24">
        <v>11</v>
      </c>
      <c r="I61" s="4">
        <v>11</v>
      </c>
      <c r="K61" s="1" t="s">
        <v>20</v>
      </c>
    </row>
    <row r="62" spans="6:11" ht="13.35" customHeight="1">
      <c r="F62" s="14" t="s">
        <v>97</v>
      </c>
      <c r="G62" s="4" t="s">
        <v>98</v>
      </c>
      <c r="H62" s="24">
        <v>12</v>
      </c>
      <c r="I62" s="4">
        <v>12</v>
      </c>
      <c r="K62" s="1" t="s">
        <v>21</v>
      </c>
    </row>
    <row r="63" spans="6:11" ht="13.35" customHeight="1">
      <c r="F63" s="14" t="s">
        <v>99</v>
      </c>
      <c r="G63" s="4" t="s">
        <v>64</v>
      </c>
      <c r="I63" s="4">
        <v>13</v>
      </c>
      <c r="K63" s="1" t="s">
        <v>22</v>
      </c>
    </row>
    <row r="64" spans="6:11" ht="13.35" customHeight="1">
      <c r="F64" s="14" t="s">
        <v>100</v>
      </c>
      <c r="G64" s="4" t="s">
        <v>101</v>
      </c>
      <c r="I64" s="4">
        <v>14</v>
      </c>
      <c r="K64" s="1" t="s">
        <v>8</v>
      </c>
    </row>
    <row r="65" spans="6:11" ht="13.35" customHeight="1">
      <c r="F65" s="14" t="s">
        <v>102</v>
      </c>
      <c r="G65" s="4" t="s">
        <v>103</v>
      </c>
      <c r="I65" s="4">
        <v>15</v>
      </c>
      <c r="K65" s="1" t="s">
        <v>23</v>
      </c>
    </row>
    <row r="66" spans="6:11" ht="13.35" customHeight="1">
      <c r="F66" s="14" t="s">
        <v>104</v>
      </c>
      <c r="G66" s="4" t="s">
        <v>105</v>
      </c>
      <c r="I66" s="4">
        <v>16</v>
      </c>
      <c r="K66" s="1" t="s">
        <v>24</v>
      </c>
    </row>
    <row r="67" spans="6:11" ht="13.35" customHeight="1">
      <c r="F67" s="14" t="s">
        <v>106</v>
      </c>
      <c r="G67" s="4" t="s">
        <v>107</v>
      </c>
      <c r="I67" s="4">
        <v>17</v>
      </c>
      <c r="K67" s="1" t="s">
        <v>25</v>
      </c>
    </row>
    <row r="68" spans="6:11" ht="13.35" customHeight="1">
      <c r="F68" s="14" t="s">
        <v>108</v>
      </c>
      <c r="G68" s="4" t="s">
        <v>109</v>
      </c>
      <c r="I68" s="4">
        <v>18</v>
      </c>
      <c r="K68" s="1" t="s">
        <v>26</v>
      </c>
    </row>
    <row r="69" spans="6:11" ht="13.35" customHeight="1">
      <c r="F69" s="14" t="s">
        <v>110</v>
      </c>
      <c r="G69" s="4" t="s">
        <v>111</v>
      </c>
      <c r="I69" s="4">
        <v>19</v>
      </c>
      <c r="K69" s="1" t="s">
        <v>27</v>
      </c>
    </row>
    <row r="70" spans="6:11" ht="13.35" customHeight="1">
      <c r="F70" s="14" t="s">
        <v>112</v>
      </c>
      <c r="G70" s="4" t="s">
        <v>113</v>
      </c>
      <c r="I70" s="4">
        <v>20</v>
      </c>
      <c r="K70" s="1" t="s">
        <v>28</v>
      </c>
    </row>
    <row r="71" spans="6:11" ht="13.35" customHeight="1">
      <c r="F71" s="14" t="s">
        <v>114</v>
      </c>
      <c r="G71" s="4" t="s">
        <v>115</v>
      </c>
      <c r="I71" s="4">
        <v>21</v>
      </c>
      <c r="K71" s="1" t="s">
        <v>29</v>
      </c>
    </row>
    <row r="72" spans="6:11" ht="13.35" customHeight="1">
      <c r="F72" s="14" t="s">
        <v>116</v>
      </c>
      <c r="G72" s="4" t="s">
        <v>117</v>
      </c>
      <c r="I72" s="4">
        <v>22</v>
      </c>
      <c r="K72" s="1" t="s">
        <v>30</v>
      </c>
    </row>
    <row r="73" spans="6:11" ht="13.35" customHeight="1">
      <c r="F73" s="14" t="s">
        <v>118</v>
      </c>
      <c r="G73" s="4" t="s">
        <v>119</v>
      </c>
      <c r="I73" s="4">
        <v>23</v>
      </c>
      <c r="K73" s="1" t="s">
        <v>31</v>
      </c>
    </row>
    <row r="74" spans="6:11" ht="13.35" customHeight="1">
      <c r="F74" s="14" t="s">
        <v>120</v>
      </c>
      <c r="G74" s="4" t="s">
        <v>121</v>
      </c>
      <c r="I74" s="4">
        <v>24</v>
      </c>
      <c r="K74" s="1" t="s">
        <v>32</v>
      </c>
    </row>
    <row r="75" spans="6:11" ht="13.35" customHeight="1">
      <c r="F75" s="14" t="s">
        <v>122</v>
      </c>
      <c r="G75" s="4" t="s">
        <v>123</v>
      </c>
      <c r="I75" s="4">
        <v>25</v>
      </c>
      <c r="K75" s="1" t="s">
        <v>33</v>
      </c>
    </row>
    <row r="76" spans="6:11" ht="13.35" customHeight="1">
      <c r="F76" s="14" t="s">
        <v>124</v>
      </c>
      <c r="G76" s="4" t="s">
        <v>125</v>
      </c>
      <c r="I76" s="4">
        <v>26</v>
      </c>
      <c r="K76" s="1" t="s">
        <v>34</v>
      </c>
    </row>
    <row r="77" spans="6:11" ht="13.35" customHeight="1">
      <c r="F77" s="14" t="s">
        <v>126</v>
      </c>
      <c r="G77" s="4" t="s">
        <v>127</v>
      </c>
      <c r="I77" s="4">
        <v>27</v>
      </c>
      <c r="K77" s="1" t="s">
        <v>35</v>
      </c>
    </row>
    <row r="78" spans="6:11" ht="13.35" customHeight="1">
      <c r="F78" s="14" t="s">
        <v>128</v>
      </c>
      <c r="G78" s="4" t="s">
        <v>129</v>
      </c>
      <c r="I78" s="4">
        <v>28</v>
      </c>
      <c r="K78" s="1" t="s">
        <v>36</v>
      </c>
    </row>
    <row r="79" spans="6:11" ht="13.35" customHeight="1">
      <c r="F79" s="14" t="s">
        <v>130</v>
      </c>
      <c r="G79" s="4" t="s">
        <v>131</v>
      </c>
      <c r="I79" s="4">
        <v>29</v>
      </c>
      <c r="K79" s="1" t="s">
        <v>37</v>
      </c>
    </row>
    <row r="80" spans="6:11" ht="13.35" customHeight="1">
      <c r="F80" s="14" t="s">
        <v>132</v>
      </c>
      <c r="G80" s="4" t="s">
        <v>133</v>
      </c>
      <c r="I80" s="4">
        <v>30</v>
      </c>
      <c r="K80" s="1" t="s">
        <v>38</v>
      </c>
    </row>
    <row r="81" spans="6:11" ht="13.35" customHeight="1">
      <c r="F81" s="14" t="s">
        <v>134</v>
      </c>
      <c r="G81" s="4" t="s">
        <v>135</v>
      </c>
      <c r="I81" s="4">
        <v>31</v>
      </c>
      <c r="K81" s="1" t="s">
        <v>39</v>
      </c>
    </row>
    <row r="82" spans="6:11" ht="13.35" customHeight="1">
      <c r="F82" s="14" t="s">
        <v>136</v>
      </c>
      <c r="G82" s="4" t="s">
        <v>137</v>
      </c>
      <c r="K82" s="1" t="s">
        <v>40</v>
      </c>
    </row>
    <row r="83" spans="6:11" ht="13.35" customHeight="1">
      <c r="F83" s="14" t="s">
        <v>138</v>
      </c>
      <c r="G83" s="4" t="s">
        <v>139</v>
      </c>
      <c r="K83" s="1" t="s">
        <v>41</v>
      </c>
    </row>
    <row r="84" spans="6:11" ht="13.35" customHeight="1">
      <c r="F84" s="14" t="s">
        <v>140</v>
      </c>
      <c r="G84" s="4" t="s">
        <v>141</v>
      </c>
      <c r="K84" s="1" t="s">
        <v>42</v>
      </c>
    </row>
    <row r="85" spans="6:11" ht="13.35" customHeight="1">
      <c r="F85" s="14" t="s">
        <v>142</v>
      </c>
      <c r="G85" s="4" t="s">
        <v>143</v>
      </c>
      <c r="K85" s="1" t="s">
        <v>43</v>
      </c>
    </row>
    <row r="86" spans="6:11" ht="13.35" customHeight="1">
      <c r="F86" s="14" t="s">
        <v>144</v>
      </c>
      <c r="G86" s="4" t="s">
        <v>145</v>
      </c>
      <c r="K86" s="1" t="s">
        <v>44</v>
      </c>
    </row>
    <row r="87" spans="6:11" ht="13.35" customHeight="1">
      <c r="F87" s="14" t="s">
        <v>146</v>
      </c>
      <c r="G87" s="4" t="s">
        <v>147</v>
      </c>
      <c r="K87" s="1" t="s">
        <v>45</v>
      </c>
    </row>
    <row r="88" spans="6:11" ht="13.35" customHeight="1">
      <c r="F88" s="14" t="s">
        <v>148</v>
      </c>
      <c r="G88" s="4" t="s">
        <v>149</v>
      </c>
      <c r="K88" s="1" t="s">
        <v>46</v>
      </c>
    </row>
    <row r="89" spans="6:11" ht="13.35" customHeight="1">
      <c r="F89" s="14" t="s">
        <v>150</v>
      </c>
      <c r="G89" s="4" t="s">
        <v>151</v>
      </c>
      <c r="K89" s="1" t="s">
        <v>47</v>
      </c>
    </row>
    <row r="90" spans="6:11" ht="13.35" customHeight="1">
      <c r="F90" s="14" t="s">
        <v>152</v>
      </c>
      <c r="G90" s="4" t="s">
        <v>153</v>
      </c>
      <c r="K90" s="1" t="s">
        <v>48</v>
      </c>
    </row>
    <row r="91" spans="6:11" ht="13.35" customHeight="1">
      <c r="F91" s="14" t="s">
        <v>154</v>
      </c>
      <c r="G91" s="4" t="s">
        <v>65</v>
      </c>
      <c r="K91" s="1" t="s">
        <v>49</v>
      </c>
    </row>
    <row r="92" spans="6:11" ht="13.35" customHeight="1">
      <c r="F92" s="14" t="s">
        <v>155</v>
      </c>
      <c r="G92" s="4" t="s">
        <v>66</v>
      </c>
      <c r="K92" s="1" t="s">
        <v>50</v>
      </c>
    </row>
    <row r="93" spans="6:11" ht="13.35" customHeight="1">
      <c r="F93" s="14" t="s">
        <v>156</v>
      </c>
      <c r="G93" s="4" t="s">
        <v>157</v>
      </c>
      <c r="K93" s="1" t="s">
        <v>51</v>
      </c>
    </row>
    <row r="94" spans="6:11" ht="13.35" customHeight="1">
      <c r="F94" s="14" t="s">
        <v>158</v>
      </c>
      <c r="G94" s="4" t="s">
        <v>159</v>
      </c>
      <c r="K94" s="1" t="s">
        <v>52</v>
      </c>
    </row>
    <row r="95" spans="6:11" ht="13.35" customHeight="1">
      <c r="F95" s="14" t="s">
        <v>160</v>
      </c>
      <c r="G95" s="4" t="s">
        <v>161</v>
      </c>
      <c r="K95" s="1" t="s">
        <v>53</v>
      </c>
    </row>
    <row r="96" spans="6:11" ht="13.35" customHeight="1">
      <c r="F96" s="14" t="s">
        <v>162</v>
      </c>
      <c r="G96" s="4" t="s">
        <v>163</v>
      </c>
      <c r="K96" s="1" t="s">
        <v>54</v>
      </c>
    </row>
    <row r="97" spans="6:11" ht="13.35" customHeight="1">
      <c r="F97" s="14" t="s">
        <v>164</v>
      </c>
      <c r="G97" s="4" t="s">
        <v>165</v>
      </c>
      <c r="K97" s="1" t="s">
        <v>55</v>
      </c>
    </row>
    <row r="98" spans="6:11" ht="13.35" customHeight="1">
      <c r="F98" s="14" t="s">
        <v>166</v>
      </c>
      <c r="G98" s="4" t="s">
        <v>167</v>
      </c>
    </row>
    <row r="99" spans="6:11" ht="13.35" customHeight="1">
      <c r="F99" s="14" t="s">
        <v>168</v>
      </c>
      <c r="G99" s="4" t="s">
        <v>169</v>
      </c>
    </row>
    <row r="100" spans="6:11" ht="13.35" customHeight="1">
      <c r="F100" s="14" t="s">
        <v>170</v>
      </c>
      <c r="G100" s="4" t="s">
        <v>171</v>
      </c>
    </row>
    <row r="101" spans="6:11" ht="13.35" customHeight="1">
      <c r="F101" s="14" t="s">
        <v>172</v>
      </c>
      <c r="G101" s="4" t="s">
        <v>173</v>
      </c>
    </row>
    <row r="102" spans="6:11" ht="13.35" customHeight="1">
      <c r="F102" s="14" t="s">
        <v>174</v>
      </c>
      <c r="G102" s="4" t="s">
        <v>175</v>
      </c>
    </row>
    <row r="103" spans="6:11" ht="13.35" customHeight="1">
      <c r="F103" s="14" t="s">
        <v>176</v>
      </c>
      <c r="G103" s="4" t="s">
        <v>177</v>
      </c>
    </row>
    <row r="104" spans="6:11" ht="13.35" customHeight="1">
      <c r="F104" s="14" t="s">
        <v>178</v>
      </c>
      <c r="G104" s="4" t="s">
        <v>179</v>
      </c>
    </row>
    <row r="105" spans="6:11" ht="13.35" customHeight="1">
      <c r="F105" s="14" t="s">
        <v>180</v>
      </c>
      <c r="G105" s="4" t="s">
        <v>181</v>
      </c>
    </row>
    <row r="106" spans="6:11" ht="13.35" customHeight="1">
      <c r="F106" s="14" t="s">
        <v>182</v>
      </c>
      <c r="G106" s="4" t="s">
        <v>183</v>
      </c>
    </row>
    <row r="107" spans="6:11" ht="13.35" customHeight="1">
      <c r="F107" s="14" t="s">
        <v>184</v>
      </c>
      <c r="G107" s="4" t="s">
        <v>185</v>
      </c>
    </row>
    <row r="108" spans="6:11" ht="13.35" customHeight="1">
      <c r="F108" s="14" t="s">
        <v>186</v>
      </c>
      <c r="G108" s="4" t="s">
        <v>187</v>
      </c>
    </row>
    <row r="109" spans="6:11" ht="13.35" customHeight="1">
      <c r="F109" s="14" t="s">
        <v>188</v>
      </c>
      <c r="G109" s="4" t="s">
        <v>189</v>
      </c>
    </row>
    <row r="110" spans="6:11" ht="13.35" customHeight="1">
      <c r="F110" s="14" t="s">
        <v>190</v>
      </c>
      <c r="G110" s="4" t="s">
        <v>191</v>
      </c>
    </row>
    <row r="111" spans="6:11" ht="13.35" customHeight="1">
      <c r="F111" s="14" t="s">
        <v>192</v>
      </c>
      <c r="G111" s="4" t="s">
        <v>193</v>
      </c>
    </row>
    <row r="112" spans="6:11" ht="13.35" customHeight="1">
      <c r="F112" s="14" t="s">
        <v>194</v>
      </c>
      <c r="G112" s="4" t="s">
        <v>195</v>
      </c>
    </row>
    <row r="113" spans="6:7" ht="13.35" customHeight="1">
      <c r="F113" s="14" t="s">
        <v>196</v>
      </c>
      <c r="G113" s="4" t="s">
        <v>197</v>
      </c>
    </row>
    <row r="114" spans="6:7" ht="13.35" customHeight="1">
      <c r="F114" s="14" t="s">
        <v>198</v>
      </c>
      <c r="G114" s="4" t="s">
        <v>199</v>
      </c>
    </row>
    <row r="115" spans="6:7" ht="13.35" customHeight="1">
      <c r="F115" s="14" t="s">
        <v>200</v>
      </c>
      <c r="G115" s="4" t="s">
        <v>201</v>
      </c>
    </row>
    <row r="116" spans="6:7" ht="13.35" customHeight="1">
      <c r="F116" s="14" t="s">
        <v>202</v>
      </c>
      <c r="G116" s="4" t="s">
        <v>203</v>
      </c>
    </row>
    <row r="117" spans="6:7" ht="13.35" customHeight="1">
      <c r="F117" s="14" t="s">
        <v>204</v>
      </c>
      <c r="G117" s="4" t="s">
        <v>205</v>
      </c>
    </row>
    <row r="118" spans="6:7" ht="13.35" customHeight="1">
      <c r="F118" s="14" t="s">
        <v>206</v>
      </c>
      <c r="G118" s="4" t="s">
        <v>207</v>
      </c>
    </row>
    <row r="119" spans="6:7" ht="13.35" customHeight="1">
      <c r="F119" s="14" t="s">
        <v>208</v>
      </c>
      <c r="G119" s="4" t="s">
        <v>209</v>
      </c>
    </row>
    <row r="120" spans="6:7" ht="13.35" customHeight="1">
      <c r="F120" s="14" t="s">
        <v>210</v>
      </c>
      <c r="G120" s="4" t="s">
        <v>211</v>
      </c>
    </row>
    <row r="121" spans="6:7" ht="13.35" customHeight="1">
      <c r="F121" s="14" t="s">
        <v>212</v>
      </c>
      <c r="G121" s="4" t="s">
        <v>213</v>
      </c>
    </row>
    <row r="122" spans="6:7" ht="13.35" customHeight="1">
      <c r="F122" s="14" t="s">
        <v>214</v>
      </c>
      <c r="G122" s="4" t="s">
        <v>215</v>
      </c>
    </row>
    <row r="123" spans="6:7" ht="13.35" customHeight="1">
      <c r="F123" s="14" t="s">
        <v>216</v>
      </c>
      <c r="G123" s="4" t="s">
        <v>217</v>
      </c>
    </row>
    <row r="124" spans="6:7" ht="13.35" customHeight="1">
      <c r="F124" s="14" t="s">
        <v>218</v>
      </c>
      <c r="G124" s="4" t="s">
        <v>219</v>
      </c>
    </row>
    <row r="125" spans="6:7" ht="13.35" customHeight="1">
      <c r="F125" s="14" t="s">
        <v>220</v>
      </c>
      <c r="G125" s="4" t="s">
        <v>221</v>
      </c>
    </row>
    <row r="126" spans="6:7" ht="13.35" customHeight="1">
      <c r="F126" s="14" t="s">
        <v>222</v>
      </c>
      <c r="G126" s="4" t="s">
        <v>223</v>
      </c>
    </row>
    <row r="127" spans="6:7" ht="13.35" customHeight="1">
      <c r="F127" s="14" t="s">
        <v>224</v>
      </c>
      <c r="G127" s="4" t="s">
        <v>225</v>
      </c>
    </row>
    <row r="128" spans="6:7" ht="13.35" customHeight="1">
      <c r="F128" s="14" t="s">
        <v>226</v>
      </c>
      <c r="G128" s="4" t="s">
        <v>227</v>
      </c>
    </row>
    <row r="129" spans="6:7" ht="13.35" customHeight="1">
      <c r="F129" s="14" t="s">
        <v>228</v>
      </c>
      <c r="G129" s="4" t="s">
        <v>229</v>
      </c>
    </row>
    <row r="130" spans="6:7" ht="13.35" customHeight="1">
      <c r="F130" s="14" t="s">
        <v>230</v>
      </c>
      <c r="G130" s="4" t="s">
        <v>231</v>
      </c>
    </row>
    <row r="131" spans="6:7" ht="13.35" customHeight="1">
      <c r="F131" s="14" t="s">
        <v>232</v>
      </c>
      <c r="G131" s="4" t="s">
        <v>233</v>
      </c>
    </row>
    <row r="132" spans="6:7" ht="13.35" customHeight="1">
      <c r="F132" s="14" t="s">
        <v>234</v>
      </c>
      <c r="G132" s="4" t="s">
        <v>235</v>
      </c>
    </row>
    <row r="133" spans="6:7" ht="13.35" customHeight="1">
      <c r="F133" s="14" t="s">
        <v>236</v>
      </c>
      <c r="G133" s="4" t="s">
        <v>237</v>
      </c>
    </row>
    <row r="134" spans="6:7" ht="13.35" customHeight="1">
      <c r="F134" s="14" t="s">
        <v>238</v>
      </c>
      <c r="G134" s="4" t="s">
        <v>239</v>
      </c>
    </row>
    <row r="135" spans="6:7" ht="13.35" customHeight="1">
      <c r="F135" s="14" t="s">
        <v>240</v>
      </c>
      <c r="G135" s="4" t="s">
        <v>241</v>
      </c>
    </row>
    <row r="136" spans="6:7" ht="13.35" customHeight="1">
      <c r="F136" s="14" t="s">
        <v>242</v>
      </c>
      <c r="G136" s="4" t="s">
        <v>243</v>
      </c>
    </row>
    <row r="137" spans="6:7" ht="13.35" customHeight="1">
      <c r="F137" s="14" t="s">
        <v>244</v>
      </c>
      <c r="G137" s="4" t="s">
        <v>245</v>
      </c>
    </row>
    <row r="138" spans="6:7" ht="13.35" customHeight="1">
      <c r="F138" s="14" t="s">
        <v>246</v>
      </c>
      <c r="G138" s="4" t="s">
        <v>247</v>
      </c>
    </row>
    <row r="139" spans="6:7" ht="13.35" customHeight="1">
      <c r="F139" s="14" t="s">
        <v>248</v>
      </c>
      <c r="G139" s="4" t="s">
        <v>249</v>
      </c>
    </row>
    <row r="140" spans="6:7" ht="13.35" customHeight="1">
      <c r="F140" s="14" t="s">
        <v>250</v>
      </c>
      <c r="G140" s="4" t="s">
        <v>251</v>
      </c>
    </row>
    <row r="141" spans="6:7" ht="13.35" customHeight="1">
      <c r="F141" s="14" t="s">
        <v>252</v>
      </c>
      <c r="G141" s="4" t="s">
        <v>253</v>
      </c>
    </row>
    <row r="142" spans="6:7" ht="13.35" customHeight="1">
      <c r="F142" s="14" t="s">
        <v>254</v>
      </c>
      <c r="G142" s="4" t="s">
        <v>255</v>
      </c>
    </row>
    <row r="143" spans="6:7" ht="13.35" customHeight="1">
      <c r="F143" s="14" t="s">
        <v>256</v>
      </c>
      <c r="G143" s="4" t="s">
        <v>257</v>
      </c>
    </row>
    <row r="144" spans="6:7" ht="13.35" customHeight="1">
      <c r="F144" s="14" t="s">
        <v>258</v>
      </c>
      <c r="G144" s="4" t="s">
        <v>67</v>
      </c>
    </row>
    <row r="145" spans="6:7" ht="13.35" customHeight="1">
      <c r="F145" s="14" t="s">
        <v>259</v>
      </c>
      <c r="G145" s="4" t="s">
        <v>68</v>
      </c>
    </row>
    <row r="146" spans="6:7" ht="13.35" customHeight="1">
      <c r="F146" s="14" t="s">
        <v>260</v>
      </c>
      <c r="G146" s="4" t="s">
        <v>69</v>
      </c>
    </row>
    <row r="147" spans="6:7" ht="13.35" customHeight="1">
      <c r="F147" s="14" t="s">
        <v>261</v>
      </c>
      <c r="G147" s="4" t="s">
        <v>70</v>
      </c>
    </row>
    <row r="148" spans="6:7" ht="13.35" customHeight="1">
      <c r="F148" s="14" t="s">
        <v>262</v>
      </c>
      <c r="G148" s="4" t="s">
        <v>71</v>
      </c>
    </row>
    <row r="149" spans="6:7" ht="13.35" customHeight="1">
      <c r="F149" s="14" t="s">
        <v>263</v>
      </c>
      <c r="G149" s="4" t="s">
        <v>72</v>
      </c>
    </row>
    <row r="150" spans="6:7" ht="13.35" customHeight="1">
      <c r="F150" s="14" t="s">
        <v>264</v>
      </c>
      <c r="G150" s="4" t="s">
        <v>265</v>
      </c>
    </row>
    <row r="151" spans="6:7" ht="13.35" customHeight="1">
      <c r="F151" s="14" t="s">
        <v>266</v>
      </c>
      <c r="G151" s="4" t="s">
        <v>267</v>
      </c>
    </row>
    <row r="152" spans="6:7" ht="13.35" customHeight="1">
      <c r="F152" s="14" t="s">
        <v>268</v>
      </c>
      <c r="G152" s="4" t="s">
        <v>269</v>
      </c>
    </row>
    <row r="153" spans="6:7" ht="13.35" customHeight="1">
      <c r="F153" s="14" t="s">
        <v>270</v>
      </c>
      <c r="G153" s="4" t="s">
        <v>271</v>
      </c>
    </row>
    <row r="154" spans="6:7" ht="13.35" customHeight="1">
      <c r="F154" s="14" t="s">
        <v>272</v>
      </c>
      <c r="G154" s="4" t="s">
        <v>273</v>
      </c>
    </row>
    <row r="155" spans="6:7" ht="13.35" customHeight="1">
      <c r="F155" s="14" t="s">
        <v>274</v>
      </c>
      <c r="G155" s="4" t="s">
        <v>275</v>
      </c>
    </row>
    <row r="156" spans="6:7" ht="13.35" customHeight="1">
      <c r="F156" s="14" t="s">
        <v>276</v>
      </c>
      <c r="G156" s="4" t="s">
        <v>277</v>
      </c>
    </row>
    <row r="157" spans="6:7" ht="13.35" customHeight="1">
      <c r="F157" s="14" t="s">
        <v>278</v>
      </c>
      <c r="G157" s="4" t="s">
        <v>279</v>
      </c>
    </row>
    <row r="158" spans="6:7" ht="13.35" customHeight="1">
      <c r="F158" s="14" t="s">
        <v>280</v>
      </c>
      <c r="G158" s="4" t="s">
        <v>281</v>
      </c>
    </row>
    <row r="159" spans="6:7" ht="13.35" customHeight="1">
      <c r="F159" s="14" t="s">
        <v>282</v>
      </c>
      <c r="G159" s="4" t="s">
        <v>283</v>
      </c>
    </row>
    <row r="160" spans="6:7" ht="13.35" customHeight="1">
      <c r="F160" s="14" t="s">
        <v>284</v>
      </c>
      <c r="G160" s="4" t="s">
        <v>285</v>
      </c>
    </row>
    <row r="161" spans="6:7" ht="13.35" customHeight="1">
      <c r="F161" s="14" t="s">
        <v>286</v>
      </c>
      <c r="G161" s="4" t="s">
        <v>287</v>
      </c>
    </row>
    <row r="162" spans="6:7" ht="13.35" customHeight="1">
      <c r="F162" s="14" t="s">
        <v>288</v>
      </c>
      <c r="G162" s="4" t="s">
        <v>289</v>
      </c>
    </row>
    <row r="163" spans="6:7" ht="13.35" customHeight="1">
      <c r="F163" s="14" t="s">
        <v>290</v>
      </c>
      <c r="G163" s="4" t="s">
        <v>291</v>
      </c>
    </row>
    <row r="164" spans="6:7" ht="13.35" customHeight="1">
      <c r="F164" s="14" t="s">
        <v>292</v>
      </c>
      <c r="G164" s="4" t="s">
        <v>293</v>
      </c>
    </row>
  </sheetData>
  <mergeCells count="16">
    <mergeCell ref="G41:L41"/>
    <mergeCell ref="D41:F41"/>
    <mergeCell ref="B4:L4"/>
    <mergeCell ref="B9:B10"/>
    <mergeCell ref="C9:D9"/>
    <mergeCell ref="E9:F9"/>
    <mergeCell ref="G9:I9"/>
    <mergeCell ref="J9:J10"/>
    <mergeCell ref="K9:L10"/>
    <mergeCell ref="G10:I10"/>
    <mergeCell ref="B32:L33"/>
    <mergeCell ref="B35:L37"/>
    <mergeCell ref="D39:F39"/>
    <mergeCell ref="C20:D20"/>
    <mergeCell ref="E20:F20"/>
    <mergeCell ref="G20:I20"/>
  </mergeCells>
  <phoneticPr fontId="2"/>
  <conditionalFormatting sqref="O31:O1048576 O1:O5 O7:O20">
    <cfRule type="cellIs" dxfId="49" priority="4" operator="equal">
      <formula>"NG"</formula>
    </cfRule>
  </conditionalFormatting>
  <conditionalFormatting sqref="O26:O30">
    <cfRule type="cellIs" dxfId="48" priority="3" operator="equal">
      <formula>"NG"</formula>
    </cfRule>
  </conditionalFormatting>
  <conditionalFormatting sqref="O21:O25">
    <cfRule type="cellIs" dxfId="47" priority="2" operator="equal">
      <formula>"NG"</formula>
    </cfRule>
  </conditionalFormatting>
  <conditionalFormatting sqref="O6">
    <cfRule type="cellIs" dxfId="46" priority="1" operator="equal">
      <formula>"NG"</formula>
    </cfRule>
  </conditionalFormatting>
  <dataValidations count="10">
    <dataValidation type="list" allowBlank="1" showInputMessage="1" showErrorMessage="1" prompt="都道府県をプルダウン選択" sqref="K11:K30">
      <formula1>$K$50:$K$97</formula1>
    </dataValidation>
    <dataValidation type="list" allowBlank="1" showInputMessage="1" showErrorMessage="1" prompt="日をプルダウン選択" sqref="I12:I19 I21:I30">
      <formula1>$I$51:$I$80</formula1>
    </dataValidation>
    <dataValidation type="list" allowBlank="1" showInputMessage="1" showErrorMessage="1" prompt="月をプルダウン選択" sqref="H11:H19 H21:H30">
      <formula1>$H$51:$H$62</formula1>
    </dataValidation>
    <dataValidation imeMode="halfKatakana" allowBlank="1" showInputMessage="1" showErrorMessage="1" prompt="半角ｶﾅで入力" sqref="F11:F19 F21:F30 E11:E30"/>
    <dataValidation type="list" allowBlank="1" showInputMessage="1" showErrorMessage="1" sqref="J11:J19 J21:J30">
      <formula1>"男,女"</formula1>
    </dataValidation>
    <dataValidation type="list" allowBlank="1" showInputMessage="1" showErrorMessage="1" prompt="年をプルダウン選択" sqref="G11:G19 G21:G30">
      <formula1>$G$51:$G$164</formula1>
    </dataValidation>
    <dataValidation type="list" allowBlank="1" showInputMessage="1" showErrorMessage="1" prompt="日をプルダウン選択" sqref="I11">
      <formula1>$I$51:$I$81</formula1>
    </dataValidation>
    <dataValidation type="list" imeMode="halfAlpha" allowBlank="1" showInputMessage="1" sqref="J6">
      <formula1>"１,２,３,４,５,６,７,８,９,10,11,12,13,14,15,16,17,18,19,20,21,22,23,24,25,26,27,28,29,30,31"</formula1>
    </dataValidation>
    <dataValidation type="list" imeMode="halfAlpha" allowBlank="1" showInputMessage="1" showErrorMessage="1" sqref="H6">
      <formula1>"１,２,３,４,５,６,７,８,９,10,11,12"</formula1>
    </dataValidation>
    <dataValidation type="list" imeMode="halfAlpha" operator="greaterThanOrEqual" allowBlank="1" showInputMessage="1" showErrorMessage="1" sqref="F6">
      <formula1>"　,令和７,令和８"</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79998168889431442"/>
  </sheetPr>
  <dimension ref="B1:AD120"/>
  <sheetViews>
    <sheetView showGridLines="0" showZeros="0" view="pageBreakPreview" zoomScaleNormal="100" zoomScaleSheetLayoutView="100" workbookViewId="0">
      <selection activeCell="Z1" sqref="Z1"/>
    </sheetView>
  </sheetViews>
  <sheetFormatPr defaultColWidth="8.875" defaultRowHeight="13.5"/>
  <cols>
    <col min="1" max="1" width="1.125" style="28" customWidth="1"/>
    <col min="2" max="2" width="3.125" style="35" customWidth="1"/>
    <col min="3" max="10" width="3.125" style="28" customWidth="1"/>
    <col min="11" max="11" width="9.125" style="28" customWidth="1"/>
    <col min="12" max="19" width="3.125" style="28" customWidth="1"/>
    <col min="20" max="20" width="3.5" style="28" customWidth="1"/>
    <col min="21" max="21" width="3.375" style="28" customWidth="1"/>
    <col min="22" max="22" width="3.125" style="28" customWidth="1"/>
    <col min="23" max="23" width="3.625" style="28" customWidth="1"/>
    <col min="24" max="24" width="3.125" style="28" customWidth="1"/>
    <col min="25" max="25" width="3.25" style="28" customWidth="1"/>
    <col min="26" max="26" width="4" style="28" customWidth="1"/>
    <col min="27" max="28" width="1.125" style="28" customWidth="1"/>
    <col min="29" max="29" width="11.5" style="86" customWidth="1"/>
    <col min="30" max="16384" width="8.875" style="28"/>
  </cols>
  <sheetData>
    <row r="1" spans="2:29">
      <c r="B1" s="38" t="s">
        <v>409</v>
      </c>
      <c r="Z1" s="432">
        <f>交付申請書!L18</f>
        <v>0</v>
      </c>
    </row>
    <row r="2" spans="2:29">
      <c r="Z2" s="432">
        <f>別紙１_事業計画書!L12</f>
        <v>0</v>
      </c>
    </row>
    <row r="3" spans="2:29">
      <c r="Z3" s="435"/>
      <c r="AC3" s="106"/>
    </row>
    <row r="4" spans="2:29" ht="33.75" customHeight="1">
      <c r="B4" s="427" t="s">
        <v>418</v>
      </c>
      <c r="C4" s="272"/>
      <c r="D4" s="272"/>
      <c r="E4" s="272"/>
      <c r="F4" s="272"/>
      <c r="G4" s="272"/>
      <c r="H4" s="272"/>
      <c r="I4" s="272"/>
      <c r="J4" s="272"/>
      <c r="K4" s="272"/>
      <c r="L4" s="272"/>
      <c r="M4" s="272"/>
      <c r="N4" s="272"/>
      <c r="O4" s="272"/>
      <c r="P4" s="272"/>
      <c r="Q4" s="272"/>
      <c r="R4" s="272"/>
      <c r="S4" s="272"/>
      <c r="T4" s="272"/>
      <c r="U4" s="272"/>
      <c r="V4" s="272"/>
      <c r="W4" s="272"/>
      <c r="X4" s="272"/>
      <c r="Y4" s="272"/>
      <c r="Z4" s="272"/>
      <c r="AC4" s="132" t="str">
        <f>IF(OR(AC6="NG",AC24="NG",AC27="NG",AC31="NG"),"記入不足","完了")</f>
        <v>記入不足</v>
      </c>
    </row>
    <row r="6" spans="2:29">
      <c r="T6" s="257"/>
      <c r="U6" s="257"/>
      <c r="V6" s="29" t="s">
        <v>2</v>
      </c>
      <c r="W6" s="216"/>
      <c r="X6" s="29" t="s">
        <v>1</v>
      </c>
      <c r="Y6" s="216"/>
      <c r="Z6" s="29" t="s">
        <v>0</v>
      </c>
      <c r="AC6" s="133" t="str">
        <f>IF(OR(T6="",W6="",Y6=""),"NG","OK")</f>
        <v>NG</v>
      </c>
    </row>
    <row r="8" spans="2:29">
      <c r="C8" s="28" t="s">
        <v>334</v>
      </c>
    </row>
    <row r="11" spans="2:29" ht="13.5" customHeight="1">
      <c r="B11" s="28"/>
      <c r="C11" s="60" t="s">
        <v>408</v>
      </c>
      <c r="D11" s="31"/>
      <c r="E11" s="31"/>
      <c r="F11" s="31"/>
      <c r="G11" s="31"/>
      <c r="H11" s="31"/>
      <c r="I11" s="31"/>
      <c r="J11" s="31"/>
      <c r="K11" s="31"/>
      <c r="L11" s="31"/>
      <c r="M11" s="31"/>
      <c r="N11" s="31"/>
      <c r="O11" s="31"/>
      <c r="P11" s="31"/>
      <c r="Q11" s="31"/>
      <c r="R11" s="31"/>
      <c r="S11" s="31"/>
      <c r="T11" s="31"/>
      <c r="U11" s="31"/>
      <c r="V11" s="31"/>
      <c r="W11" s="31"/>
      <c r="X11" s="31"/>
      <c r="Y11" s="31"/>
      <c r="Z11" s="31"/>
    </row>
    <row r="12" spans="2:29" ht="13.15" customHeight="1">
      <c r="B12" s="28"/>
      <c r="C12" s="269" t="s">
        <v>472</v>
      </c>
      <c r="D12" s="269"/>
      <c r="E12" s="269"/>
      <c r="F12" s="269"/>
      <c r="G12" s="269"/>
      <c r="H12" s="269"/>
      <c r="I12" s="269"/>
      <c r="J12" s="269"/>
      <c r="K12" s="269"/>
      <c r="L12" s="269"/>
      <c r="M12" s="269"/>
      <c r="N12" s="269"/>
      <c r="O12" s="269"/>
      <c r="P12" s="269"/>
      <c r="Q12" s="269"/>
      <c r="R12" s="269"/>
      <c r="S12" s="269"/>
      <c r="T12" s="269"/>
      <c r="U12" s="269"/>
      <c r="V12" s="269"/>
      <c r="W12" s="269"/>
      <c r="X12" s="269"/>
      <c r="Y12" s="269"/>
      <c r="Z12" s="31"/>
    </row>
    <row r="13" spans="2:29">
      <c r="B13" s="28"/>
      <c r="C13" s="269"/>
      <c r="D13" s="269"/>
      <c r="E13" s="269"/>
      <c r="F13" s="269"/>
      <c r="G13" s="269"/>
      <c r="H13" s="269"/>
      <c r="I13" s="269"/>
      <c r="J13" s="269"/>
      <c r="K13" s="269"/>
      <c r="L13" s="269"/>
      <c r="M13" s="269"/>
      <c r="N13" s="269"/>
      <c r="O13" s="269"/>
      <c r="P13" s="269"/>
      <c r="Q13" s="269"/>
      <c r="R13" s="269"/>
      <c r="S13" s="269"/>
      <c r="T13" s="269"/>
      <c r="U13" s="269"/>
      <c r="V13" s="269"/>
      <c r="W13" s="269"/>
      <c r="X13" s="269"/>
      <c r="Y13" s="269"/>
      <c r="Z13" s="31"/>
    </row>
    <row r="14" spans="2:29" ht="15.75" customHeight="1">
      <c r="B14" s="28"/>
      <c r="C14" s="269"/>
      <c r="D14" s="269"/>
      <c r="E14" s="269"/>
      <c r="F14" s="269"/>
      <c r="G14" s="269"/>
      <c r="H14" s="269"/>
      <c r="I14" s="269"/>
      <c r="J14" s="269"/>
      <c r="K14" s="269"/>
      <c r="L14" s="269"/>
      <c r="M14" s="269"/>
      <c r="N14" s="269"/>
      <c r="O14" s="269"/>
      <c r="P14" s="269"/>
      <c r="Q14" s="269"/>
      <c r="R14" s="269"/>
      <c r="S14" s="269"/>
      <c r="T14" s="269"/>
      <c r="U14" s="269"/>
      <c r="V14" s="269"/>
      <c r="W14" s="269"/>
      <c r="X14" s="269"/>
      <c r="Y14" s="269"/>
      <c r="Z14" s="31"/>
    </row>
    <row r="15" spans="2:29">
      <c r="B15" s="3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2:29" s="44" customFormat="1" ht="13.15" customHeight="1">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C16" s="124"/>
    </row>
    <row r="17" spans="2:29" s="44" customFormat="1" ht="22.5" customHeight="1">
      <c r="B17" s="45"/>
      <c r="C17" s="403" t="s">
        <v>341</v>
      </c>
      <c r="D17" s="404"/>
      <c r="E17" s="404"/>
      <c r="F17" s="404"/>
      <c r="G17" s="404"/>
      <c r="H17" s="405"/>
      <c r="I17" s="403" t="s">
        <v>342</v>
      </c>
      <c r="J17" s="404"/>
      <c r="K17" s="404"/>
      <c r="L17" s="404"/>
      <c r="M17" s="404"/>
      <c r="N17" s="404"/>
      <c r="O17" s="404"/>
      <c r="P17" s="404"/>
      <c r="Q17" s="404"/>
      <c r="R17" s="404"/>
      <c r="S17" s="404"/>
      <c r="T17" s="404"/>
      <c r="U17" s="404"/>
      <c r="V17" s="404"/>
      <c r="W17" s="404"/>
      <c r="X17" s="404"/>
      <c r="Y17" s="405"/>
      <c r="Z17" s="45"/>
      <c r="AC17" s="124"/>
    </row>
    <row r="18" spans="2:29" s="44" customFormat="1" ht="10.5" customHeight="1">
      <c r="B18" s="61"/>
      <c r="C18" s="406" t="s">
        <v>343</v>
      </c>
      <c r="D18" s="407"/>
      <c r="E18" s="407"/>
      <c r="F18" s="407"/>
      <c r="G18" s="407"/>
      <c r="H18" s="408"/>
      <c r="I18" s="64"/>
      <c r="J18" s="64"/>
      <c r="K18" s="64"/>
      <c r="L18" s="64"/>
      <c r="M18" s="47"/>
      <c r="N18" s="47"/>
      <c r="O18" s="47"/>
      <c r="P18" s="47"/>
      <c r="Q18" s="47"/>
      <c r="R18" s="47"/>
      <c r="S18" s="47"/>
      <c r="T18" s="47"/>
      <c r="U18" s="47"/>
      <c r="V18" s="47"/>
      <c r="W18" s="47"/>
      <c r="X18" s="47"/>
      <c r="Y18" s="48"/>
      <c r="AC18" s="124"/>
    </row>
    <row r="19" spans="2:29" s="44" customFormat="1" ht="20.25" customHeight="1">
      <c r="B19" s="61"/>
      <c r="C19" s="409"/>
      <c r="D19" s="410"/>
      <c r="E19" s="410"/>
      <c r="F19" s="410"/>
      <c r="G19" s="410"/>
      <c r="H19" s="411"/>
      <c r="K19" s="426">
        <f>交付申請書!L18</f>
        <v>0</v>
      </c>
      <c r="L19" s="426"/>
      <c r="M19" s="426"/>
      <c r="N19" s="426"/>
      <c r="O19" s="426"/>
      <c r="P19" s="426"/>
      <c r="Q19" s="426"/>
      <c r="R19" s="426"/>
      <c r="S19" s="426"/>
      <c r="T19" s="426"/>
      <c r="U19" s="426"/>
      <c r="V19" s="426"/>
      <c r="W19" s="426"/>
      <c r="Y19" s="50"/>
      <c r="AC19" s="124"/>
    </row>
    <row r="20" spans="2:29" s="44" customFormat="1" ht="20.25" customHeight="1">
      <c r="B20" s="61"/>
      <c r="C20" s="409"/>
      <c r="D20" s="410"/>
      <c r="E20" s="410"/>
      <c r="F20" s="410"/>
      <c r="G20" s="410"/>
      <c r="H20" s="411"/>
      <c r="K20" s="426" t="str">
        <f>交付申請書!L20&amp;"　"&amp;交付申請書!S20&amp;"　"&amp;交付申請書!X20</f>
        <v>　　</v>
      </c>
      <c r="L20" s="426"/>
      <c r="M20" s="426"/>
      <c r="N20" s="426"/>
      <c r="O20" s="426"/>
      <c r="P20" s="426"/>
      <c r="Q20" s="426"/>
      <c r="R20" s="426"/>
      <c r="S20" s="426"/>
      <c r="T20" s="426"/>
      <c r="U20" s="426"/>
      <c r="V20" s="426"/>
      <c r="W20" s="426"/>
      <c r="Y20" s="50"/>
      <c r="AC20" s="124"/>
    </row>
    <row r="21" spans="2:29" s="44" customFormat="1" ht="10.5" customHeight="1">
      <c r="B21" s="62"/>
      <c r="C21" s="412"/>
      <c r="D21" s="413"/>
      <c r="E21" s="413"/>
      <c r="F21" s="413"/>
      <c r="G21" s="413"/>
      <c r="H21" s="414"/>
      <c r="I21" s="52"/>
      <c r="J21" s="52"/>
      <c r="K21" s="52"/>
      <c r="L21" s="52"/>
      <c r="M21" s="52"/>
      <c r="N21" s="52"/>
      <c r="O21" s="52"/>
      <c r="P21" s="52"/>
      <c r="Q21" s="52"/>
      <c r="R21" s="52"/>
      <c r="S21" s="52"/>
      <c r="T21" s="52"/>
      <c r="U21" s="52"/>
      <c r="V21" s="52"/>
      <c r="W21" s="52"/>
      <c r="X21" s="52"/>
      <c r="Y21" s="53"/>
      <c r="AC21" s="124"/>
    </row>
    <row r="22" spans="2:29" s="44" customFormat="1" ht="11.25" customHeight="1">
      <c r="B22" s="62"/>
      <c r="C22" s="415" t="s">
        <v>443</v>
      </c>
      <c r="D22" s="416"/>
      <c r="E22" s="416"/>
      <c r="F22" s="416"/>
      <c r="G22" s="416"/>
      <c r="H22" s="417"/>
      <c r="I22" s="46"/>
      <c r="J22" s="47"/>
      <c r="K22" s="47"/>
      <c r="L22" s="47"/>
      <c r="M22" s="47"/>
      <c r="N22" s="47"/>
      <c r="O22" s="47"/>
      <c r="P22" s="47"/>
      <c r="Q22" s="47"/>
      <c r="R22" s="47"/>
      <c r="S22" s="47"/>
      <c r="T22" s="47"/>
      <c r="U22" s="47"/>
      <c r="V22" s="47"/>
      <c r="W22" s="47"/>
      <c r="X22" s="47"/>
      <c r="Y22" s="48"/>
      <c r="AC22" s="124"/>
    </row>
    <row r="23" spans="2:29" s="44" customFormat="1" ht="17.25" customHeight="1">
      <c r="B23" s="61"/>
      <c r="C23" s="418"/>
      <c r="D23" s="419"/>
      <c r="E23" s="419"/>
      <c r="F23" s="419"/>
      <c r="G23" s="419"/>
      <c r="H23" s="420"/>
      <c r="I23" s="49"/>
      <c r="J23" s="30" t="s">
        <v>307</v>
      </c>
      <c r="K23" s="30"/>
      <c r="L23" s="30"/>
      <c r="M23" s="30"/>
      <c r="N23" s="30"/>
      <c r="O23" s="30"/>
      <c r="P23" s="30"/>
      <c r="Q23" s="30"/>
      <c r="R23" s="30"/>
      <c r="S23" s="30"/>
      <c r="T23" s="30"/>
      <c r="U23" s="30"/>
      <c r="V23" s="30"/>
      <c r="W23" s="30"/>
      <c r="X23" s="30"/>
      <c r="Y23" s="50"/>
      <c r="AC23" s="124"/>
    </row>
    <row r="24" spans="2:29" s="44" customFormat="1" ht="17.25" customHeight="1">
      <c r="B24" s="61"/>
      <c r="C24" s="418"/>
      <c r="D24" s="419"/>
      <c r="E24" s="419"/>
      <c r="F24" s="419"/>
      <c r="G24" s="419"/>
      <c r="H24" s="420"/>
      <c r="I24" s="49"/>
      <c r="J24" s="30"/>
      <c r="K24" s="119" t="s">
        <v>9</v>
      </c>
      <c r="L24" s="402"/>
      <c r="M24" s="402"/>
      <c r="N24" s="402"/>
      <c r="O24" s="402"/>
      <c r="P24" s="402"/>
      <c r="Q24" s="402"/>
      <c r="R24" s="402"/>
      <c r="S24" s="402"/>
      <c r="T24" s="402"/>
      <c r="U24" s="402"/>
      <c r="V24" s="402"/>
      <c r="W24" s="402"/>
      <c r="X24" s="402"/>
      <c r="Y24" s="50"/>
      <c r="AC24" s="133" t="str">
        <f>IF(OR(K24="都道府県",L24=""),"NG","OK")</f>
        <v>NG</v>
      </c>
    </row>
    <row r="25" spans="2:29" s="44" customFormat="1" ht="9" customHeight="1">
      <c r="B25" s="61"/>
      <c r="C25" s="418"/>
      <c r="D25" s="419"/>
      <c r="E25" s="419"/>
      <c r="F25" s="419"/>
      <c r="G25" s="419"/>
      <c r="H25" s="420"/>
      <c r="I25" s="49"/>
      <c r="J25" s="30"/>
      <c r="K25" s="30"/>
      <c r="L25" s="30"/>
      <c r="M25" s="30"/>
      <c r="N25" s="30"/>
      <c r="O25" s="30"/>
      <c r="P25" s="30"/>
      <c r="Q25" s="30"/>
      <c r="R25" s="30"/>
      <c r="S25" s="30"/>
      <c r="T25" s="30"/>
      <c r="U25" s="30"/>
      <c r="V25" s="30"/>
      <c r="W25" s="30"/>
      <c r="X25" s="30"/>
      <c r="Y25" s="50"/>
      <c r="AC25" s="124"/>
    </row>
    <row r="26" spans="2:29" s="44" customFormat="1" ht="17.25" customHeight="1">
      <c r="B26" s="61"/>
      <c r="C26" s="418"/>
      <c r="D26" s="419"/>
      <c r="E26" s="419"/>
      <c r="F26" s="419"/>
      <c r="G26" s="419"/>
      <c r="H26" s="420"/>
      <c r="I26" s="56"/>
      <c r="J26" s="30" t="s">
        <v>308</v>
      </c>
      <c r="K26" s="30"/>
      <c r="L26" s="30"/>
      <c r="M26" s="30"/>
      <c r="N26" s="30"/>
      <c r="O26" s="30"/>
      <c r="P26" s="30"/>
      <c r="Q26" s="30"/>
      <c r="R26" s="30"/>
      <c r="S26" s="30"/>
      <c r="T26" s="30"/>
      <c r="U26" s="30"/>
      <c r="V26" s="30"/>
      <c r="W26" s="30"/>
      <c r="X26" s="30"/>
      <c r="Y26" s="65"/>
      <c r="Z26" s="43"/>
      <c r="AC26" s="124"/>
    </row>
    <row r="27" spans="2:29" s="44" customFormat="1" ht="14.25" customHeight="1">
      <c r="B27" s="63"/>
      <c r="C27" s="418"/>
      <c r="D27" s="419"/>
      <c r="E27" s="419"/>
      <c r="F27" s="419"/>
      <c r="G27" s="419"/>
      <c r="H27" s="420"/>
      <c r="I27" s="120"/>
      <c r="J27" s="30"/>
      <c r="K27" s="402"/>
      <c r="L27" s="402"/>
      <c r="M27" s="402"/>
      <c r="N27" s="402"/>
      <c r="O27" s="402"/>
      <c r="P27" s="402"/>
      <c r="Q27" s="402"/>
      <c r="R27" s="402"/>
      <c r="S27" s="402"/>
      <c r="T27" s="402"/>
      <c r="U27" s="402"/>
      <c r="V27" s="402"/>
      <c r="W27" s="402"/>
      <c r="X27" s="402"/>
      <c r="Y27" s="122"/>
      <c r="Z27" s="121"/>
      <c r="AC27" s="133" t="str">
        <f>IF(K27="","NG","OK")</f>
        <v>NG</v>
      </c>
    </row>
    <row r="28" spans="2:29" s="44" customFormat="1" ht="4.5" customHeight="1">
      <c r="B28" s="61"/>
      <c r="C28" s="418"/>
      <c r="D28" s="419"/>
      <c r="E28" s="419"/>
      <c r="F28" s="419"/>
      <c r="G28" s="419"/>
      <c r="H28" s="420"/>
      <c r="I28" s="49"/>
      <c r="J28" s="30"/>
      <c r="K28" s="30"/>
      <c r="L28" s="30"/>
      <c r="M28" s="30"/>
      <c r="N28" s="30"/>
      <c r="O28" s="30"/>
      <c r="P28" s="30"/>
      <c r="Q28" s="30"/>
      <c r="R28" s="30"/>
      <c r="S28" s="30"/>
      <c r="T28" s="30"/>
      <c r="U28" s="30"/>
      <c r="V28" s="30"/>
      <c r="W28" s="30"/>
      <c r="X28" s="30"/>
      <c r="Y28" s="50"/>
      <c r="AC28" s="124"/>
    </row>
    <row r="29" spans="2:29" s="44" customFormat="1" ht="17.25" customHeight="1">
      <c r="B29" s="63"/>
      <c r="C29" s="418"/>
      <c r="D29" s="419"/>
      <c r="E29" s="419"/>
      <c r="F29" s="419"/>
      <c r="G29" s="419"/>
      <c r="H29" s="420"/>
      <c r="I29" s="120"/>
      <c r="J29" s="30"/>
      <c r="K29" s="424">
        <f>別紙１_事業計画書!L8</f>
        <v>0</v>
      </c>
      <c r="L29" s="424"/>
      <c r="M29" s="424"/>
      <c r="N29" s="424"/>
      <c r="O29" s="424"/>
      <c r="P29" s="424"/>
      <c r="Q29" s="424"/>
      <c r="R29" s="424"/>
      <c r="S29" s="424"/>
      <c r="T29" s="424"/>
      <c r="U29" s="424"/>
      <c r="V29" s="424"/>
      <c r="W29" s="424"/>
      <c r="X29" s="424"/>
      <c r="Y29" s="122"/>
      <c r="Z29" s="121"/>
      <c r="AC29" s="125" t="s">
        <v>350</v>
      </c>
    </row>
    <row r="30" spans="2:29" s="44" customFormat="1" ht="6.75" customHeight="1">
      <c r="B30" s="61"/>
      <c r="C30" s="418"/>
      <c r="D30" s="419"/>
      <c r="E30" s="419"/>
      <c r="F30" s="419"/>
      <c r="G30" s="419"/>
      <c r="H30" s="420"/>
      <c r="I30" s="49"/>
      <c r="J30" s="30"/>
      <c r="K30" s="30"/>
      <c r="L30" s="30"/>
      <c r="M30" s="30"/>
      <c r="N30" s="30"/>
      <c r="O30" s="30"/>
      <c r="P30" s="30"/>
      <c r="Q30" s="30"/>
      <c r="R30" s="30"/>
      <c r="S30" s="30"/>
      <c r="T30" s="30"/>
      <c r="U30" s="30"/>
      <c r="V30" s="30"/>
      <c r="W30" s="30"/>
      <c r="X30" s="30"/>
      <c r="Y30" s="50"/>
      <c r="AC30" s="124"/>
    </row>
    <row r="31" spans="2:29" s="44" customFormat="1" ht="17.25" customHeight="1">
      <c r="B31" s="61"/>
      <c r="C31" s="418"/>
      <c r="D31" s="419"/>
      <c r="E31" s="419"/>
      <c r="F31" s="419"/>
      <c r="G31" s="419"/>
      <c r="H31" s="420"/>
      <c r="I31" s="49"/>
      <c r="J31" s="30"/>
      <c r="K31" s="401"/>
      <c r="L31" s="401"/>
      <c r="M31" s="401"/>
      <c r="N31" s="30"/>
      <c r="O31" s="401"/>
      <c r="P31" s="401"/>
      <c r="Q31" s="401"/>
      <c r="R31" s="401"/>
      <c r="S31" s="401"/>
      <c r="T31" s="30"/>
      <c r="U31" s="402"/>
      <c r="V31" s="402"/>
      <c r="W31" s="402"/>
      <c r="X31" s="402"/>
      <c r="Y31" s="50"/>
      <c r="AC31" s="133" t="str">
        <f>IF(OR(K31="",O31="",U31=""),"NG","OK")</f>
        <v>NG</v>
      </c>
    </row>
    <row r="32" spans="2:29" s="44" customFormat="1" ht="9" customHeight="1">
      <c r="B32" s="61"/>
      <c r="C32" s="418"/>
      <c r="D32" s="419"/>
      <c r="E32" s="419"/>
      <c r="F32" s="419"/>
      <c r="G32" s="419"/>
      <c r="H32" s="420"/>
      <c r="I32" s="49"/>
      <c r="J32" s="30"/>
      <c r="K32" s="30"/>
      <c r="L32" s="30"/>
      <c r="M32" s="30"/>
      <c r="N32" s="30"/>
      <c r="O32" s="30"/>
      <c r="P32" s="30"/>
      <c r="Q32" s="30"/>
      <c r="R32" s="30"/>
      <c r="S32" s="30"/>
      <c r="T32" s="30"/>
      <c r="U32" s="30"/>
      <c r="V32" s="30"/>
      <c r="W32" s="30"/>
      <c r="X32" s="30"/>
      <c r="Y32" s="50"/>
      <c r="AC32" s="124"/>
    </row>
    <row r="33" spans="2:30" s="44" customFormat="1" ht="17.25" customHeight="1">
      <c r="B33" s="61"/>
      <c r="C33" s="418"/>
      <c r="D33" s="419"/>
      <c r="E33" s="419"/>
      <c r="F33" s="419"/>
      <c r="G33" s="419"/>
      <c r="H33" s="420"/>
      <c r="I33" s="126"/>
      <c r="J33" s="30" t="s">
        <v>336</v>
      </c>
      <c r="K33" s="30"/>
      <c r="L33" s="30"/>
      <c r="M33" s="30"/>
      <c r="N33" s="30"/>
      <c r="O33" s="30"/>
      <c r="P33" s="30"/>
      <c r="Q33" s="30"/>
      <c r="R33" s="30"/>
      <c r="S33" s="30"/>
      <c r="T33" s="30"/>
      <c r="U33" s="30"/>
      <c r="V33" s="30"/>
      <c r="W33" s="30"/>
      <c r="X33" s="30"/>
      <c r="Y33" s="66"/>
      <c r="AC33" s="124"/>
    </row>
    <row r="34" spans="2:30" s="44" customFormat="1" ht="2.25" customHeight="1">
      <c r="B34" s="61"/>
      <c r="C34" s="418"/>
      <c r="D34" s="419"/>
      <c r="E34" s="419"/>
      <c r="F34" s="419"/>
      <c r="G34" s="419"/>
      <c r="H34" s="420"/>
      <c r="I34" s="49"/>
      <c r="J34" s="30"/>
      <c r="K34" s="30"/>
      <c r="L34" s="30"/>
      <c r="M34" s="30"/>
      <c r="N34" s="30"/>
      <c r="O34" s="30"/>
      <c r="P34" s="30"/>
      <c r="Q34" s="30"/>
      <c r="R34" s="30"/>
      <c r="S34" s="30"/>
      <c r="T34" s="30"/>
      <c r="U34" s="30"/>
      <c r="V34" s="30"/>
      <c r="W34" s="30"/>
      <c r="X34" s="30"/>
      <c r="Y34" s="50"/>
      <c r="AC34" s="124"/>
    </row>
    <row r="35" spans="2:30" s="44" customFormat="1" ht="17.25" customHeight="1">
      <c r="B35" s="62"/>
      <c r="C35" s="418"/>
      <c r="D35" s="419"/>
      <c r="E35" s="419"/>
      <c r="F35" s="419"/>
      <c r="G35" s="419"/>
      <c r="H35" s="420"/>
      <c r="I35" s="49"/>
      <c r="J35" s="30"/>
      <c r="K35" s="67" t="s">
        <v>337</v>
      </c>
      <c r="L35" s="255"/>
      <c r="M35" s="255"/>
      <c r="N35" s="30" t="s">
        <v>339</v>
      </c>
      <c r="O35" s="189"/>
      <c r="P35" s="68" t="s">
        <v>1</v>
      </c>
      <c r="Q35" s="189"/>
      <c r="R35" s="30" t="s">
        <v>340</v>
      </c>
      <c r="S35" s="30"/>
      <c r="T35" s="127" t="s">
        <v>338</v>
      </c>
      <c r="U35" s="30"/>
      <c r="V35" s="425"/>
      <c r="W35" s="425"/>
      <c r="X35" s="30"/>
      <c r="Y35" s="50"/>
      <c r="AC35" s="124"/>
    </row>
    <row r="36" spans="2:30" s="44" customFormat="1" ht="11.25" customHeight="1">
      <c r="B36" s="61"/>
      <c r="C36" s="421"/>
      <c r="D36" s="422"/>
      <c r="E36" s="422"/>
      <c r="F36" s="422"/>
      <c r="G36" s="422"/>
      <c r="H36" s="423"/>
      <c r="I36" s="51"/>
      <c r="J36" s="52"/>
      <c r="K36" s="52"/>
      <c r="L36" s="52"/>
      <c r="M36" s="52"/>
      <c r="N36" s="52"/>
      <c r="O36" s="52"/>
      <c r="P36" s="52"/>
      <c r="Q36" s="52"/>
      <c r="R36" s="52"/>
      <c r="S36" s="52"/>
      <c r="T36" s="52"/>
      <c r="U36" s="52"/>
      <c r="V36" s="52"/>
      <c r="W36" s="52"/>
      <c r="X36" s="52"/>
      <c r="Y36" s="53"/>
      <c r="AC36" s="124"/>
      <c r="AD36" s="128"/>
    </row>
    <row r="37" spans="2:30" s="44" customFormat="1" ht="22.5" customHeight="1">
      <c r="B37" s="61"/>
      <c r="C37" s="123"/>
      <c r="D37" s="123"/>
      <c r="E37" s="123"/>
      <c r="F37" s="123"/>
      <c r="G37" s="123"/>
      <c r="H37" s="123"/>
      <c r="AC37" s="124"/>
      <c r="AD37" s="128"/>
    </row>
    <row r="38" spans="2:30">
      <c r="B38" s="36" t="s">
        <v>344</v>
      </c>
    </row>
    <row r="39" spans="2:30" ht="4.5" customHeight="1">
      <c r="C39" s="38"/>
      <c r="D39" s="38"/>
      <c r="E39" s="38"/>
      <c r="F39" s="38"/>
      <c r="G39" s="38"/>
      <c r="H39" s="38"/>
      <c r="I39" s="38"/>
      <c r="J39" s="38"/>
      <c r="K39" s="38"/>
      <c r="L39" s="38"/>
      <c r="M39" s="38"/>
      <c r="N39" s="38"/>
      <c r="O39" s="38"/>
      <c r="P39" s="38"/>
      <c r="Q39" s="38"/>
      <c r="R39" s="38"/>
      <c r="S39" s="38"/>
      <c r="T39" s="38"/>
      <c r="U39" s="38"/>
      <c r="V39" s="38"/>
      <c r="W39" s="38"/>
      <c r="X39" s="38"/>
      <c r="Y39" s="38"/>
    </row>
    <row r="40" spans="2:30">
      <c r="C40" s="38" t="s">
        <v>348</v>
      </c>
      <c r="D40" s="38"/>
      <c r="E40" s="38"/>
      <c r="F40" s="38"/>
      <c r="G40" s="38"/>
      <c r="H40" s="38"/>
      <c r="I40" s="38"/>
      <c r="J40" s="38"/>
      <c r="K40" s="38"/>
      <c r="L40" s="38"/>
      <c r="M40" s="38"/>
      <c r="N40" s="38"/>
      <c r="O40" s="38"/>
      <c r="P40" s="38"/>
      <c r="Q40" s="38"/>
      <c r="R40" s="38"/>
      <c r="S40" s="38"/>
      <c r="T40" s="38"/>
      <c r="U40" s="38"/>
      <c r="V40" s="38"/>
      <c r="W40" s="38"/>
      <c r="X40" s="38"/>
      <c r="Y40" s="38"/>
    </row>
    <row r="41" spans="2:30">
      <c r="C41" s="38" t="s">
        <v>349</v>
      </c>
      <c r="D41" s="38"/>
      <c r="E41" s="38"/>
      <c r="F41" s="38"/>
      <c r="G41" s="38"/>
      <c r="H41" s="38"/>
      <c r="I41" s="38"/>
      <c r="J41" s="38"/>
      <c r="K41" s="38"/>
      <c r="L41" s="38"/>
      <c r="M41" s="38"/>
      <c r="N41" s="38"/>
      <c r="O41" s="38"/>
      <c r="P41" s="38"/>
      <c r="Q41" s="38"/>
      <c r="R41" s="38"/>
      <c r="S41" s="38"/>
      <c r="T41" s="38"/>
      <c r="U41" s="38"/>
      <c r="V41" s="38"/>
      <c r="W41" s="38"/>
      <c r="X41" s="38"/>
      <c r="Y41" s="38"/>
    </row>
    <row r="42" spans="2:30">
      <c r="C42" s="38" t="s">
        <v>475</v>
      </c>
      <c r="D42" s="38"/>
      <c r="E42" s="38"/>
      <c r="F42" s="38"/>
      <c r="G42" s="38"/>
      <c r="H42" s="38"/>
      <c r="I42" s="38"/>
      <c r="J42" s="38"/>
      <c r="K42" s="38"/>
      <c r="L42" s="38"/>
      <c r="M42" s="38"/>
      <c r="N42" s="38"/>
      <c r="O42" s="38"/>
      <c r="P42" s="38"/>
      <c r="Q42" s="38"/>
      <c r="R42" s="38"/>
      <c r="S42" s="38"/>
      <c r="T42" s="38"/>
      <c r="U42" s="38"/>
      <c r="V42" s="38"/>
      <c r="W42" s="38"/>
      <c r="X42" s="38"/>
      <c r="Y42" s="38"/>
    </row>
    <row r="43" spans="2:30">
      <c r="C43" s="38" t="s">
        <v>476</v>
      </c>
      <c r="D43" s="38"/>
      <c r="E43" s="38"/>
      <c r="F43" s="38"/>
      <c r="G43" s="38"/>
      <c r="H43" s="38"/>
      <c r="I43" s="38"/>
      <c r="J43" s="38"/>
      <c r="K43" s="38"/>
      <c r="L43" s="38"/>
      <c r="M43" s="38"/>
      <c r="N43" s="38"/>
      <c r="O43" s="38"/>
      <c r="P43" s="38"/>
      <c r="Q43" s="38"/>
      <c r="R43" s="38"/>
      <c r="S43" s="38"/>
      <c r="T43" s="38"/>
      <c r="U43" s="38"/>
      <c r="V43" s="38"/>
      <c r="W43" s="38"/>
      <c r="X43" s="38"/>
      <c r="Y43" s="38"/>
    </row>
    <row r="44" spans="2:30">
      <c r="C44" s="87" t="s">
        <v>420</v>
      </c>
      <c r="D44" s="87"/>
      <c r="E44" s="87"/>
      <c r="F44" s="87"/>
      <c r="G44" s="87"/>
      <c r="H44" s="87"/>
      <c r="I44" s="87"/>
      <c r="J44" s="87"/>
      <c r="K44" s="87"/>
      <c r="L44" s="87"/>
      <c r="M44" s="87"/>
      <c r="N44" s="87"/>
      <c r="O44" s="87"/>
      <c r="P44" s="87"/>
      <c r="Q44" s="87"/>
      <c r="R44" s="87"/>
      <c r="S44" s="87"/>
      <c r="T44" s="87"/>
      <c r="U44" s="87"/>
      <c r="V44" s="87"/>
      <c r="W44" s="87"/>
      <c r="X44" s="87"/>
      <c r="Y44" s="87"/>
      <c r="Z44" s="33"/>
    </row>
    <row r="45" spans="2:30">
      <c r="C45" s="38" t="s">
        <v>421</v>
      </c>
      <c r="D45" s="38"/>
      <c r="E45" s="38"/>
      <c r="F45" s="38"/>
      <c r="G45" s="38"/>
      <c r="H45" s="38"/>
      <c r="I45" s="38"/>
      <c r="J45" s="38"/>
      <c r="K45" s="38"/>
      <c r="L45" s="38"/>
      <c r="M45" s="38"/>
      <c r="N45" s="38"/>
      <c r="O45" s="38"/>
      <c r="P45" s="38"/>
      <c r="Q45" s="38"/>
      <c r="R45" s="38"/>
      <c r="S45" s="38"/>
      <c r="T45" s="38"/>
      <c r="U45" s="38"/>
      <c r="V45" s="38"/>
      <c r="W45" s="38"/>
      <c r="X45" s="38"/>
      <c r="Y45" s="38"/>
    </row>
    <row r="46" spans="2:30">
      <c r="C46" s="38" t="s">
        <v>422</v>
      </c>
      <c r="D46" s="38"/>
      <c r="E46" s="38"/>
      <c r="F46" s="38"/>
      <c r="G46" s="38"/>
      <c r="H46" s="38"/>
      <c r="I46" s="38"/>
      <c r="J46" s="38"/>
      <c r="K46" s="38"/>
      <c r="L46" s="38"/>
      <c r="M46" s="38"/>
      <c r="N46" s="38"/>
      <c r="O46" s="38"/>
      <c r="P46" s="38"/>
      <c r="Q46" s="38"/>
      <c r="R46" s="38"/>
      <c r="S46" s="38"/>
      <c r="T46" s="38"/>
      <c r="U46" s="38"/>
      <c r="V46" s="38"/>
      <c r="W46" s="38"/>
      <c r="X46" s="38"/>
      <c r="Y46" s="38"/>
    </row>
    <row r="47" spans="2:30">
      <c r="C47" s="87" t="s">
        <v>423</v>
      </c>
      <c r="D47" s="87"/>
      <c r="E47" s="87"/>
      <c r="F47" s="87"/>
      <c r="G47" s="87"/>
      <c r="H47" s="87"/>
      <c r="I47" s="87"/>
      <c r="J47" s="87"/>
      <c r="K47" s="87"/>
      <c r="L47" s="87"/>
      <c r="M47" s="87"/>
      <c r="N47" s="87"/>
      <c r="O47" s="87"/>
      <c r="P47" s="87"/>
      <c r="Q47" s="87"/>
      <c r="R47" s="87"/>
      <c r="S47" s="87"/>
      <c r="T47" s="87"/>
      <c r="U47" s="87"/>
      <c r="V47" s="87"/>
      <c r="W47" s="87"/>
      <c r="X47" s="87"/>
      <c r="Y47" s="87"/>
      <c r="Z47" s="33"/>
    </row>
    <row r="48" spans="2:30">
      <c r="C48" s="38" t="s">
        <v>424</v>
      </c>
      <c r="D48" s="38"/>
      <c r="E48" s="38"/>
      <c r="F48" s="38"/>
      <c r="G48" s="38"/>
      <c r="H48" s="38"/>
      <c r="I48" s="38"/>
      <c r="J48" s="38"/>
      <c r="K48" s="38"/>
      <c r="L48" s="38"/>
      <c r="M48" s="38"/>
      <c r="N48" s="38"/>
      <c r="O48" s="38"/>
      <c r="P48" s="38"/>
      <c r="Q48" s="38"/>
      <c r="R48" s="38"/>
      <c r="S48" s="38"/>
      <c r="T48" s="38"/>
      <c r="U48" s="38"/>
      <c r="V48" s="38"/>
      <c r="W48" s="38"/>
      <c r="X48" s="38"/>
      <c r="Y48" s="38"/>
    </row>
    <row r="49" spans="2:26">
      <c r="C49" s="87" t="s">
        <v>466</v>
      </c>
      <c r="D49" s="87"/>
      <c r="E49" s="87"/>
      <c r="F49" s="87"/>
      <c r="G49" s="87"/>
      <c r="H49" s="87"/>
      <c r="I49" s="87"/>
      <c r="J49" s="87"/>
      <c r="K49" s="87"/>
      <c r="L49" s="87"/>
      <c r="M49" s="87"/>
      <c r="N49" s="87"/>
      <c r="O49" s="87"/>
      <c r="P49" s="87"/>
      <c r="Q49" s="87"/>
      <c r="R49" s="87"/>
      <c r="S49" s="87"/>
      <c r="T49" s="87"/>
      <c r="U49" s="87"/>
      <c r="V49" s="87"/>
      <c r="W49" s="87"/>
      <c r="X49" s="87"/>
      <c r="Y49" s="87"/>
      <c r="Z49" s="33"/>
    </row>
    <row r="50" spans="2:26">
      <c r="C50" s="87" t="s">
        <v>425</v>
      </c>
      <c r="D50" s="87"/>
      <c r="E50" s="87"/>
      <c r="F50" s="87"/>
      <c r="G50" s="87"/>
      <c r="H50" s="87"/>
      <c r="I50" s="87"/>
      <c r="J50" s="87"/>
      <c r="K50" s="87"/>
      <c r="L50" s="87"/>
      <c r="M50" s="87"/>
      <c r="N50" s="87"/>
      <c r="O50" s="87"/>
      <c r="P50" s="87"/>
      <c r="Q50" s="87"/>
      <c r="R50" s="87"/>
      <c r="S50" s="87"/>
      <c r="T50" s="87"/>
      <c r="U50" s="87"/>
      <c r="V50" s="87"/>
      <c r="W50" s="87"/>
      <c r="X50" s="87"/>
      <c r="Y50" s="87"/>
      <c r="Z50" s="33"/>
    </row>
    <row r="52" spans="2:26">
      <c r="B52" s="36" t="s">
        <v>345</v>
      </c>
    </row>
    <row r="53" spans="2:26">
      <c r="C53" s="28" t="s">
        <v>306</v>
      </c>
    </row>
    <row r="54" spans="2:26" ht="4.9000000000000004" customHeight="1"/>
    <row r="55" spans="2:26">
      <c r="C55" s="28" t="s">
        <v>298</v>
      </c>
    </row>
    <row r="56" spans="2:26">
      <c r="C56" s="28" t="s">
        <v>299</v>
      </c>
    </row>
    <row r="57" spans="2:26">
      <c r="C57" s="28" t="s">
        <v>300</v>
      </c>
    </row>
    <row r="58" spans="2:26">
      <c r="C58" s="32"/>
      <c r="D58" s="28" t="s">
        <v>301</v>
      </c>
      <c r="G58" s="32"/>
      <c r="H58" s="32"/>
      <c r="I58" s="32"/>
      <c r="J58" s="32"/>
      <c r="K58" s="32"/>
      <c r="L58" s="32"/>
      <c r="M58" s="32"/>
      <c r="N58" s="32"/>
      <c r="O58" s="32"/>
      <c r="P58" s="32"/>
      <c r="Q58" s="32"/>
      <c r="R58" s="32"/>
      <c r="S58" s="32"/>
      <c r="T58" s="32"/>
      <c r="U58" s="32"/>
      <c r="V58" s="32"/>
      <c r="W58" s="32"/>
      <c r="X58" s="32"/>
      <c r="Y58" s="32"/>
      <c r="Z58" s="32"/>
    </row>
    <row r="59" spans="2:26">
      <c r="C59" s="32"/>
      <c r="D59" s="28" t="s">
        <v>302</v>
      </c>
      <c r="G59" s="32"/>
      <c r="H59" s="32"/>
      <c r="I59" s="32"/>
      <c r="J59" s="32"/>
      <c r="K59" s="32"/>
      <c r="L59" s="32"/>
      <c r="M59" s="32"/>
      <c r="N59" s="32"/>
      <c r="O59" s="32"/>
      <c r="P59" s="32"/>
      <c r="Q59" s="32"/>
      <c r="R59" s="32"/>
      <c r="S59" s="32"/>
      <c r="T59" s="32"/>
      <c r="U59" s="32"/>
      <c r="V59" s="32"/>
      <c r="W59" s="32"/>
      <c r="X59" s="32"/>
      <c r="Y59" s="32"/>
      <c r="Z59" s="32"/>
    </row>
    <row r="60" spans="2:26">
      <c r="C60" s="33"/>
      <c r="D60" s="33" t="s">
        <v>303</v>
      </c>
      <c r="E60" s="33"/>
      <c r="F60" s="33"/>
      <c r="G60" s="33"/>
      <c r="H60" s="33"/>
      <c r="I60" s="33"/>
      <c r="J60" s="33"/>
      <c r="K60" s="33"/>
      <c r="L60" s="33"/>
      <c r="M60" s="33"/>
      <c r="N60" s="33"/>
      <c r="O60" s="33"/>
      <c r="P60" s="33"/>
      <c r="Q60" s="33"/>
      <c r="R60" s="33"/>
      <c r="S60" s="33"/>
      <c r="T60" s="33"/>
      <c r="U60" s="33"/>
      <c r="V60" s="33"/>
      <c r="W60" s="33"/>
      <c r="X60" s="33"/>
      <c r="Y60" s="33"/>
      <c r="Z60" s="33"/>
    </row>
    <row r="61" spans="2:26">
      <c r="C61" s="33" t="s">
        <v>426</v>
      </c>
      <c r="D61" s="33"/>
      <c r="E61" s="33"/>
      <c r="F61" s="33"/>
      <c r="G61" s="33"/>
      <c r="H61" s="33"/>
      <c r="I61" s="33"/>
      <c r="J61" s="33"/>
      <c r="K61" s="33"/>
      <c r="L61" s="33"/>
      <c r="M61" s="33"/>
      <c r="N61" s="33"/>
      <c r="O61" s="33"/>
      <c r="P61" s="33"/>
      <c r="Q61" s="33"/>
      <c r="R61" s="33"/>
      <c r="S61" s="33"/>
      <c r="T61" s="33"/>
      <c r="U61" s="33"/>
      <c r="V61" s="33"/>
      <c r="W61" s="33"/>
      <c r="X61" s="33"/>
      <c r="Y61" s="33"/>
      <c r="Z61" s="33"/>
    </row>
    <row r="62" spans="2:26">
      <c r="D62" s="28" t="s">
        <v>427</v>
      </c>
    </row>
    <row r="63" spans="2:26">
      <c r="C63" s="28" t="s">
        <v>450</v>
      </c>
    </row>
    <row r="64" spans="2:26">
      <c r="D64" s="28" t="s">
        <v>452</v>
      </c>
    </row>
    <row r="65" spans="3:16">
      <c r="C65" s="28" t="s">
        <v>304</v>
      </c>
    </row>
    <row r="66" spans="3:16">
      <c r="C66" s="28" t="s">
        <v>305</v>
      </c>
    </row>
    <row r="67" spans="3:16">
      <c r="C67" s="28" t="s">
        <v>326</v>
      </c>
    </row>
    <row r="68" spans="3:16">
      <c r="C68" s="28" t="s">
        <v>364</v>
      </c>
    </row>
    <row r="73" spans="3:16">
      <c r="P73" s="28" t="s">
        <v>9</v>
      </c>
    </row>
    <row r="74" spans="3:16">
      <c r="P74" s="28" t="s">
        <v>10</v>
      </c>
    </row>
    <row r="75" spans="3:16">
      <c r="P75" s="28" t="s">
        <v>11</v>
      </c>
    </row>
    <row r="76" spans="3:16">
      <c r="P76" s="28" t="s">
        <v>12</v>
      </c>
    </row>
    <row r="77" spans="3:16">
      <c r="P77" s="28" t="s">
        <v>13</v>
      </c>
    </row>
    <row r="78" spans="3:16">
      <c r="P78" s="28" t="s">
        <v>14</v>
      </c>
    </row>
    <row r="79" spans="3:16">
      <c r="P79" s="28" t="s">
        <v>15</v>
      </c>
    </row>
    <row r="80" spans="3:16">
      <c r="P80" s="28" t="s">
        <v>16</v>
      </c>
    </row>
    <row r="81" spans="16:16">
      <c r="P81" s="28" t="s">
        <v>17</v>
      </c>
    </row>
    <row r="82" spans="16:16">
      <c r="P82" s="28" t="s">
        <v>18</v>
      </c>
    </row>
    <row r="83" spans="16:16">
      <c r="P83" s="28" t="s">
        <v>19</v>
      </c>
    </row>
    <row r="84" spans="16:16">
      <c r="P84" s="28" t="s">
        <v>20</v>
      </c>
    </row>
    <row r="85" spans="16:16">
      <c r="P85" s="28" t="s">
        <v>21</v>
      </c>
    </row>
    <row r="86" spans="16:16">
      <c r="P86" s="28" t="s">
        <v>22</v>
      </c>
    </row>
    <row r="87" spans="16:16">
      <c r="P87" s="28" t="s">
        <v>8</v>
      </c>
    </row>
    <row r="88" spans="16:16">
      <c r="P88" s="28" t="s">
        <v>23</v>
      </c>
    </row>
    <row r="89" spans="16:16">
      <c r="P89" s="28" t="s">
        <v>24</v>
      </c>
    </row>
    <row r="90" spans="16:16">
      <c r="P90" s="28" t="s">
        <v>25</v>
      </c>
    </row>
    <row r="91" spans="16:16">
      <c r="P91" s="28" t="s">
        <v>26</v>
      </c>
    </row>
    <row r="92" spans="16:16">
      <c r="P92" s="28" t="s">
        <v>27</v>
      </c>
    </row>
    <row r="93" spans="16:16">
      <c r="P93" s="28" t="s">
        <v>28</v>
      </c>
    </row>
    <row r="94" spans="16:16">
      <c r="P94" s="28" t="s">
        <v>29</v>
      </c>
    </row>
    <row r="95" spans="16:16">
      <c r="P95" s="28" t="s">
        <v>30</v>
      </c>
    </row>
    <row r="96" spans="16:16">
      <c r="P96" s="28" t="s">
        <v>31</v>
      </c>
    </row>
    <row r="97" spans="16:16">
      <c r="P97" s="28" t="s">
        <v>32</v>
      </c>
    </row>
    <row r="98" spans="16:16">
      <c r="P98" s="28" t="s">
        <v>33</v>
      </c>
    </row>
    <row r="99" spans="16:16">
      <c r="P99" s="28" t="s">
        <v>34</v>
      </c>
    </row>
    <row r="100" spans="16:16">
      <c r="P100" s="28" t="s">
        <v>35</v>
      </c>
    </row>
    <row r="101" spans="16:16">
      <c r="P101" s="28" t="s">
        <v>36</v>
      </c>
    </row>
    <row r="102" spans="16:16">
      <c r="P102" s="28" t="s">
        <v>37</v>
      </c>
    </row>
    <row r="103" spans="16:16">
      <c r="P103" s="28" t="s">
        <v>38</v>
      </c>
    </row>
    <row r="104" spans="16:16">
      <c r="P104" s="28" t="s">
        <v>39</v>
      </c>
    </row>
    <row r="105" spans="16:16">
      <c r="P105" s="28" t="s">
        <v>40</v>
      </c>
    </row>
    <row r="106" spans="16:16">
      <c r="P106" s="28" t="s">
        <v>41</v>
      </c>
    </row>
    <row r="107" spans="16:16">
      <c r="P107" s="28" t="s">
        <v>42</v>
      </c>
    </row>
    <row r="108" spans="16:16">
      <c r="P108" s="28" t="s">
        <v>43</v>
      </c>
    </row>
    <row r="109" spans="16:16">
      <c r="P109" s="28" t="s">
        <v>44</v>
      </c>
    </row>
    <row r="110" spans="16:16">
      <c r="P110" s="28" t="s">
        <v>45</v>
      </c>
    </row>
    <row r="111" spans="16:16">
      <c r="P111" s="28" t="s">
        <v>46</v>
      </c>
    </row>
    <row r="112" spans="16:16">
      <c r="P112" s="28" t="s">
        <v>47</v>
      </c>
    </row>
    <row r="113" spans="16:16">
      <c r="P113" s="28" t="s">
        <v>48</v>
      </c>
    </row>
    <row r="114" spans="16:16">
      <c r="P114" s="28" t="s">
        <v>49</v>
      </c>
    </row>
    <row r="115" spans="16:16">
      <c r="P115" s="28" t="s">
        <v>50</v>
      </c>
    </row>
    <row r="116" spans="16:16">
      <c r="P116" s="28" t="s">
        <v>51</v>
      </c>
    </row>
    <row r="117" spans="16:16">
      <c r="P117" s="28" t="s">
        <v>52</v>
      </c>
    </row>
    <row r="118" spans="16:16">
      <c r="P118" s="28" t="s">
        <v>53</v>
      </c>
    </row>
    <row r="119" spans="16:16">
      <c r="P119" s="28" t="s">
        <v>54</v>
      </c>
    </row>
    <row r="120" spans="16:16">
      <c r="P120" s="28" t="s">
        <v>55</v>
      </c>
    </row>
  </sheetData>
  <mergeCells count="17">
    <mergeCell ref="B4:Z4"/>
    <mergeCell ref="T6:U6"/>
    <mergeCell ref="C12:Y14"/>
    <mergeCell ref="O31:S31"/>
    <mergeCell ref="K27:X27"/>
    <mergeCell ref="C17:H17"/>
    <mergeCell ref="I17:Y17"/>
    <mergeCell ref="C18:H21"/>
    <mergeCell ref="C22:H36"/>
    <mergeCell ref="K29:X29"/>
    <mergeCell ref="K31:M31"/>
    <mergeCell ref="U31:X31"/>
    <mergeCell ref="V35:W35"/>
    <mergeCell ref="L24:X24"/>
    <mergeCell ref="L35:M35"/>
    <mergeCell ref="K19:W19"/>
    <mergeCell ref="K20:W20"/>
  </mergeCells>
  <phoneticPr fontId="2"/>
  <conditionalFormatting sqref="AC1:AC3 AC15:AC17 AC69:AC1048576 AC37:AC42 AC44:AC46 AC5:AC11 AC51:AC67">
    <cfRule type="cellIs" dxfId="45" priority="34" operator="equal">
      <formula>"NG"</formula>
    </cfRule>
  </conditionalFormatting>
  <conditionalFormatting sqref="AC18:AC19">
    <cfRule type="cellIs" dxfId="44" priority="25" operator="equal">
      <formula>"NG"</formula>
    </cfRule>
  </conditionalFormatting>
  <conditionalFormatting sqref="AC21">
    <cfRule type="cellIs" dxfId="43" priority="24" operator="equal">
      <formula>"NG"</formula>
    </cfRule>
  </conditionalFormatting>
  <conditionalFormatting sqref="AC20">
    <cfRule type="cellIs" dxfId="42" priority="23" operator="equal">
      <formula>"NG"</formula>
    </cfRule>
  </conditionalFormatting>
  <conditionalFormatting sqref="AC22:AC23 AC33:AC35 AC25:AC26 AC29:AC30">
    <cfRule type="cellIs" dxfId="41" priority="16" operator="equal">
      <formula>"NG"</formula>
    </cfRule>
  </conditionalFormatting>
  <conditionalFormatting sqref="AC36">
    <cfRule type="cellIs" dxfId="40" priority="15" operator="equal">
      <formula>"NG"</formula>
    </cfRule>
  </conditionalFormatting>
  <conditionalFormatting sqref="AC32">
    <cfRule type="cellIs" dxfId="39" priority="14" operator="equal">
      <formula>"NG"</formula>
    </cfRule>
  </conditionalFormatting>
  <conditionalFormatting sqref="AC47">
    <cfRule type="cellIs" dxfId="38" priority="9" operator="equal">
      <formula>"NG"</formula>
    </cfRule>
  </conditionalFormatting>
  <conditionalFormatting sqref="AC28">
    <cfRule type="cellIs" dxfId="37" priority="12" operator="equal">
      <formula>"NG"</formula>
    </cfRule>
  </conditionalFormatting>
  <conditionalFormatting sqref="AC12:AC14">
    <cfRule type="cellIs" dxfId="36" priority="10" operator="equal">
      <formula>"NG"</formula>
    </cfRule>
  </conditionalFormatting>
  <conditionalFormatting sqref="AC49:AC50">
    <cfRule type="cellIs" dxfId="35" priority="8" operator="equal">
      <formula>"NG"</formula>
    </cfRule>
  </conditionalFormatting>
  <conditionalFormatting sqref="AC68">
    <cfRule type="cellIs" dxfId="34" priority="7" operator="equal">
      <formula>"NG"</formula>
    </cfRule>
  </conditionalFormatting>
  <conditionalFormatting sqref="AC48">
    <cfRule type="cellIs" dxfId="33" priority="6" operator="equal">
      <formula>"NG"</formula>
    </cfRule>
  </conditionalFormatting>
  <conditionalFormatting sqref="AC43">
    <cfRule type="cellIs" dxfId="32" priority="5" operator="equal">
      <formula>"NG"</formula>
    </cfRule>
  </conditionalFormatting>
  <conditionalFormatting sqref="AC24">
    <cfRule type="cellIs" dxfId="31" priority="4" operator="equal">
      <formula>"NG"</formula>
    </cfRule>
  </conditionalFormatting>
  <conditionalFormatting sqref="AC27">
    <cfRule type="cellIs" dxfId="30" priority="3" operator="equal">
      <formula>"NG"</formula>
    </cfRule>
  </conditionalFormatting>
  <conditionalFormatting sqref="AC31">
    <cfRule type="cellIs" dxfId="29" priority="2" operator="equal">
      <formula>"NG"</formula>
    </cfRule>
  </conditionalFormatting>
  <conditionalFormatting sqref="AC4">
    <cfRule type="cellIs" dxfId="28" priority="1" operator="equal">
      <formula>"NG"</formula>
    </cfRule>
  </conditionalFormatting>
  <dataValidations count="11">
    <dataValidation type="list" allowBlank="1" showInputMessage="1" showErrorMessage="1" sqref="V35">
      <formula1>"男,女"</formula1>
    </dataValidation>
    <dataValidation allowBlank="1" showInputMessage="1" showErrorMessage="1" prompt="氏名（法人等の場合は名称）を入力" sqref="K29"/>
    <dataValidation allowBlank="1" showInputMessage="1" showErrorMessage="1" prompt="代表者の名を入力" sqref="U31"/>
    <dataValidation allowBlank="1" showInputMessage="1" showErrorMessage="1" prompt="代表者の姓を入力" sqref="O31"/>
    <dataValidation allowBlank="1" showInputMessage="1" showErrorMessage="1" prompt="代表者の役職を入力" sqref="K31"/>
    <dataValidation type="list" allowBlank="1" showInputMessage="1" prompt="都道府県をプルダウン選択" sqref="K24">
      <formula1>$P$73:$P$120</formula1>
    </dataValidation>
    <dataValidation imeMode="halfKatakana" allowBlank="1" showInputMessage="1" showErrorMessage="1" prompt="フリガナを入力" sqref="K27:X27"/>
    <dataValidation type="list" imeMode="halfAlpha" operator="greaterThanOrEqual" allowBlank="1" showInputMessage="1" showErrorMessage="1" sqref="T6:U6">
      <formula1>"　,令和７,令和８"</formula1>
    </dataValidation>
    <dataValidation type="list" imeMode="halfAlpha" allowBlank="1" showInputMessage="1" showErrorMessage="1" sqref="W6 O35">
      <formula1>"１,２,３,４,５,６,７,８,９,10,11,12"</formula1>
    </dataValidation>
    <dataValidation type="list" imeMode="halfAlpha" allowBlank="1" showInputMessage="1" sqref="Y6 Q35">
      <formula1>"１,２,３,４,５,６,７,８,９,10,11,12,13,14,15,16,17,18,19,20,21,22,23,24,25,26,27,28,29,30,31"</formula1>
    </dataValidation>
    <dataValidation type="whole" imeMode="halfAlpha" operator="greaterThanOrEqual" allowBlank="1" showInputMessage="1" showErrorMessage="1" prompt="西暦４ケタ（半角数字）で入力" sqref="L35:M35">
      <formula1>1000</formula1>
    </dataValidation>
  </dataValidations>
  <printOptions horizontalCentered="1"/>
  <pageMargins left="0.70866141732283472" right="0.70866141732283472" top="0.55118110236220474" bottom="0.35433070866141736" header="0.31496062992125984" footer="0.31496062992125984"/>
  <pageSetup paperSize="9" fitToHeight="0" orientation="portrait" r:id="rId1"/>
  <rowBreaks count="1" manualBreakCount="1">
    <brk id="51"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台帳データ用</vt:lpstr>
      <vt:lpstr>集合明細用</vt:lpstr>
      <vt:lpstr>県警照会用（申請者）</vt:lpstr>
      <vt:lpstr>（リース使用者）</vt:lpstr>
      <vt:lpstr>（共同負担者）</vt:lpstr>
      <vt:lpstr>交付申請書</vt:lpstr>
      <vt:lpstr>別紙１_事業計画書</vt:lpstr>
      <vt:lpstr>別紙２_役員等一覧</vt:lpstr>
      <vt:lpstr>別紙３_共同申請同意書（リースの場合)</vt:lpstr>
      <vt:lpstr>別紙２_役員等一覧（リースの場合）</vt:lpstr>
      <vt:lpstr>別紙４_共同負担同意書（経費を共同負担する場合）</vt:lpstr>
      <vt:lpstr>別紙２_役員等一覧（経費を共同負担する場合）</vt:lpstr>
      <vt:lpstr>'（リース使用者）'!Print_Area</vt:lpstr>
      <vt:lpstr>'（共同負担者）'!Print_Area</vt:lpstr>
      <vt:lpstr>'県警照会用（申請者）'!Print_Area</vt:lpstr>
      <vt:lpstr>交付申請書!Print_Area</vt:lpstr>
      <vt:lpstr>台帳データ用!Print_Area</vt:lpstr>
      <vt:lpstr>別紙１_事業計画書!Print_Area</vt:lpstr>
      <vt:lpstr>別紙２_役員等一覧!Print_Area</vt:lpstr>
      <vt:lpstr>'別紙２_役員等一覧（リースの場合）'!Print_Area</vt:lpstr>
      <vt:lpstr>'別紙２_役員等一覧（経費を共同負担する場合）'!Print_Area</vt:lpstr>
      <vt:lpstr>'別紙３_共同申請同意書（リースの場合)'!Print_Area</vt:lpstr>
      <vt:lpstr>'別紙４_共同負担同意書（経費を共同負担する場合）'!Print_Area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2025-04-25T00:05:42Z</dcterms:modified>
</cp:coreProperties>
</file>