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601new\05_海老名駐在事務所\05 経営革新\98　見直し（簡素化・電子申請化）\各種ツール（中川作業用）\別表３作成支援用EXCELファイル\別表３計画目標値の詳細（別表３作成支援）\"/>
    </mc:Choice>
  </mc:AlternateContent>
  <bookViews>
    <workbookView xWindow="0" yWindow="6675" windowWidth="15225" windowHeight="8550" activeTab="1"/>
  </bookViews>
  <sheets>
    <sheet name="ご利用方法" sheetId="12" r:id="rId1"/>
    <sheet name="（シート１）財務データ入力用" sheetId="1" r:id="rId2"/>
    <sheet name="（シート２）全体の売上計画（自動出力）" sheetId="8" r:id="rId3"/>
    <sheet name="（シート３）申請書＜別表３＞（自動出力）" sheetId="4" r:id="rId4"/>
    <sheet name="※数値目標確認用（自動出力）" sheetId="9" r:id="rId5"/>
  </sheets>
  <definedNames>
    <definedName name="_xlnm.Print_Area" localSheetId="1">'（シート１）財務データ入力用'!$B$1:$W$93</definedName>
    <definedName name="_xlnm.Print_Area" localSheetId="2">'（シート２）全体の売上計画（自動出力）'!$B$1:$N$56</definedName>
    <definedName name="_xlnm.Print_Area" localSheetId="3">'（シート３）申請書＜別表３＞（自動出力）'!$A$1:$N$38</definedName>
    <definedName name="_xlnm.Print_Area" localSheetId="4">'※数値目標確認用（自動出力）'!$A$1:$G$91</definedName>
  </definedNames>
  <calcPr calcId="162913"/>
</workbook>
</file>

<file path=xl/calcChain.xml><?xml version="1.0" encoding="utf-8"?>
<calcChain xmlns="http://schemas.openxmlformats.org/spreadsheetml/2006/main">
  <c r="J93" i="1" l="1"/>
  <c r="L93" i="1"/>
  <c r="N93" i="1"/>
  <c r="P93" i="1"/>
  <c r="R93" i="1"/>
  <c r="T93" i="1"/>
  <c r="V93" i="1"/>
  <c r="H93" i="1"/>
  <c r="N47" i="8"/>
  <c r="M47" i="8"/>
  <c r="L47" i="8"/>
  <c r="K47" i="8"/>
  <c r="J47" i="8"/>
  <c r="I47" i="8"/>
  <c r="H47" i="8"/>
  <c r="G47" i="8"/>
  <c r="C7" i="8" l="1"/>
  <c r="D47" i="8" l="1"/>
  <c r="E47" i="8"/>
  <c r="F47" i="8"/>
  <c r="W47" i="1"/>
  <c r="V47" i="1"/>
  <c r="U47" i="1"/>
  <c r="T47" i="1"/>
  <c r="S47" i="1"/>
  <c r="R47" i="1"/>
  <c r="Q47" i="1"/>
  <c r="P47" i="1"/>
  <c r="O47" i="1"/>
  <c r="N47" i="1"/>
  <c r="M47" i="1"/>
  <c r="L47" i="1"/>
  <c r="K47" i="1"/>
  <c r="J47" i="1"/>
  <c r="I47" i="1"/>
  <c r="H47" i="1"/>
  <c r="G47" i="1"/>
  <c r="F47" i="1"/>
  <c r="E47" i="1"/>
  <c r="D47" i="1"/>
  <c r="W60" i="1" l="1"/>
  <c r="U60" i="1"/>
  <c r="S60" i="1"/>
  <c r="Q60" i="1"/>
  <c r="O60" i="1"/>
  <c r="M60" i="1"/>
  <c r="K60" i="1"/>
  <c r="I60" i="1"/>
  <c r="N37" i="8" l="1"/>
  <c r="N36" i="8"/>
  <c r="N35" i="8"/>
  <c r="M37" i="8"/>
  <c r="M36" i="8"/>
  <c r="M35" i="8"/>
  <c r="L37" i="8"/>
  <c r="L36" i="8"/>
  <c r="L35" i="8"/>
  <c r="K37" i="8"/>
  <c r="K36" i="8"/>
  <c r="K35" i="8"/>
  <c r="J37" i="8"/>
  <c r="J36" i="8"/>
  <c r="J35" i="8"/>
  <c r="I37" i="8"/>
  <c r="I36" i="8"/>
  <c r="I35" i="8"/>
  <c r="H37" i="8"/>
  <c r="H36" i="8"/>
  <c r="H35" i="8"/>
  <c r="G37" i="8"/>
  <c r="G36" i="8"/>
  <c r="G35" i="8"/>
  <c r="N34" i="8"/>
  <c r="M34" i="8"/>
  <c r="L34" i="8"/>
  <c r="K34" i="8"/>
  <c r="J34" i="8"/>
  <c r="I34" i="8"/>
  <c r="H34" i="8"/>
  <c r="G34" i="8"/>
  <c r="N32" i="8"/>
  <c r="M32" i="8"/>
  <c r="L32" i="8"/>
  <c r="K32" i="8"/>
  <c r="J32" i="8"/>
  <c r="I32" i="8"/>
  <c r="G32" i="8"/>
  <c r="H32" i="8"/>
  <c r="V87" i="1"/>
  <c r="T87" i="1"/>
  <c r="R87" i="1"/>
  <c r="P87" i="1"/>
  <c r="N87" i="1"/>
  <c r="L87" i="1"/>
  <c r="J87" i="1"/>
  <c r="H87" i="1"/>
  <c r="N23" i="8" l="1"/>
  <c r="M23" i="8"/>
  <c r="L23" i="8"/>
  <c r="K23" i="8"/>
  <c r="J23" i="8"/>
  <c r="I23" i="8"/>
  <c r="H23" i="8"/>
  <c r="G23" i="8"/>
  <c r="F23" i="8"/>
  <c r="E23" i="8"/>
  <c r="D23" i="8"/>
  <c r="C23" i="8"/>
  <c r="W70" i="1"/>
  <c r="U70" i="1"/>
  <c r="S70" i="1"/>
  <c r="Q70" i="1"/>
  <c r="O70" i="1"/>
  <c r="M70" i="1"/>
  <c r="K70" i="1"/>
  <c r="I70" i="1"/>
  <c r="E26" i="1"/>
  <c r="F26" i="1"/>
  <c r="D26" i="1"/>
  <c r="W25" i="1"/>
  <c r="U25" i="1"/>
  <c r="S25" i="1"/>
  <c r="Q25" i="1"/>
  <c r="O25" i="1"/>
  <c r="M25" i="1"/>
  <c r="K25" i="1"/>
  <c r="I25" i="1"/>
  <c r="G25" i="1"/>
  <c r="I14" i="8" l="1"/>
  <c r="J14" i="8"/>
  <c r="K14" i="8"/>
  <c r="L14" i="8"/>
  <c r="M14" i="8"/>
  <c r="N14" i="8"/>
  <c r="H14" i="8"/>
  <c r="G14" i="8"/>
  <c r="N13" i="8"/>
  <c r="M13" i="8"/>
  <c r="L13" i="8"/>
  <c r="K13" i="8"/>
  <c r="J13" i="8"/>
  <c r="I13" i="8"/>
  <c r="H13" i="8"/>
  <c r="G13" i="8"/>
  <c r="F16" i="1"/>
  <c r="E16" i="1"/>
  <c r="D16" i="1"/>
  <c r="F24" i="8" l="1"/>
  <c r="E24" i="8"/>
  <c r="D24" i="8"/>
  <c r="F22" i="8"/>
  <c r="E22" i="8"/>
  <c r="D22" i="8"/>
  <c r="F21" i="8"/>
  <c r="E21" i="8"/>
  <c r="D21" i="8"/>
  <c r="F20" i="8"/>
  <c r="E20" i="8"/>
  <c r="D20" i="8"/>
  <c r="F19" i="8"/>
  <c r="E19" i="8"/>
  <c r="D19" i="8"/>
  <c r="F18" i="8"/>
  <c r="E18" i="8"/>
  <c r="D18" i="8"/>
  <c r="F17" i="8"/>
  <c r="E17" i="8"/>
  <c r="D17" i="8"/>
  <c r="F14" i="8"/>
  <c r="E14" i="8"/>
  <c r="D14" i="8"/>
  <c r="F13" i="8"/>
  <c r="E13" i="8"/>
  <c r="D13" i="8"/>
  <c r="F12" i="8"/>
  <c r="E12" i="8"/>
  <c r="D12" i="8"/>
  <c r="F11" i="8"/>
  <c r="E11" i="8"/>
  <c r="D11" i="8"/>
  <c r="F10" i="8"/>
  <c r="E10" i="8"/>
  <c r="D10" i="8"/>
  <c r="F9" i="8"/>
  <c r="E9" i="8"/>
  <c r="D9" i="8"/>
  <c r="F8" i="8"/>
  <c r="E8" i="8"/>
  <c r="D8" i="8"/>
  <c r="F7" i="8"/>
  <c r="E7" i="8"/>
  <c r="D7" i="8"/>
  <c r="F6" i="8"/>
  <c r="E6" i="8"/>
  <c r="D6" i="8"/>
  <c r="W75" i="1"/>
  <c r="U75" i="1"/>
  <c r="S75" i="1"/>
  <c r="Q75" i="1"/>
  <c r="O75" i="1"/>
  <c r="M75" i="1"/>
  <c r="K75" i="1"/>
  <c r="W61" i="1"/>
  <c r="W59" i="1"/>
  <c r="W58" i="1"/>
  <c r="W57" i="1"/>
  <c r="W56" i="1"/>
  <c r="W55" i="1"/>
  <c r="W54" i="1"/>
  <c r="W53" i="1"/>
  <c r="U61" i="1"/>
  <c r="U59" i="1"/>
  <c r="U58" i="1"/>
  <c r="U57" i="1"/>
  <c r="U56" i="1"/>
  <c r="U55" i="1"/>
  <c r="U54" i="1"/>
  <c r="U53" i="1"/>
  <c r="S61" i="1"/>
  <c r="S59" i="1"/>
  <c r="S58" i="1"/>
  <c r="S57" i="1"/>
  <c r="S56" i="1"/>
  <c r="S55" i="1"/>
  <c r="S54" i="1"/>
  <c r="S53" i="1"/>
  <c r="Q61" i="1"/>
  <c r="Q59" i="1"/>
  <c r="Q58" i="1"/>
  <c r="Q57" i="1"/>
  <c r="Q56" i="1"/>
  <c r="Q55" i="1"/>
  <c r="Q54" i="1"/>
  <c r="Q53" i="1"/>
  <c r="O54" i="1"/>
  <c r="O55" i="1"/>
  <c r="O56" i="1"/>
  <c r="O57" i="1"/>
  <c r="O58" i="1"/>
  <c r="O59" i="1"/>
  <c r="O61" i="1"/>
  <c r="M54" i="1"/>
  <c r="M55" i="1"/>
  <c r="M56" i="1"/>
  <c r="M57" i="1"/>
  <c r="M58" i="1"/>
  <c r="M59" i="1"/>
  <c r="M61" i="1"/>
  <c r="K54" i="1"/>
  <c r="K55" i="1"/>
  <c r="K56" i="1"/>
  <c r="K57" i="1"/>
  <c r="K58" i="1"/>
  <c r="K59" i="1"/>
  <c r="K61" i="1"/>
  <c r="I57" i="1"/>
  <c r="I58" i="1"/>
  <c r="I59" i="1"/>
  <c r="I61" i="1"/>
  <c r="I54" i="1"/>
  <c r="I55" i="1"/>
  <c r="I56" i="1"/>
  <c r="H22" i="4"/>
  <c r="I22" i="4"/>
  <c r="J22" i="4"/>
  <c r="K22" i="4"/>
  <c r="L22" i="4"/>
  <c r="M22" i="4"/>
  <c r="N22" i="4"/>
  <c r="H23" i="4"/>
  <c r="I23" i="4"/>
  <c r="J23" i="4"/>
  <c r="K23" i="4"/>
  <c r="L23" i="4"/>
  <c r="M23" i="4"/>
  <c r="N23" i="4"/>
  <c r="H24" i="4"/>
  <c r="I24" i="4"/>
  <c r="J24" i="4"/>
  <c r="K24" i="4"/>
  <c r="L24" i="4"/>
  <c r="M24" i="4"/>
  <c r="N24" i="4"/>
  <c r="H25" i="4"/>
  <c r="I25" i="4"/>
  <c r="J25" i="4"/>
  <c r="K25" i="4"/>
  <c r="L25" i="4"/>
  <c r="M25" i="4"/>
  <c r="N25" i="4"/>
  <c r="G23" i="4"/>
  <c r="G24" i="4"/>
  <c r="G25" i="4"/>
  <c r="H14" i="4"/>
  <c r="I14" i="4"/>
  <c r="J14" i="4"/>
  <c r="K14" i="4"/>
  <c r="L14" i="4"/>
  <c r="M14" i="4"/>
  <c r="N14" i="4"/>
  <c r="G14" i="4"/>
  <c r="N28" i="8"/>
  <c r="M28" i="8"/>
  <c r="L28" i="8"/>
  <c r="K28" i="8"/>
  <c r="J28" i="8"/>
  <c r="I28" i="8"/>
  <c r="H28" i="8"/>
  <c r="G28" i="8"/>
  <c r="H17" i="8"/>
  <c r="I17" i="8"/>
  <c r="J17" i="8"/>
  <c r="K17" i="8"/>
  <c r="L17" i="8"/>
  <c r="M17" i="8"/>
  <c r="N17" i="8"/>
  <c r="H18" i="8"/>
  <c r="I18" i="8"/>
  <c r="J18" i="8"/>
  <c r="K18" i="8"/>
  <c r="L18" i="8"/>
  <c r="M18" i="8"/>
  <c r="N18" i="8"/>
  <c r="H19" i="8"/>
  <c r="I19" i="8"/>
  <c r="J19" i="8"/>
  <c r="K19" i="8"/>
  <c r="L19" i="8"/>
  <c r="M19" i="8"/>
  <c r="N19" i="8"/>
  <c r="H20" i="8"/>
  <c r="I20" i="8"/>
  <c r="J20" i="8"/>
  <c r="K20" i="8"/>
  <c r="L20" i="8"/>
  <c r="M20" i="8"/>
  <c r="N20" i="8"/>
  <c r="H21" i="8"/>
  <c r="I21" i="8"/>
  <c r="J21" i="8"/>
  <c r="K21" i="8"/>
  <c r="L21" i="8"/>
  <c r="M21" i="8"/>
  <c r="N21" i="8"/>
  <c r="H22" i="8"/>
  <c r="I22" i="8"/>
  <c r="J22" i="8"/>
  <c r="K22" i="8"/>
  <c r="L22" i="8"/>
  <c r="M22" i="8"/>
  <c r="N22" i="8"/>
  <c r="H24" i="8"/>
  <c r="I24" i="8"/>
  <c r="J24" i="8"/>
  <c r="K24" i="8"/>
  <c r="L24" i="8"/>
  <c r="M24" i="8"/>
  <c r="N24" i="8"/>
  <c r="G18" i="8"/>
  <c r="G19" i="8"/>
  <c r="G20" i="8"/>
  <c r="G21" i="8"/>
  <c r="G22" i="8"/>
  <c r="G24" i="8"/>
  <c r="G17" i="8"/>
  <c r="G6" i="8"/>
  <c r="H6" i="8"/>
  <c r="I6" i="8"/>
  <c r="J6" i="8"/>
  <c r="K6" i="8"/>
  <c r="L6" i="8"/>
  <c r="M6" i="8"/>
  <c r="N6" i="8"/>
  <c r="G7" i="8"/>
  <c r="H7" i="8"/>
  <c r="I7" i="8"/>
  <c r="J7" i="8"/>
  <c r="K7" i="8"/>
  <c r="L7" i="8"/>
  <c r="M7" i="8"/>
  <c r="N7" i="8"/>
  <c r="G8" i="8"/>
  <c r="H8" i="8"/>
  <c r="I8" i="8"/>
  <c r="J8" i="8"/>
  <c r="K8" i="8"/>
  <c r="L8" i="8"/>
  <c r="M8" i="8"/>
  <c r="N8" i="8"/>
  <c r="G9" i="8"/>
  <c r="H9" i="8"/>
  <c r="I9" i="8"/>
  <c r="J9" i="8"/>
  <c r="K9" i="8"/>
  <c r="L9" i="8"/>
  <c r="M9" i="8"/>
  <c r="N9" i="8"/>
  <c r="G10" i="8"/>
  <c r="H10" i="8"/>
  <c r="I10" i="8"/>
  <c r="J10" i="8"/>
  <c r="K10" i="8"/>
  <c r="L10" i="8"/>
  <c r="M10" i="8"/>
  <c r="N10" i="8"/>
  <c r="G11" i="8"/>
  <c r="H11" i="8"/>
  <c r="I11" i="8"/>
  <c r="J11" i="8"/>
  <c r="K11" i="8"/>
  <c r="L11" i="8"/>
  <c r="M11" i="8"/>
  <c r="N11" i="8"/>
  <c r="G12" i="8"/>
  <c r="H12" i="8"/>
  <c r="I12" i="8"/>
  <c r="J12" i="8"/>
  <c r="K12" i="8"/>
  <c r="L12" i="8"/>
  <c r="M12" i="8"/>
  <c r="N12" i="8"/>
  <c r="H5" i="8"/>
  <c r="H6" i="4" s="1"/>
  <c r="I5" i="8"/>
  <c r="I6" i="4" s="1"/>
  <c r="E5" i="9" s="1"/>
  <c r="J5" i="8"/>
  <c r="J6" i="4" s="1"/>
  <c r="E20" i="9" s="1"/>
  <c r="K5" i="8"/>
  <c r="K6" i="4" s="1"/>
  <c r="E35" i="9" s="1"/>
  <c r="L5" i="8"/>
  <c r="L6" i="4" s="1"/>
  <c r="M5" i="8"/>
  <c r="M6" i="4" s="1"/>
  <c r="N5" i="8"/>
  <c r="N6" i="4" s="1"/>
  <c r="E80" i="9" s="1"/>
  <c r="G5" i="8"/>
  <c r="G6" i="4" s="1"/>
  <c r="F29" i="8"/>
  <c r="E29" i="8"/>
  <c r="D29" i="8"/>
  <c r="F28" i="8"/>
  <c r="E28" i="8"/>
  <c r="D28" i="8"/>
  <c r="C29" i="8"/>
  <c r="C28" i="8"/>
  <c r="B27" i="8"/>
  <c r="B26" i="8"/>
  <c r="B5" i="8"/>
  <c r="C22" i="8"/>
  <c r="C21" i="8"/>
  <c r="C20" i="8"/>
  <c r="C19" i="8"/>
  <c r="C18" i="8"/>
  <c r="C17" i="8"/>
  <c r="C8" i="8"/>
  <c r="C9" i="8"/>
  <c r="C10" i="8"/>
  <c r="C11" i="8"/>
  <c r="C12" i="8"/>
  <c r="C13" i="8"/>
  <c r="C6" i="8"/>
  <c r="I75" i="1"/>
  <c r="W30" i="1"/>
  <c r="U30" i="1"/>
  <c r="S30" i="1"/>
  <c r="Q30" i="1"/>
  <c r="O30" i="1"/>
  <c r="M30" i="1"/>
  <c r="K30" i="1"/>
  <c r="I30" i="1"/>
  <c r="G30" i="1"/>
  <c r="G31" i="1"/>
  <c r="G10" i="1"/>
  <c r="I10" i="1"/>
  <c r="K10" i="1"/>
  <c r="M10" i="1"/>
  <c r="O10" i="1"/>
  <c r="Q10" i="1"/>
  <c r="S10" i="1"/>
  <c r="U10" i="1"/>
  <c r="W10" i="1"/>
  <c r="I64" i="1"/>
  <c r="K64" i="1"/>
  <c r="M64" i="1"/>
  <c r="O64" i="1"/>
  <c r="Q64" i="1"/>
  <c r="S64" i="1"/>
  <c r="U64" i="1"/>
  <c r="W64" i="1"/>
  <c r="W9" i="1"/>
  <c r="U9" i="1"/>
  <c r="S9" i="1"/>
  <c r="Q9" i="1"/>
  <c r="O9" i="1"/>
  <c r="M9" i="1"/>
  <c r="K9" i="1"/>
  <c r="I9" i="1"/>
  <c r="G9" i="1"/>
  <c r="V72" i="1"/>
  <c r="W72" i="1" s="1"/>
  <c r="V62" i="1"/>
  <c r="T72" i="1"/>
  <c r="T62" i="1"/>
  <c r="R72" i="1"/>
  <c r="R62" i="1"/>
  <c r="P72" i="1"/>
  <c r="Q72" i="1" s="1"/>
  <c r="P62" i="1"/>
  <c r="N72" i="1"/>
  <c r="O72" i="1" s="1"/>
  <c r="N62" i="1"/>
  <c r="L72" i="1"/>
  <c r="M72" i="1" s="1"/>
  <c r="L62" i="1"/>
  <c r="M62" i="1" s="1"/>
  <c r="J72" i="1"/>
  <c r="K72" i="1" s="1"/>
  <c r="J62" i="1"/>
  <c r="K62" i="1" s="1"/>
  <c r="V27" i="1"/>
  <c r="W27" i="1" s="1"/>
  <c r="V17" i="1"/>
  <c r="V18" i="1" s="1"/>
  <c r="V28" i="1" s="1"/>
  <c r="W28" i="1" s="1"/>
  <c r="T27" i="1"/>
  <c r="T17" i="1"/>
  <c r="T18" i="1" s="1"/>
  <c r="R27" i="1"/>
  <c r="S27" i="1" s="1"/>
  <c r="R17" i="1"/>
  <c r="R18" i="1" s="1"/>
  <c r="R28" i="1" s="1"/>
  <c r="S28" i="1" s="1"/>
  <c r="P27" i="1"/>
  <c r="Q27" i="1" s="1"/>
  <c r="P17" i="1"/>
  <c r="P18" i="1" s="1"/>
  <c r="Q18" i="1" s="1"/>
  <c r="N27" i="1"/>
  <c r="O27" i="1" s="1"/>
  <c r="N17" i="1"/>
  <c r="N18" i="1" s="1"/>
  <c r="L27" i="1"/>
  <c r="L17" i="1"/>
  <c r="L18" i="1" s="1"/>
  <c r="L28" i="1" s="1"/>
  <c r="M28" i="1" s="1"/>
  <c r="W71" i="1"/>
  <c r="U71" i="1"/>
  <c r="S71" i="1"/>
  <c r="O71" i="1"/>
  <c r="O53" i="1"/>
  <c r="O26" i="1"/>
  <c r="M26" i="1"/>
  <c r="I26" i="1"/>
  <c r="W15" i="1"/>
  <c r="U15" i="1"/>
  <c r="S15" i="1"/>
  <c r="Q15" i="1"/>
  <c r="K15" i="1"/>
  <c r="W11" i="1"/>
  <c r="S11" i="1"/>
  <c r="M11" i="1"/>
  <c r="U11" i="1"/>
  <c r="Q11" i="1"/>
  <c r="O11" i="1"/>
  <c r="U8" i="1"/>
  <c r="S8" i="1"/>
  <c r="M8" i="1"/>
  <c r="I15" i="1"/>
  <c r="I8" i="1"/>
  <c r="I20" i="1"/>
  <c r="N42" i="8"/>
  <c r="M42" i="8"/>
  <c r="L42" i="8"/>
  <c r="K42" i="8"/>
  <c r="J42" i="8"/>
  <c r="I42" i="8"/>
  <c r="H42" i="8"/>
  <c r="G42" i="8"/>
  <c r="I72" i="1"/>
  <c r="Q71" i="1"/>
  <c r="M71" i="1"/>
  <c r="K71" i="1"/>
  <c r="I71" i="1"/>
  <c r="W69" i="1"/>
  <c r="U69" i="1"/>
  <c r="S69" i="1"/>
  <c r="Q69" i="1"/>
  <c r="O69" i="1"/>
  <c r="M69" i="1"/>
  <c r="K69" i="1"/>
  <c r="I69" i="1"/>
  <c r="W68" i="1"/>
  <c r="U68" i="1"/>
  <c r="S68" i="1"/>
  <c r="Q68" i="1"/>
  <c r="O68" i="1"/>
  <c r="M68" i="1"/>
  <c r="K68" i="1"/>
  <c r="I68" i="1"/>
  <c r="W67" i="1"/>
  <c r="U67" i="1"/>
  <c r="S67" i="1"/>
  <c r="Q67" i="1"/>
  <c r="O67" i="1"/>
  <c r="M67" i="1"/>
  <c r="K67" i="1"/>
  <c r="I67" i="1"/>
  <c r="W66" i="1"/>
  <c r="U66" i="1"/>
  <c r="S66" i="1"/>
  <c r="Q66" i="1"/>
  <c r="O66" i="1"/>
  <c r="M66" i="1"/>
  <c r="K66" i="1"/>
  <c r="I66" i="1"/>
  <c r="M65" i="1"/>
  <c r="K65" i="1"/>
  <c r="I65" i="1"/>
  <c r="M53" i="1"/>
  <c r="K53" i="1"/>
  <c r="I53" i="1"/>
  <c r="V51" i="1"/>
  <c r="T51" i="1"/>
  <c r="R51" i="1"/>
  <c r="P51" i="1"/>
  <c r="N51" i="1"/>
  <c r="L51" i="1"/>
  <c r="J51" i="1"/>
  <c r="H51" i="1"/>
  <c r="N41" i="8"/>
  <c r="M41" i="8"/>
  <c r="L41" i="8"/>
  <c r="K41" i="8"/>
  <c r="J41" i="8"/>
  <c r="I41" i="8"/>
  <c r="H41" i="8"/>
  <c r="G41" i="8"/>
  <c r="F41" i="8"/>
  <c r="F43" i="8" s="1"/>
  <c r="E41" i="8"/>
  <c r="E43" i="8" s="1"/>
  <c r="D41" i="8"/>
  <c r="D43" i="8" s="1"/>
  <c r="G27" i="1"/>
  <c r="W26" i="1"/>
  <c r="U26" i="1"/>
  <c r="S26" i="1"/>
  <c r="Q26" i="1"/>
  <c r="K26" i="1"/>
  <c r="G26" i="1"/>
  <c r="W24" i="1"/>
  <c r="U24" i="1"/>
  <c r="S24" i="1"/>
  <c r="Q24" i="1"/>
  <c r="O24" i="1"/>
  <c r="M24" i="1"/>
  <c r="K24" i="1"/>
  <c r="I24" i="1"/>
  <c r="G24" i="1"/>
  <c r="W23" i="1"/>
  <c r="U23" i="1"/>
  <c r="S23" i="1"/>
  <c r="Q23" i="1"/>
  <c r="O23" i="1"/>
  <c r="M23" i="1"/>
  <c r="K23" i="1"/>
  <c r="I23" i="1"/>
  <c r="G23" i="1"/>
  <c r="W22" i="1"/>
  <c r="U22" i="1"/>
  <c r="S22" i="1"/>
  <c r="Q22" i="1"/>
  <c r="O22" i="1"/>
  <c r="M22" i="1"/>
  <c r="K22" i="1"/>
  <c r="I22" i="1"/>
  <c r="G22" i="1"/>
  <c r="G21" i="1"/>
  <c r="G20" i="1"/>
  <c r="W19" i="1"/>
  <c r="U19" i="1"/>
  <c r="S19" i="1"/>
  <c r="Q19" i="1"/>
  <c r="O19" i="1"/>
  <c r="M19" i="1"/>
  <c r="K19" i="1"/>
  <c r="I19" i="1"/>
  <c r="G19" i="1"/>
  <c r="G17" i="1"/>
  <c r="D18" i="1"/>
  <c r="G15" i="1"/>
  <c r="W14" i="1"/>
  <c r="U14" i="1"/>
  <c r="S14" i="1"/>
  <c r="Q14" i="1"/>
  <c r="O14" i="1"/>
  <c r="M14" i="1"/>
  <c r="K14" i="1"/>
  <c r="I14" i="1"/>
  <c r="G14" i="1"/>
  <c r="W13" i="1"/>
  <c r="U13" i="1"/>
  <c r="S13" i="1"/>
  <c r="Q13" i="1"/>
  <c r="O13" i="1"/>
  <c r="M13" i="1"/>
  <c r="K13" i="1"/>
  <c r="I13" i="1"/>
  <c r="G13" i="1"/>
  <c r="G12" i="1"/>
  <c r="G11" i="1"/>
  <c r="Q8" i="1"/>
  <c r="G8" i="1"/>
  <c r="N45" i="8"/>
  <c r="N46" i="8"/>
  <c r="H45" i="8"/>
  <c r="I45" i="8"/>
  <c r="J45" i="8"/>
  <c r="K45" i="8"/>
  <c r="L45" i="8"/>
  <c r="M45" i="8"/>
  <c r="H46" i="8"/>
  <c r="I46" i="8"/>
  <c r="J46" i="8"/>
  <c r="K46" i="8"/>
  <c r="L46" i="8"/>
  <c r="M46" i="8"/>
  <c r="G46" i="8"/>
  <c r="G45" i="8"/>
  <c r="E5" i="8"/>
  <c r="E6" i="4" s="1"/>
  <c r="F5" i="8"/>
  <c r="F6" i="4" s="1"/>
  <c r="D50" i="9" s="1"/>
  <c r="M4" i="8"/>
  <c r="M5" i="4" s="1"/>
  <c r="E64" i="9" s="1"/>
  <c r="N4" i="8"/>
  <c r="N5" i="4" s="1"/>
  <c r="E79" i="9" s="1"/>
  <c r="L4" i="8"/>
  <c r="L5" i="4" s="1"/>
  <c r="E49" i="9" s="1"/>
  <c r="K4" i="8"/>
  <c r="K5" i="4" s="1"/>
  <c r="E34" i="9" s="1"/>
  <c r="J4" i="8"/>
  <c r="J5" i="4" s="1"/>
  <c r="E19" i="9" s="1"/>
  <c r="I4" i="8"/>
  <c r="I5" i="4" s="1"/>
  <c r="E4" i="9" s="1"/>
  <c r="G4" i="8"/>
  <c r="G5" i="4" s="1"/>
  <c r="H4" i="8"/>
  <c r="H5" i="4" s="1"/>
  <c r="F46" i="8"/>
  <c r="F45" i="8"/>
  <c r="E46" i="8"/>
  <c r="E45" i="8"/>
  <c r="D46" i="8"/>
  <c r="D45" i="8"/>
  <c r="D5" i="8"/>
  <c r="D6" i="4" s="1"/>
  <c r="F32" i="8"/>
  <c r="F14" i="4" s="1"/>
  <c r="E32" i="8"/>
  <c r="E14" i="4" s="1"/>
  <c r="D32" i="8"/>
  <c r="D14" i="4" s="1"/>
  <c r="F4" i="8"/>
  <c r="F5" i="4" s="1"/>
  <c r="D79" i="9" s="1"/>
  <c r="E4" i="8"/>
  <c r="E5" i="4" s="1"/>
  <c r="D4" i="8"/>
  <c r="D5" i="4" s="1"/>
  <c r="E3" i="4"/>
  <c r="O15" i="1"/>
  <c r="K8" i="1"/>
  <c r="I12" i="1"/>
  <c r="I11" i="1"/>
  <c r="H27" i="1"/>
  <c r="K11" i="1"/>
  <c r="M15" i="1"/>
  <c r="O65" i="1"/>
  <c r="H17" i="1"/>
  <c r="I17" i="1" s="1"/>
  <c r="H62" i="1"/>
  <c r="I62" i="1" s="1"/>
  <c r="O8" i="1"/>
  <c r="W8" i="1"/>
  <c r="H72" i="1"/>
  <c r="S65" i="1"/>
  <c r="Q65" i="1"/>
  <c r="O62" i="1"/>
  <c r="K21" i="1"/>
  <c r="J27" i="1"/>
  <c r="K27" i="1" s="1"/>
  <c r="I21" i="1"/>
  <c r="K12" i="1"/>
  <c r="J17" i="1"/>
  <c r="J18" i="1" s="1"/>
  <c r="U65" i="1"/>
  <c r="S72" i="1"/>
  <c r="K20" i="1"/>
  <c r="M20" i="1"/>
  <c r="M27" i="1"/>
  <c r="M21" i="1"/>
  <c r="M12" i="1"/>
  <c r="W65" i="1"/>
  <c r="U72" i="1"/>
  <c r="S62" i="1"/>
  <c r="Q62" i="1"/>
  <c r="O20" i="1"/>
  <c r="O21" i="1"/>
  <c r="O12" i="1"/>
  <c r="H40" i="1"/>
  <c r="Q20" i="1"/>
  <c r="Q21" i="1"/>
  <c r="Q12" i="1"/>
  <c r="J40" i="1"/>
  <c r="U62" i="1"/>
  <c r="W62" i="1"/>
  <c r="S20" i="1"/>
  <c r="S21" i="1"/>
  <c r="L40" i="1"/>
  <c r="S12" i="1"/>
  <c r="U20" i="1"/>
  <c r="U27" i="1"/>
  <c r="U21" i="1"/>
  <c r="S17" i="1"/>
  <c r="U12" i="1"/>
  <c r="N40" i="1"/>
  <c r="W20" i="1"/>
  <c r="W21" i="1"/>
  <c r="U17" i="1"/>
  <c r="W12" i="1"/>
  <c r="P40" i="1"/>
  <c r="W17" i="1"/>
  <c r="R40" i="1"/>
  <c r="T40" i="1"/>
  <c r="V40" i="1"/>
  <c r="S18" i="1"/>
  <c r="U18" i="1"/>
  <c r="K17" i="1"/>
  <c r="D33" i="1"/>
  <c r="D35" i="1" s="1"/>
  <c r="W18" i="1"/>
  <c r="K18" i="1"/>
  <c r="J28" i="1" l="1"/>
  <c r="K28" i="1" s="1"/>
  <c r="D5" i="9"/>
  <c r="Q17" i="1"/>
  <c r="T28" i="1"/>
  <c r="U28" i="1" s="1"/>
  <c r="P28" i="1"/>
  <c r="Q28" i="1" s="1"/>
  <c r="N28" i="1"/>
  <c r="O28" i="1" s="1"/>
  <c r="O18" i="1"/>
  <c r="O17" i="1"/>
  <c r="M18" i="1"/>
  <c r="M17" i="1"/>
  <c r="I27" i="1"/>
  <c r="V29" i="1"/>
  <c r="W29" i="1" s="1"/>
  <c r="T78" i="1"/>
  <c r="H78" i="1"/>
  <c r="F17" i="4"/>
  <c r="J78" i="1"/>
  <c r="L16" i="4"/>
  <c r="P63" i="1"/>
  <c r="P78" i="1"/>
  <c r="K16" i="4"/>
  <c r="J16" i="4"/>
  <c r="L63" i="1"/>
  <c r="L78" i="1"/>
  <c r="R63" i="1"/>
  <c r="R78" i="1"/>
  <c r="I16" i="4"/>
  <c r="H16" i="4"/>
  <c r="D16" i="4"/>
  <c r="G16" i="4"/>
  <c r="E16" i="4"/>
  <c r="J63" i="1"/>
  <c r="N16" i="4"/>
  <c r="F16" i="4"/>
  <c r="N63" i="1"/>
  <c r="N78" i="1"/>
  <c r="V63" i="1"/>
  <c r="V78" i="1"/>
  <c r="M16" i="4"/>
  <c r="L29" i="1"/>
  <c r="M29" i="1" s="1"/>
  <c r="K15" i="8"/>
  <c r="K7" i="4" s="1"/>
  <c r="E36" i="9" s="1"/>
  <c r="F5" i="9"/>
  <c r="J29" i="1"/>
  <c r="K29" i="1" s="1"/>
  <c r="I38" i="8"/>
  <c r="I26" i="4" s="1"/>
  <c r="D17" i="4"/>
  <c r="E17" i="4"/>
  <c r="H38" i="8"/>
  <c r="H26" i="4" s="1"/>
  <c r="T29" i="1"/>
  <c r="U29" i="1" s="1"/>
  <c r="N29" i="1"/>
  <c r="O29" i="1" s="1"/>
  <c r="P29" i="1"/>
  <c r="Q29" i="1" s="1"/>
  <c r="D29" i="1"/>
  <c r="D28" i="1"/>
  <c r="T33" i="1"/>
  <c r="R29" i="1"/>
  <c r="S29" i="1" s="1"/>
  <c r="J38" i="8"/>
  <c r="J26" i="4" s="1"/>
  <c r="M38" i="8"/>
  <c r="M26" i="4" s="1"/>
  <c r="J33" i="1"/>
  <c r="M17" i="4"/>
  <c r="V33" i="1"/>
  <c r="T63" i="1"/>
  <c r="U63" i="1" s="1"/>
  <c r="J17" i="4"/>
  <c r="L17" i="4"/>
  <c r="M13" i="4"/>
  <c r="E70" i="9" s="1"/>
  <c r="L13" i="4"/>
  <c r="E55" i="9" s="1"/>
  <c r="L15" i="8"/>
  <c r="L7" i="4" s="1"/>
  <c r="E51" i="9" s="1"/>
  <c r="P33" i="1"/>
  <c r="L38" i="8"/>
  <c r="L26" i="4" s="1"/>
  <c r="N33" i="1"/>
  <c r="H33" i="1"/>
  <c r="N43" i="8"/>
  <c r="N20" i="4" s="1"/>
  <c r="F25" i="8"/>
  <c r="K38" i="8"/>
  <c r="K26" i="4" s="1"/>
  <c r="N13" i="4"/>
  <c r="E85" i="9" s="1"/>
  <c r="E55" i="8"/>
  <c r="E12" i="4" s="1"/>
  <c r="I13" i="4"/>
  <c r="E10" i="9" s="1"/>
  <c r="L43" i="8"/>
  <c r="L20" i="4" s="1"/>
  <c r="M43" i="8"/>
  <c r="J43" i="8"/>
  <c r="J20" i="4" s="1"/>
  <c r="K43" i="8"/>
  <c r="K20" i="4" s="1"/>
  <c r="D35" i="9"/>
  <c r="F35" i="9" s="1"/>
  <c r="H17" i="4"/>
  <c r="H13" i="4"/>
  <c r="G17" i="4"/>
  <c r="L25" i="8"/>
  <c r="K17" i="4"/>
  <c r="I25" i="8"/>
  <c r="H25" i="8"/>
  <c r="H9" i="4" s="1"/>
  <c r="I43" i="8"/>
  <c r="I20" i="4" s="1"/>
  <c r="N17" i="4"/>
  <c r="M25" i="8"/>
  <c r="E25" i="8"/>
  <c r="E9" i="4" s="1"/>
  <c r="I17" i="4"/>
  <c r="G38" i="8"/>
  <c r="G26" i="4" s="1"/>
  <c r="G43" i="8"/>
  <c r="G20" i="4" s="1"/>
  <c r="K13" i="4"/>
  <c r="E40" i="9" s="1"/>
  <c r="J13" i="4"/>
  <c r="E25" i="9" s="1"/>
  <c r="J15" i="8"/>
  <c r="L33" i="1"/>
  <c r="R33" i="1"/>
  <c r="E20" i="4"/>
  <c r="D13" i="4"/>
  <c r="J25" i="8"/>
  <c r="J9" i="4" s="1"/>
  <c r="D31" i="8"/>
  <c r="E65" i="9"/>
  <c r="F20" i="4"/>
  <c r="N15" i="8"/>
  <c r="E13" i="4"/>
  <c r="H18" i="1"/>
  <c r="I18" i="1" s="1"/>
  <c r="D19" i="9"/>
  <c r="D34" i="9"/>
  <c r="D64" i="9"/>
  <c r="D4" i="9"/>
  <c r="D49" i="9"/>
  <c r="E18" i="1"/>
  <c r="E33" i="1"/>
  <c r="M15" i="8"/>
  <c r="N25" i="8"/>
  <c r="F55" i="8"/>
  <c r="F12" i="4" s="1"/>
  <c r="F13" i="4"/>
  <c r="E50" i="9"/>
  <c r="F50" i="9" s="1"/>
  <c r="K25" i="8"/>
  <c r="G22" i="4"/>
  <c r="D55" i="8"/>
  <c r="D12" i="4" s="1"/>
  <c r="D25" i="8"/>
  <c r="D9" i="4" s="1"/>
  <c r="F33" i="1"/>
  <c r="F18" i="1"/>
  <c r="G18" i="1" s="1"/>
  <c r="N38" i="8"/>
  <c r="N26" i="4" s="1"/>
  <c r="D20" i="9"/>
  <c r="F20" i="9" s="1"/>
  <c r="D80" i="9"/>
  <c r="F80" i="9" s="1"/>
  <c r="D65" i="9"/>
  <c r="D15" i="8"/>
  <c r="D7" i="4" s="1"/>
  <c r="D8" i="4" s="1"/>
  <c r="G13" i="4"/>
  <c r="D20" i="4"/>
  <c r="H43" i="8"/>
  <c r="I15" i="8"/>
  <c r="I7" i="4" s="1"/>
  <c r="G25" i="8"/>
  <c r="G9" i="4" s="1"/>
  <c r="E15" i="8"/>
  <c r="G15" i="8"/>
  <c r="H63" i="1"/>
  <c r="I63" i="1" s="1"/>
  <c r="F15" i="8"/>
  <c r="H15" i="8"/>
  <c r="V73" i="1" l="1"/>
  <c r="W73" i="1" s="1"/>
  <c r="W63" i="1"/>
  <c r="R73" i="1"/>
  <c r="S73" i="1" s="1"/>
  <c r="S63" i="1"/>
  <c r="P74" i="1"/>
  <c r="Q63" i="1"/>
  <c r="N73" i="1"/>
  <c r="O73" i="1" s="1"/>
  <c r="O63" i="1"/>
  <c r="L74" i="1"/>
  <c r="M63" i="1"/>
  <c r="J74" i="1"/>
  <c r="K63" i="1"/>
  <c r="H28" i="1"/>
  <c r="V31" i="1"/>
  <c r="W31" i="1" s="1"/>
  <c r="N74" i="1"/>
  <c r="F18" i="4"/>
  <c r="D41" i="9" s="1"/>
  <c r="P73" i="1"/>
  <c r="Q73" i="1" s="1"/>
  <c r="P80" i="1"/>
  <c r="K31" i="8" s="1"/>
  <c r="K15" i="4" s="1"/>
  <c r="K27" i="4" s="1"/>
  <c r="D18" i="4"/>
  <c r="R80" i="1"/>
  <c r="L31" i="8" s="1"/>
  <c r="R74" i="1"/>
  <c r="E18" i="4"/>
  <c r="J73" i="1"/>
  <c r="K73" i="1" s="1"/>
  <c r="V74" i="1"/>
  <c r="L31" i="1"/>
  <c r="T35" i="1"/>
  <c r="T41" i="1" s="1"/>
  <c r="L35" i="1"/>
  <c r="L41" i="1" s="1"/>
  <c r="H35" i="1"/>
  <c r="H41" i="1" s="1"/>
  <c r="V80" i="1"/>
  <c r="L73" i="1"/>
  <c r="J35" i="1"/>
  <c r="J41" i="1" s="1"/>
  <c r="N80" i="1"/>
  <c r="P35" i="1"/>
  <c r="P41" i="1" s="1"/>
  <c r="K16" i="8"/>
  <c r="K27" i="8" s="1"/>
  <c r="H74" i="1"/>
  <c r="H73" i="1"/>
  <c r="I73" i="1" s="1"/>
  <c r="T74" i="1"/>
  <c r="T73" i="1"/>
  <c r="U73" i="1" s="1"/>
  <c r="J80" i="1"/>
  <c r="R31" i="1"/>
  <c r="S31" i="1" s="1"/>
  <c r="I9" i="4"/>
  <c r="E7" i="9" s="1"/>
  <c r="F9" i="4"/>
  <c r="D22" i="9" s="1"/>
  <c r="K9" i="4"/>
  <c r="E37" i="9" s="1"/>
  <c r="L9" i="4"/>
  <c r="E52" i="9" s="1"/>
  <c r="N9" i="4"/>
  <c r="E82" i="9" s="1"/>
  <c r="M9" i="4"/>
  <c r="E67" i="9" s="1"/>
  <c r="M18" i="4"/>
  <c r="E71" i="9" s="1"/>
  <c r="N18" i="4"/>
  <c r="E86" i="9" s="1"/>
  <c r="J31" i="1"/>
  <c r="T31" i="1"/>
  <c r="U31" i="1" s="1"/>
  <c r="N31" i="1"/>
  <c r="P31" i="1"/>
  <c r="V35" i="1"/>
  <c r="V41" i="1" s="1"/>
  <c r="I28" i="1"/>
  <c r="H29" i="1"/>
  <c r="I29" i="1" s="1"/>
  <c r="E29" i="1"/>
  <c r="E28" i="1"/>
  <c r="F29" i="1"/>
  <c r="G29" i="1" s="1"/>
  <c r="F28" i="1"/>
  <c r="G28" i="1" s="1"/>
  <c r="I18" i="4"/>
  <c r="E11" i="9" s="1"/>
  <c r="L18" i="4"/>
  <c r="E56" i="9" s="1"/>
  <c r="L8" i="4"/>
  <c r="L16" i="8"/>
  <c r="J18" i="4"/>
  <c r="E26" i="9" s="1"/>
  <c r="G18" i="4"/>
  <c r="K18" i="4"/>
  <c r="E41" i="9" s="1"/>
  <c r="N35" i="1"/>
  <c r="N41" i="1" s="1"/>
  <c r="K8" i="4"/>
  <c r="M20" i="4"/>
  <c r="H18" i="4"/>
  <c r="R35" i="1"/>
  <c r="R41" i="1" s="1"/>
  <c r="I16" i="8"/>
  <c r="J7" i="4"/>
  <c r="J16" i="8"/>
  <c r="I8" i="4"/>
  <c r="E6" i="9"/>
  <c r="M16" i="8"/>
  <c r="M7" i="4"/>
  <c r="E22" i="9"/>
  <c r="H16" i="8"/>
  <c r="H7" i="4"/>
  <c r="H8" i="4" s="1"/>
  <c r="D27" i="9"/>
  <c r="D72" i="9"/>
  <c r="D42" i="9"/>
  <c r="D87" i="9"/>
  <c r="D12" i="9"/>
  <c r="D57" i="9"/>
  <c r="E35" i="1"/>
  <c r="E31" i="8"/>
  <c r="F16" i="8"/>
  <c r="F7" i="4"/>
  <c r="E27" i="9"/>
  <c r="G7" i="4"/>
  <c r="G8" i="4" s="1"/>
  <c r="G16" i="8"/>
  <c r="F31" i="8"/>
  <c r="F35" i="1"/>
  <c r="D85" i="9"/>
  <c r="F85" i="9" s="1"/>
  <c r="D55" i="9"/>
  <c r="F55" i="9" s="1"/>
  <c r="D40" i="9"/>
  <c r="F40" i="9" s="1"/>
  <c r="D25" i="9"/>
  <c r="F25" i="9" s="1"/>
  <c r="D70" i="9"/>
  <c r="F70" i="9" s="1"/>
  <c r="D10" i="9"/>
  <c r="F10" i="9" s="1"/>
  <c r="D16" i="8"/>
  <c r="E87" i="9"/>
  <c r="E7" i="4"/>
  <c r="E8" i="4" s="1"/>
  <c r="E16" i="8"/>
  <c r="E42" i="9"/>
  <c r="D60" i="9"/>
  <c r="D90" i="9"/>
  <c r="D45" i="9"/>
  <c r="D15" i="9"/>
  <c r="D75" i="9"/>
  <c r="D30" i="9"/>
  <c r="F65" i="9"/>
  <c r="E12" i="9"/>
  <c r="H20" i="4"/>
  <c r="E57" i="9"/>
  <c r="N7" i="4"/>
  <c r="N16" i="8"/>
  <c r="D15" i="4"/>
  <c r="D33" i="8"/>
  <c r="D11" i="9" l="1"/>
  <c r="D37" i="9"/>
  <c r="F37" i="9" s="1"/>
  <c r="V76" i="1"/>
  <c r="W74" i="1"/>
  <c r="T76" i="1"/>
  <c r="U76" i="1" s="1"/>
  <c r="U74" i="1"/>
  <c r="R76" i="1"/>
  <c r="S76" i="1" s="1"/>
  <c r="S74" i="1"/>
  <c r="K26" i="8"/>
  <c r="K51" i="8" s="1"/>
  <c r="P76" i="1"/>
  <c r="Q76" i="1" s="1"/>
  <c r="Q74" i="1"/>
  <c r="N76" i="1"/>
  <c r="O76" i="1" s="1"/>
  <c r="O74" i="1"/>
  <c r="L80" i="1"/>
  <c r="L82" i="1" s="1"/>
  <c r="L88" i="1" s="1"/>
  <c r="M73" i="1"/>
  <c r="L76" i="1"/>
  <c r="M76" i="1" s="1"/>
  <c r="M74" i="1"/>
  <c r="J76" i="1"/>
  <c r="K76" i="1" s="1"/>
  <c r="K74" i="1"/>
  <c r="H76" i="1"/>
  <c r="I76" i="1" s="1"/>
  <c r="I74" i="1"/>
  <c r="D71" i="9"/>
  <c r="F71" i="9" s="1"/>
  <c r="D86" i="9"/>
  <c r="F86" i="9" s="1"/>
  <c r="D56" i="9"/>
  <c r="F56" i="9" s="1"/>
  <c r="D26" i="9"/>
  <c r="F26" i="9" s="1"/>
  <c r="K29" i="8"/>
  <c r="K55" i="8" s="1"/>
  <c r="K56" i="8" s="1"/>
  <c r="Q31" i="1"/>
  <c r="J29" i="8"/>
  <c r="J55" i="8" s="1"/>
  <c r="J56" i="8" s="1"/>
  <c r="O31" i="1"/>
  <c r="M31" i="1"/>
  <c r="K31" i="1"/>
  <c r="P82" i="1"/>
  <c r="P88" i="1" s="1"/>
  <c r="R82" i="1"/>
  <c r="R88" i="1" s="1"/>
  <c r="V82" i="1"/>
  <c r="V88" i="1" s="1"/>
  <c r="N31" i="8"/>
  <c r="D82" i="9"/>
  <c r="F82" i="9" s="1"/>
  <c r="I31" i="8"/>
  <c r="I15" i="4" s="1"/>
  <c r="I27" i="4" s="1"/>
  <c r="D7" i="9"/>
  <c r="F7" i="9" s="1"/>
  <c r="J82" i="1"/>
  <c r="J88" i="1" s="1"/>
  <c r="N82" i="1"/>
  <c r="N88" i="1" s="1"/>
  <c r="D67" i="9"/>
  <c r="F67" i="9" s="1"/>
  <c r="D52" i="9"/>
  <c r="F52" i="9" s="1"/>
  <c r="H31" i="8"/>
  <c r="H33" i="8" s="1"/>
  <c r="H39" i="8" s="1"/>
  <c r="J31" i="8"/>
  <c r="J33" i="8" s="1"/>
  <c r="J39" i="8" s="1"/>
  <c r="H80" i="1"/>
  <c r="M29" i="8"/>
  <c r="M55" i="8" s="1"/>
  <c r="M12" i="4" s="1"/>
  <c r="E75" i="9" s="1"/>
  <c r="F75" i="9" s="1"/>
  <c r="T80" i="1"/>
  <c r="F27" i="8"/>
  <c r="F11" i="4" s="1"/>
  <c r="F26" i="8"/>
  <c r="F51" i="8" s="1"/>
  <c r="F53" i="8" s="1"/>
  <c r="N27" i="8"/>
  <c r="N11" i="4" s="1"/>
  <c r="E84" i="9" s="1"/>
  <c r="N26" i="8"/>
  <c r="N51" i="8" s="1"/>
  <c r="H27" i="8"/>
  <c r="H11" i="4" s="1"/>
  <c r="H26" i="8"/>
  <c r="H51" i="8" s="1"/>
  <c r="H53" i="8" s="1"/>
  <c r="J26" i="8"/>
  <c r="J51" i="8" s="1"/>
  <c r="J27" i="8"/>
  <c r="J11" i="4" s="1"/>
  <c r="E24" i="9" s="1"/>
  <c r="D27" i="8"/>
  <c r="D11" i="4" s="1"/>
  <c r="D26" i="8"/>
  <c r="D51" i="8" s="1"/>
  <c r="D53" i="8" s="1"/>
  <c r="F22" i="9"/>
  <c r="G27" i="8"/>
  <c r="G11" i="4" s="1"/>
  <c r="G26" i="8"/>
  <c r="G51" i="8" s="1"/>
  <c r="G53" i="8" s="1"/>
  <c r="I26" i="8"/>
  <c r="I51" i="8" s="1"/>
  <c r="I27" i="8"/>
  <c r="I11" i="4" s="1"/>
  <c r="E9" i="9" s="1"/>
  <c r="E26" i="8"/>
  <c r="E51" i="8" s="1"/>
  <c r="E53" i="8" s="1"/>
  <c r="E27" i="8"/>
  <c r="E11" i="4" s="1"/>
  <c r="M27" i="8"/>
  <c r="M11" i="4" s="1"/>
  <c r="E69" i="9" s="1"/>
  <c r="M26" i="8"/>
  <c r="M51" i="8" s="1"/>
  <c r="L26" i="8"/>
  <c r="L51" i="8" s="1"/>
  <c r="L27" i="8"/>
  <c r="L11" i="4" s="1"/>
  <c r="E54" i="9" s="1"/>
  <c r="K33" i="8"/>
  <c r="K39" i="8" s="1"/>
  <c r="F11" i="9"/>
  <c r="H31" i="1"/>
  <c r="F41" i="9"/>
  <c r="F27" i="9"/>
  <c r="F42" i="9"/>
  <c r="E72" i="9"/>
  <c r="F72" i="9" s="1"/>
  <c r="F12" i="9"/>
  <c r="J8" i="4"/>
  <c r="E21" i="9"/>
  <c r="L15" i="4"/>
  <c r="L27" i="4" s="1"/>
  <c r="L33" i="8"/>
  <c r="L39" i="8" s="1"/>
  <c r="E15" i="4"/>
  <c r="E33" i="8"/>
  <c r="E66" i="9"/>
  <c r="M8" i="4"/>
  <c r="N8" i="4"/>
  <c r="E81" i="9"/>
  <c r="F87" i="9"/>
  <c r="D6" i="9"/>
  <c r="F6" i="9" s="1"/>
  <c r="D21" i="9"/>
  <c r="D81" i="9"/>
  <c r="D51" i="9"/>
  <c r="F51" i="9" s="1"/>
  <c r="F8" i="4"/>
  <c r="D36" i="9"/>
  <c r="F36" i="9" s="1"/>
  <c r="D66" i="9"/>
  <c r="K11" i="4"/>
  <c r="E39" i="9" s="1"/>
  <c r="F57" i="9"/>
  <c r="F33" i="8"/>
  <c r="F15" i="4"/>
  <c r="I29" i="8" l="1"/>
  <c r="I55" i="8" s="1"/>
  <c r="I12" i="4" s="1"/>
  <c r="E15" i="9" s="1"/>
  <c r="F15" i="9" s="1"/>
  <c r="H29" i="8"/>
  <c r="H55" i="8" s="1"/>
  <c r="H12" i="4" s="1"/>
  <c r="L29" i="8"/>
  <c r="L55" i="8" s="1"/>
  <c r="L56" i="8" s="1"/>
  <c r="L52" i="8"/>
  <c r="I52" i="8"/>
  <c r="L53" i="8"/>
  <c r="L54" i="8" s="1"/>
  <c r="K10" i="4"/>
  <c r="K19" i="4" s="1"/>
  <c r="I53" i="8"/>
  <c r="I54" i="8" s="1"/>
  <c r="N29" i="8"/>
  <c r="N55" i="8" s="1"/>
  <c r="W76" i="1"/>
  <c r="I33" i="8"/>
  <c r="I39" i="8" s="1"/>
  <c r="K12" i="4"/>
  <c r="E45" i="9" s="1"/>
  <c r="F45" i="9" s="1"/>
  <c r="J12" i="4"/>
  <c r="E30" i="9" s="1"/>
  <c r="F30" i="9" s="1"/>
  <c r="I56" i="8"/>
  <c r="H15" i="4"/>
  <c r="H27" i="4" s="1"/>
  <c r="G29" i="8"/>
  <c r="G55" i="8" s="1"/>
  <c r="G12" i="4" s="1"/>
  <c r="I31" i="1"/>
  <c r="H10" i="4"/>
  <c r="H19" i="4" s="1"/>
  <c r="H21" i="4" s="1"/>
  <c r="G10" i="4"/>
  <c r="G19" i="4" s="1"/>
  <c r="G21" i="4" s="1"/>
  <c r="J10" i="4"/>
  <c r="J19" i="4" s="1"/>
  <c r="M10" i="4"/>
  <c r="E68" i="9" s="1"/>
  <c r="J15" i="4"/>
  <c r="J27" i="4" s="1"/>
  <c r="N15" i="4"/>
  <c r="N27" i="4" s="1"/>
  <c r="N33" i="8"/>
  <c r="N39" i="8" s="1"/>
  <c r="T82" i="1"/>
  <c r="T88" i="1" s="1"/>
  <c r="M31" i="8"/>
  <c r="H82" i="1"/>
  <c r="H88" i="1" s="1"/>
  <c r="G31" i="8"/>
  <c r="N10" i="4"/>
  <c r="N19" i="4" s="1"/>
  <c r="L10" i="4"/>
  <c r="L19" i="4" s="1"/>
  <c r="E58" i="9" s="1"/>
  <c r="D10" i="4"/>
  <c r="D19" i="4" s="1"/>
  <c r="D21" i="4" s="1"/>
  <c r="E10" i="4"/>
  <c r="E19" i="4" s="1"/>
  <c r="E21" i="4" s="1"/>
  <c r="M56" i="8"/>
  <c r="F10" i="4"/>
  <c r="F19" i="4" s="1"/>
  <c r="I10" i="4"/>
  <c r="I19" i="4" s="1"/>
  <c r="E13" i="9" s="1"/>
  <c r="F21" i="9"/>
  <c r="N52" i="8"/>
  <c r="N53" i="8"/>
  <c r="N54" i="8" s="1"/>
  <c r="M52" i="8"/>
  <c r="M53" i="8"/>
  <c r="M54" i="8" s="1"/>
  <c r="K52" i="8"/>
  <c r="K53" i="8"/>
  <c r="K54" i="8" s="1"/>
  <c r="J52" i="8"/>
  <c r="J53" i="8"/>
  <c r="J54" i="8" s="1"/>
  <c r="F66" i="9"/>
  <c r="D24" i="9"/>
  <c r="F24" i="9" s="1"/>
  <c r="D9" i="9"/>
  <c r="F9" i="9" s="1"/>
  <c r="D54" i="9"/>
  <c r="F54" i="9" s="1"/>
  <c r="D84" i="9"/>
  <c r="F84" i="9" s="1"/>
  <c r="D39" i="9"/>
  <c r="F39" i="9" s="1"/>
  <c r="D69" i="9"/>
  <c r="F69" i="9" s="1"/>
  <c r="F81" i="9"/>
  <c r="L12" i="4" l="1"/>
  <c r="E60" i="9" s="1"/>
  <c r="F60" i="9" s="1"/>
  <c r="E38" i="9"/>
  <c r="I21" i="4"/>
  <c r="E14" i="9" s="1"/>
  <c r="L21" i="4"/>
  <c r="E59" i="9" s="1"/>
  <c r="N56" i="8"/>
  <c r="N12" i="4"/>
  <c r="E90" i="9" s="1"/>
  <c r="F90" i="9" s="1"/>
  <c r="M19" i="4"/>
  <c r="E73" i="9" s="1"/>
  <c r="E83" i="9"/>
  <c r="E23" i="9"/>
  <c r="D38" i="9"/>
  <c r="D68" i="9"/>
  <c r="F68" i="9" s="1"/>
  <c r="D23" i="9"/>
  <c r="D53" i="9"/>
  <c r="D83" i="9"/>
  <c r="D8" i="9"/>
  <c r="E53" i="9"/>
  <c r="G33" i="8"/>
  <c r="G39" i="8" s="1"/>
  <c r="G15" i="4"/>
  <c r="G27" i="4" s="1"/>
  <c r="M33" i="8"/>
  <c r="M39" i="8" s="1"/>
  <c r="M15" i="4"/>
  <c r="M27" i="4" s="1"/>
  <c r="E8" i="9"/>
  <c r="E88" i="9"/>
  <c r="N21" i="4"/>
  <c r="E89" i="9" s="1"/>
  <c r="E43" i="9"/>
  <c r="K21" i="4"/>
  <c r="E44" i="9" s="1"/>
  <c r="E28" i="9"/>
  <c r="J21" i="4"/>
  <c r="E29" i="9" s="1"/>
  <c r="D58" i="9"/>
  <c r="F58" i="9" s="1"/>
  <c r="D13" i="9"/>
  <c r="F13" i="9" s="1"/>
  <c r="D28" i="9"/>
  <c r="D88" i="9"/>
  <c r="D43" i="9"/>
  <c r="D73" i="9"/>
  <c r="F21" i="4"/>
  <c r="M21" i="4" l="1"/>
  <c r="E74" i="9" s="1"/>
  <c r="F38" i="9"/>
  <c r="F23" i="9"/>
  <c r="F8" i="9"/>
  <c r="F83" i="9"/>
  <c r="F53" i="9"/>
  <c r="F43" i="9"/>
  <c r="F88" i="9"/>
  <c r="F73" i="9"/>
  <c r="F28" i="9"/>
  <c r="D89" i="9"/>
  <c r="F89" i="9" s="1"/>
  <c r="D59" i="9"/>
  <c r="F59" i="9" s="1"/>
  <c r="D14" i="9"/>
  <c r="F14" i="9" s="1"/>
  <c r="D74" i="9"/>
  <c r="D44" i="9"/>
  <c r="F44" i="9" s="1"/>
  <c r="D29" i="9"/>
  <c r="F29" i="9" s="1"/>
  <c r="F74" i="9" l="1"/>
</calcChain>
</file>

<file path=xl/sharedStrings.xml><?xml version="1.0" encoding="utf-8"?>
<sst xmlns="http://schemas.openxmlformats.org/spreadsheetml/2006/main" count="337" uniqueCount="142">
  <si>
    <t>直近期末</t>
    <rPh sb="0" eb="2">
      <t>チョッキン</t>
    </rPh>
    <rPh sb="2" eb="4">
      <t>キマツ</t>
    </rPh>
    <phoneticPr fontId="2"/>
  </si>
  <si>
    <t>売上原価</t>
    <rPh sb="0" eb="2">
      <t>ウリアゲ</t>
    </rPh>
    <rPh sb="2" eb="4">
      <t>ゲンカ</t>
    </rPh>
    <phoneticPr fontId="2"/>
  </si>
  <si>
    <t>計</t>
    <rPh sb="0" eb="1">
      <t>ケイ</t>
    </rPh>
    <phoneticPr fontId="2"/>
  </si>
  <si>
    <t>売上総利益</t>
    <rPh sb="0" eb="2">
      <t>ウリアゲ</t>
    </rPh>
    <rPh sb="2" eb="5">
      <t>ソウリエキ</t>
    </rPh>
    <phoneticPr fontId="2"/>
  </si>
  <si>
    <t>営業利益</t>
    <rPh sb="0" eb="2">
      <t>エイギョウ</t>
    </rPh>
    <rPh sb="2" eb="4">
      <t>リエキ</t>
    </rPh>
    <phoneticPr fontId="2"/>
  </si>
  <si>
    <t>既存事業</t>
    <rPh sb="0" eb="2">
      <t>キソン</t>
    </rPh>
    <rPh sb="2" eb="4">
      <t>ジギョウ</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</si>
  <si>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</si>
  <si>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</si>
  <si>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</si>
  <si>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</si>
  <si>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</si>
  <si>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(単位：千円）</t>
    <rPh sb="1" eb="3">
      <t>タンイ</t>
    </rPh>
    <rPh sb="4" eb="6">
      <t>センエン</t>
    </rPh>
    <phoneticPr fontId="2"/>
  </si>
  <si>
    <t>新規事業</t>
    <rPh sb="0" eb="2">
      <t>シンキ</t>
    </rPh>
    <rPh sb="2" eb="4">
      <t>ジギョウ</t>
    </rPh>
    <phoneticPr fontId="2"/>
  </si>
  <si>
    <t>（別表３）</t>
    <rPh sb="1" eb="3">
      <t>ベッピョウ</t>
    </rPh>
    <phoneticPr fontId="7"/>
  </si>
  <si>
    <t>経営計画及び資金計画</t>
    <rPh sb="0" eb="2">
      <t>ケイエイ</t>
    </rPh>
    <rPh sb="2" eb="4">
      <t>ケイカク</t>
    </rPh>
    <rPh sb="4" eb="5">
      <t>オヨ</t>
    </rPh>
    <rPh sb="6" eb="8">
      <t>シキン</t>
    </rPh>
    <rPh sb="8" eb="10">
      <t>ケイカク</t>
    </rPh>
    <phoneticPr fontId="7"/>
  </si>
  <si>
    <t>（単位   千円）</t>
    <rPh sb="1" eb="3">
      <t>タンイ</t>
    </rPh>
    <rPh sb="6" eb="8">
      <t>センエン</t>
    </rPh>
    <phoneticPr fontId="7"/>
  </si>
  <si>
    <t>２年前</t>
    <rPh sb="1" eb="3">
      <t>ネンマエ</t>
    </rPh>
    <phoneticPr fontId="7"/>
  </si>
  <si>
    <t>１年前</t>
    <rPh sb="1" eb="3">
      <t>ネンマエ</t>
    </rPh>
    <phoneticPr fontId="7"/>
  </si>
  <si>
    <t>直近期末</t>
    <rPh sb="0" eb="2">
      <t>チョッキン</t>
    </rPh>
    <rPh sb="2" eb="4">
      <t>キマツ</t>
    </rPh>
    <phoneticPr fontId="7"/>
  </si>
  <si>
    <t>１年後</t>
    <rPh sb="1" eb="3">
      <t>ネンゴ</t>
    </rPh>
    <phoneticPr fontId="7"/>
  </si>
  <si>
    <t>２年後</t>
    <rPh sb="1" eb="3">
      <t>ネンゴ</t>
    </rPh>
    <phoneticPr fontId="7"/>
  </si>
  <si>
    <t>３年後</t>
    <rPh sb="1" eb="3">
      <t>ネンゴ</t>
    </rPh>
    <phoneticPr fontId="7"/>
  </si>
  <si>
    <t>４年後</t>
    <rPh sb="1" eb="3">
      <t>ネンゴ</t>
    </rPh>
    <phoneticPr fontId="7"/>
  </si>
  <si>
    <t>５年後</t>
    <rPh sb="1" eb="3">
      <t>ネンゴ</t>
    </rPh>
    <phoneticPr fontId="7"/>
  </si>
  <si>
    <t>①売上高</t>
    <rPh sb="1" eb="3">
      <t>ウリアゲ</t>
    </rPh>
    <rPh sb="3" eb="4">
      <t>タカ</t>
    </rPh>
    <phoneticPr fontId="7"/>
  </si>
  <si>
    <t>②売上原価</t>
    <rPh sb="1" eb="3">
      <t>ウリアゲ</t>
    </rPh>
    <rPh sb="3" eb="5">
      <t>ゲンカ</t>
    </rPh>
    <phoneticPr fontId="7"/>
  </si>
  <si>
    <t>③売上総利益
　(①－②）</t>
    <rPh sb="1" eb="3">
      <t>ウリアゲ</t>
    </rPh>
    <rPh sb="3" eb="6">
      <t>ソウリエキ</t>
    </rPh>
    <phoneticPr fontId="7"/>
  </si>
  <si>
    <t>④販売費及び
　一般管理費</t>
    <rPh sb="1" eb="4">
      <t>ハンバイヒ</t>
    </rPh>
    <rPh sb="4" eb="5">
      <t>オヨ</t>
    </rPh>
    <rPh sb="8" eb="10">
      <t>イッパン</t>
    </rPh>
    <rPh sb="10" eb="13">
      <t>カンリヒ</t>
    </rPh>
    <phoneticPr fontId="7"/>
  </si>
  <si>
    <t>⑤営業利益</t>
    <rPh sb="1" eb="3">
      <t>エイギョウ</t>
    </rPh>
    <rPh sb="3" eb="5">
      <t>リエキ</t>
    </rPh>
    <phoneticPr fontId="7"/>
  </si>
  <si>
    <t>⑧人件費</t>
    <rPh sb="1" eb="4">
      <t>ジンケンヒ</t>
    </rPh>
    <phoneticPr fontId="7"/>
  </si>
  <si>
    <t>⑨設備投資額</t>
    <rPh sb="1" eb="3">
      <t>セツビ</t>
    </rPh>
    <rPh sb="3" eb="5">
      <t>トウシ</t>
    </rPh>
    <rPh sb="5" eb="6">
      <t>ガク</t>
    </rPh>
    <phoneticPr fontId="7"/>
  </si>
  <si>
    <t>⑩運転資金</t>
    <rPh sb="1" eb="3">
      <t>ウンテン</t>
    </rPh>
    <rPh sb="3" eb="5">
      <t>シキン</t>
    </rPh>
    <phoneticPr fontId="7"/>
  </si>
  <si>
    <t>普通償却額</t>
    <rPh sb="0" eb="2">
      <t>フツウ</t>
    </rPh>
    <rPh sb="2" eb="4">
      <t>ショウキャク</t>
    </rPh>
    <rPh sb="4" eb="5">
      <t>ガク</t>
    </rPh>
    <phoneticPr fontId="7"/>
  </si>
  <si>
    <t>特別償却額</t>
    <rPh sb="0" eb="2">
      <t>トクベツ</t>
    </rPh>
    <rPh sb="2" eb="5">
      <t>ショウキャクガク</t>
    </rPh>
    <phoneticPr fontId="7"/>
  </si>
  <si>
    <t>⑪減価償却費</t>
    <rPh sb="1" eb="3">
      <t>ゲンカ</t>
    </rPh>
    <rPh sb="3" eb="5">
      <t>ショウキャク</t>
    </rPh>
    <rPh sb="5" eb="6">
      <t>ヒ</t>
    </rPh>
    <phoneticPr fontId="7"/>
  </si>
  <si>
    <t>⑫付加価値額　　　　　（⑤＋⑧＋⑪）</t>
    <rPh sb="1" eb="3">
      <t>フカ</t>
    </rPh>
    <rPh sb="3" eb="5">
      <t>カチ</t>
    </rPh>
    <rPh sb="5" eb="6">
      <t>ガク</t>
    </rPh>
    <phoneticPr fontId="7"/>
  </si>
  <si>
    <t>⑬従業員数</t>
    <rPh sb="1" eb="4">
      <t>ジュウギョウイン</t>
    </rPh>
    <rPh sb="4" eb="5">
      <t>スウ</t>
    </rPh>
    <phoneticPr fontId="7"/>
  </si>
  <si>
    <t>⑭一人当たりの付加価値額（⑫÷⑬）</t>
    <rPh sb="1" eb="3">
      <t>ヒトリ</t>
    </rPh>
    <rPh sb="3" eb="4">
      <t>ア</t>
    </rPh>
    <rPh sb="7" eb="9">
      <t>フカ</t>
    </rPh>
    <rPh sb="9" eb="11">
      <t>カチ</t>
    </rPh>
    <rPh sb="11" eb="12">
      <t>ガク</t>
    </rPh>
    <phoneticPr fontId="7"/>
  </si>
  <si>
    <t>政府系金融
機関借入</t>
    <rPh sb="0" eb="3">
      <t>セイフケイ</t>
    </rPh>
    <rPh sb="3" eb="5">
      <t>キンユウ</t>
    </rPh>
    <rPh sb="6" eb="8">
      <t>キカン</t>
    </rPh>
    <rPh sb="8" eb="10">
      <t>カリイレ</t>
    </rPh>
    <phoneticPr fontId="7"/>
  </si>
  <si>
    <t>－</t>
    <phoneticPr fontId="7"/>
  </si>
  <si>
    <t>民間金融機
関借入</t>
    <rPh sb="0" eb="2">
      <t>ミンカン</t>
    </rPh>
    <rPh sb="2" eb="4">
      <t>キンユウ</t>
    </rPh>
    <rPh sb="4" eb="5">
      <t>キ</t>
    </rPh>
    <rPh sb="6" eb="7">
      <t>セキ</t>
    </rPh>
    <rPh sb="7" eb="9">
      <t>カリイレ</t>
    </rPh>
    <phoneticPr fontId="7"/>
  </si>
  <si>
    <t>自己資金</t>
    <rPh sb="0" eb="2">
      <t>ジコ</t>
    </rPh>
    <rPh sb="2" eb="4">
      <t>シキン</t>
    </rPh>
    <phoneticPr fontId="7"/>
  </si>
  <si>
    <t>その他</t>
    <rPh sb="2" eb="3">
      <t>ホカ</t>
    </rPh>
    <phoneticPr fontId="7"/>
  </si>
  <si>
    <t>　合　計</t>
    <rPh sb="1" eb="2">
      <t>ゴウ</t>
    </rPh>
    <rPh sb="3" eb="4">
      <t>ケイ</t>
    </rPh>
    <phoneticPr fontId="7"/>
  </si>
  <si>
    <t>（単位：人）</t>
    <rPh sb="1" eb="3">
      <t>タンイ</t>
    </rPh>
    <rPh sb="4" eb="5">
      <t>ニン</t>
    </rPh>
    <phoneticPr fontId="2"/>
  </si>
  <si>
    <t>１年前</t>
    <rPh sb="1" eb="3">
      <t>ネンマエ</t>
    </rPh>
    <phoneticPr fontId="2"/>
  </si>
  <si>
    <t>２年前</t>
    <rPh sb="1" eb="3">
      <t>ネンマエ</t>
    </rPh>
    <phoneticPr fontId="2"/>
  </si>
  <si>
    <t>政府系金融機関</t>
    <rPh sb="0" eb="3">
      <t>セイフケイ</t>
    </rPh>
    <rPh sb="3" eb="5">
      <t>キンユウ</t>
    </rPh>
    <rPh sb="5" eb="7">
      <t>キカン</t>
    </rPh>
    <phoneticPr fontId="2"/>
  </si>
  <si>
    <t>民間金融機関</t>
    <rPh sb="0" eb="2">
      <t>ミンカン</t>
    </rPh>
    <rPh sb="2" eb="4">
      <t>キンユウ</t>
    </rPh>
    <rPh sb="4" eb="6">
      <t>キカン</t>
    </rPh>
    <phoneticPr fontId="2"/>
  </si>
  <si>
    <t>自己資金</t>
    <rPh sb="0" eb="2">
      <t>ジコ</t>
    </rPh>
    <rPh sb="2" eb="4">
      <t>シキン</t>
    </rPh>
    <phoneticPr fontId="2"/>
  </si>
  <si>
    <t>その他</t>
    <rPh sb="2" eb="3">
      <t>タ</t>
    </rPh>
    <phoneticPr fontId="2"/>
  </si>
  <si>
    <t>資金調達額</t>
    <rPh sb="0" eb="2">
      <t>シキン</t>
    </rPh>
    <rPh sb="2" eb="4">
      <t>チョウタツ</t>
    </rPh>
    <rPh sb="4" eb="5">
      <t>ガク</t>
    </rPh>
    <phoneticPr fontId="2"/>
  </si>
  <si>
    <t>減価償却費(特別)</t>
    <rPh sb="0" eb="2">
      <t>ゲンカ</t>
    </rPh>
    <rPh sb="2" eb="4">
      <t>ショウキャク</t>
    </rPh>
    <rPh sb="4" eb="5">
      <t>ヒ</t>
    </rPh>
    <rPh sb="6" eb="8">
      <t>トクベツ</t>
    </rPh>
    <phoneticPr fontId="2"/>
  </si>
  <si>
    <t>■資金計画</t>
    <rPh sb="1" eb="3">
      <t>シキン</t>
    </rPh>
    <rPh sb="3" eb="5">
      <t>ケイカク</t>
    </rPh>
    <phoneticPr fontId="2"/>
  </si>
  <si>
    <t>運転資金</t>
  </si>
  <si>
    <t>設備投資額</t>
  </si>
  <si>
    <t>必要資金</t>
    <rPh sb="0" eb="2">
      <t>ヒツヨウ</t>
    </rPh>
    <rPh sb="2" eb="4">
      <t>シキン</t>
    </rPh>
    <phoneticPr fontId="2"/>
  </si>
  <si>
    <t>減価償却費(普通)</t>
    <rPh sb="0" eb="2">
      <t>ゲンカ</t>
    </rPh>
    <rPh sb="2" eb="4">
      <t>ショウキャク</t>
    </rPh>
    <rPh sb="4" eb="5">
      <t>ヒ</t>
    </rPh>
    <rPh sb="6" eb="8">
      <t>フツウ</t>
    </rPh>
    <phoneticPr fontId="2"/>
  </si>
  <si>
    <t>運転資金(増加分)</t>
    <rPh sb="0" eb="2">
      <t>ウンテン</t>
    </rPh>
    <rPh sb="2" eb="4">
      <t>シキン</t>
    </rPh>
    <rPh sb="5" eb="8">
      <t>ゾウカブン</t>
    </rPh>
    <phoneticPr fontId="2"/>
  </si>
  <si>
    <t>運転資金(通常分)</t>
    <rPh sb="5" eb="7">
      <t>ツウジョウ</t>
    </rPh>
    <rPh sb="7" eb="8">
      <t>ブン</t>
    </rPh>
    <phoneticPr fontId="2"/>
  </si>
  <si>
    <t>■指標</t>
    <rPh sb="1" eb="3">
      <t>シヒョウ</t>
    </rPh>
    <phoneticPr fontId="2"/>
  </si>
  <si>
    <t>付加価値額</t>
    <rPh sb="0" eb="2">
      <t>フカ</t>
    </rPh>
    <rPh sb="2" eb="4">
      <t>カチ</t>
    </rPh>
    <rPh sb="4" eb="5">
      <t>ガク</t>
    </rPh>
    <phoneticPr fontId="2"/>
  </si>
  <si>
    <t>一人当たり付加価値額</t>
    <rPh sb="0" eb="2">
      <t>ヒトリ</t>
    </rPh>
    <rPh sb="2" eb="3">
      <t>ア</t>
    </rPh>
    <rPh sb="5" eb="7">
      <t>フカ</t>
    </rPh>
    <rPh sb="7" eb="9">
      <t>カチ</t>
    </rPh>
    <rPh sb="9" eb="10">
      <t>ガク</t>
    </rPh>
    <phoneticPr fontId="2"/>
  </si>
  <si>
    <t>伸び率</t>
    <rPh sb="0" eb="1">
      <t>ノ</t>
    </rPh>
    <rPh sb="2" eb="3">
      <t>リツ</t>
    </rPh>
    <phoneticPr fontId="2"/>
  </si>
  <si>
    <t>目標最終期</t>
    <rPh sb="0" eb="2">
      <t>モクヒョウ</t>
    </rPh>
    <rPh sb="2" eb="4">
      <t>サイシュウ</t>
    </rPh>
    <rPh sb="4" eb="5">
      <t>キ</t>
    </rPh>
    <phoneticPr fontId="2"/>
  </si>
  <si>
    <t>（％）</t>
    <phoneticPr fontId="2"/>
  </si>
  <si>
    <t>売上高</t>
  </si>
  <si>
    <t>売上原価</t>
  </si>
  <si>
    <t>販管費</t>
  </si>
  <si>
    <t>３年計画</t>
    <rPh sb="1" eb="2">
      <t>ネン</t>
    </rPh>
    <rPh sb="2" eb="4">
      <t>ケイカク</t>
    </rPh>
    <phoneticPr fontId="2"/>
  </si>
  <si>
    <t>４年計画</t>
    <rPh sb="1" eb="2">
      <t>ネン</t>
    </rPh>
    <rPh sb="2" eb="4">
      <t>ケイカク</t>
    </rPh>
    <phoneticPr fontId="2"/>
  </si>
  <si>
    <t>５年計画</t>
    <rPh sb="1" eb="2">
      <t>ネン</t>
    </rPh>
    <rPh sb="2" eb="4">
      <t>ケイカク</t>
    </rPh>
    <phoneticPr fontId="2"/>
  </si>
  <si>
    <t>労務費対象人数</t>
    <rPh sb="0" eb="3">
      <t>ロウムヒ</t>
    </rPh>
    <rPh sb="3" eb="5">
      <t>タイショウ</t>
    </rPh>
    <rPh sb="5" eb="7">
      <t>ニンズウ</t>
    </rPh>
    <phoneticPr fontId="2"/>
  </si>
  <si>
    <t>　　（シート２）</t>
    <phoneticPr fontId="2"/>
  </si>
  <si>
    <t>－</t>
    <phoneticPr fontId="2"/>
  </si>
  <si>
    <t>⑮資金調達額(⑨＋⑩）</t>
    <phoneticPr fontId="7"/>
  </si>
  <si>
    <t>科目別内訳（換算値）</t>
    <rPh sb="0" eb="2">
      <t>カモク</t>
    </rPh>
    <rPh sb="2" eb="3">
      <t>ベツ</t>
    </rPh>
    <rPh sb="3" eb="5">
      <t>ウチワケ</t>
    </rPh>
    <rPh sb="6" eb="8">
      <t>カンサン</t>
    </rPh>
    <rPh sb="8" eb="9">
      <t>チ</t>
    </rPh>
    <phoneticPr fontId="2"/>
  </si>
  <si>
    <t>計（換算値）</t>
    <rPh sb="0" eb="1">
      <t>ケイ</t>
    </rPh>
    <rPh sb="2" eb="4">
      <t>カンサン</t>
    </rPh>
    <rPh sb="4" eb="5">
      <t>チ</t>
    </rPh>
    <phoneticPr fontId="2"/>
  </si>
  <si>
    <t>■人員配分（換算値）</t>
    <rPh sb="1" eb="3">
      <t>ジンイン</t>
    </rPh>
    <rPh sb="3" eb="5">
      <t>ハイブン</t>
    </rPh>
    <rPh sb="6" eb="8">
      <t>カンサン</t>
    </rPh>
    <rPh sb="8" eb="9">
      <t>チ</t>
    </rPh>
    <phoneticPr fontId="2"/>
  </si>
  <si>
    <t>減価償却費④</t>
    <phoneticPr fontId="2"/>
  </si>
  <si>
    <t>営業利益①</t>
    <phoneticPr fontId="2"/>
  </si>
  <si>
    <t>人件費③</t>
    <phoneticPr fontId="2"/>
  </si>
  <si>
    <t>従業員数⑤</t>
    <rPh sb="2" eb="3">
      <t>イン</t>
    </rPh>
    <phoneticPr fontId="2"/>
  </si>
  <si>
    <t>１人あたり付加価値額(①＋③＋④)/⑤</t>
    <phoneticPr fontId="2"/>
  </si>
  <si>
    <t>６年後</t>
    <rPh sb="1" eb="3">
      <t>ネンゴ</t>
    </rPh>
    <phoneticPr fontId="7"/>
  </si>
  <si>
    <t>７年後</t>
    <rPh sb="1" eb="3">
      <t>ネンゴ</t>
    </rPh>
    <phoneticPr fontId="7"/>
  </si>
  <si>
    <t>８年後</t>
    <rPh sb="1" eb="3">
      <t>ネンゴ</t>
    </rPh>
    <phoneticPr fontId="7"/>
  </si>
  <si>
    <t>⑥経常利益</t>
    <rPh sb="1" eb="3">
      <t>ケイジョウ</t>
    </rPh>
    <rPh sb="3" eb="5">
      <t>リエキ</t>
    </rPh>
    <phoneticPr fontId="7"/>
  </si>
  <si>
    <t>⑦給与支給総額</t>
    <rPh sb="1" eb="7">
      <t>キュウヨシキュウソウガク</t>
    </rPh>
    <phoneticPr fontId="7"/>
  </si>
  <si>
    <t>６年後</t>
    <rPh sb="1" eb="3">
      <t>ネンゴ</t>
    </rPh>
    <phoneticPr fontId="2"/>
  </si>
  <si>
    <t>７年後</t>
    <rPh sb="1" eb="3">
      <t>ネンゴ</t>
    </rPh>
    <phoneticPr fontId="2"/>
  </si>
  <si>
    <t>８年後</t>
    <rPh sb="1" eb="3">
      <t>ネンゴ</t>
    </rPh>
    <phoneticPr fontId="2"/>
  </si>
  <si>
    <t>給与支給総額</t>
    <rPh sb="0" eb="6">
      <t>キュウヨシキュウソウガク</t>
    </rPh>
    <phoneticPr fontId="2"/>
  </si>
  <si>
    <t>６年計画</t>
    <rPh sb="1" eb="2">
      <t>ネン</t>
    </rPh>
    <rPh sb="2" eb="4">
      <t>ケイカク</t>
    </rPh>
    <phoneticPr fontId="2"/>
  </si>
  <si>
    <t>７年計画</t>
    <rPh sb="1" eb="2">
      <t>ネン</t>
    </rPh>
    <rPh sb="2" eb="4">
      <t>ケイカク</t>
    </rPh>
    <phoneticPr fontId="2"/>
  </si>
  <si>
    <t>８年計画</t>
    <rPh sb="1" eb="2">
      <t>ネン</t>
    </rPh>
    <rPh sb="2" eb="4">
      <t>ケイカク</t>
    </rPh>
    <phoneticPr fontId="2"/>
  </si>
  <si>
    <t>経常利益</t>
    <phoneticPr fontId="2"/>
  </si>
  <si>
    <t>付加価値額（①+③+④)</t>
    <phoneticPr fontId="2"/>
  </si>
  <si>
    <r>
      <t>【</t>
    </r>
    <r>
      <rPr>
        <b/>
        <sz val="12"/>
        <color indexed="10"/>
        <rFont val="ＭＳ ゴシック"/>
        <family val="3"/>
        <charset val="128"/>
      </rPr>
      <t>既存事業</t>
    </r>
    <r>
      <rPr>
        <b/>
        <sz val="12"/>
        <rFont val="ＭＳ ゴシック"/>
        <family val="3"/>
        <charset val="128"/>
      </rPr>
      <t>の売上計画等】</t>
    </r>
    <rPh sb="1" eb="3">
      <t>キソン</t>
    </rPh>
    <rPh sb="3" eb="5">
      <t>ジギョウ</t>
    </rPh>
    <rPh sb="6" eb="8">
      <t>ウリアゲ</t>
    </rPh>
    <rPh sb="8" eb="10">
      <t>ケイカク</t>
    </rPh>
    <rPh sb="10" eb="11">
      <t>ナド</t>
    </rPh>
    <phoneticPr fontId="2"/>
  </si>
  <si>
    <r>
      <t>【</t>
    </r>
    <r>
      <rPr>
        <b/>
        <sz val="12"/>
        <color indexed="10"/>
        <rFont val="ＭＳ ゴシック"/>
        <family val="3"/>
        <charset val="128"/>
      </rPr>
      <t>新事業</t>
    </r>
    <r>
      <rPr>
        <b/>
        <sz val="12"/>
        <rFont val="ＭＳ ゴシック"/>
        <family val="3"/>
        <charset val="128"/>
      </rPr>
      <t>の売上計画等】</t>
    </r>
    <rPh sb="1" eb="2">
      <t>シン</t>
    </rPh>
    <rPh sb="2" eb="4">
      <t>ジギョウ</t>
    </rPh>
    <rPh sb="5" eb="7">
      <t>ウリアゲ</t>
    </rPh>
    <rPh sb="7" eb="10">
      <t>ケイカクトウ</t>
    </rPh>
    <phoneticPr fontId="2"/>
  </si>
  <si>
    <t>－</t>
    <phoneticPr fontId="2"/>
  </si>
  <si>
    <t>専従者給与</t>
    <rPh sb="0" eb="5">
      <t>センジュウシャキュウヨ</t>
    </rPh>
    <phoneticPr fontId="2"/>
  </si>
  <si>
    <t>売上（収入）金額</t>
    <rPh sb="0" eb="2">
      <t>ウリアゲ</t>
    </rPh>
    <rPh sb="3" eb="5">
      <t>シュウニュウ</t>
    </rPh>
    <rPh sb="6" eb="8">
      <t>キンガク</t>
    </rPh>
    <phoneticPr fontId="2"/>
  </si>
  <si>
    <t>給与賃金</t>
    <rPh sb="0" eb="2">
      <t>キュウヨ</t>
    </rPh>
    <rPh sb="2" eb="4">
      <t>チンギン</t>
    </rPh>
    <phoneticPr fontId="2"/>
  </si>
  <si>
    <t>外注工賃</t>
    <rPh sb="0" eb="2">
      <t>ガイチュウ</t>
    </rPh>
    <rPh sb="2" eb="4">
      <t>コウチン</t>
    </rPh>
    <phoneticPr fontId="2"/>
  </si>
  <si>
    <t>個人事業主</t>
    <rPh sb="0" eb="5">
      <t>コジンジギョウヌシ</t>
    </rPh>
    <phoneticPr fontId="2"/>
  </si>
  <si>
    <t>商品・原材料費</t>
    <rPh sb="0" eb="2">
      <t>ショウヒン</t>
    </rPh>
    <rPh sb="3" eb="6">
      <t>ゲンザイリョウ</t>
    </rPh>
    <rPh sb="6" eb="7">
      <t>ヒ</t>
    </rPh>
    <phoneticPr fontId="2"/>
  </si>
  <si>
    <t>個人事業主</t>
    <rPh sb="0" eb="2">
      <t>コジン</t>
    </rPh>
    <rPh sb="2" eb="5">
      <t>ジギョウヌシ</t>
    </rPh>
    <phoneticPr fontId="2"/>
  </si>
  <si>
    <t>屋号等</t>
    <rPh sb="0" eb="2">
      <t>ヤゴウ</t>
    </rPh>
    <rPh sb="2" eb="3">
      <t>トウ</t>
    </rPh>
    <phoneticPr fontId="2"/>
  </si>
  <si>
    <r>
      <t>【全体の売上計画（既存事業＋新事業）</t>
    </r>
    <r>
      <rPr>
        <b/>
        <sz val="12"/>
        <color indexed="10"/>
        <rFont val="ＭＳ ゴシック"/>
        <family val="3"/>
        <charset val="128"/>
      </rPr>
      <t>自動出力</t>
    </r>
    <r>
      <rPr>
        <b/>
        <sz val="12"/>
        <rFont val="ＭＳ ゴシック"/>
        <family val="3"/>
        <charset val="128"/>
      </rPr>
      <t>】</t>
    </r>
    <rPh sb="1" eb="3">
      <t>ゼンタイ</t>
    </rPh>
    <rPh sb="4" eb="6">
      <t>ウリアゲ</t>
    </rPh>
    <rPh sb="6" eb="8">
      <t>ケイカク</t>
    </rPh>
    <rPh sb="9" eb="11">
      <t>キソン</t>
    </rPh>
    <rPh sb="11" eb="13">
      <t>ジギョウ</t>
    </rPh>
    <rPh sb="14" eb="15">
      <t>シン</t>
    </rPh>
    <rPh sb="15" eb="17">
      <t>ジギョウ</t>
    </rPh>
    <rPh sb="18" eb="20">
      <t>ジドウ</t>
    </rPh>
    <rPh sb="20" eb="22">
      <t>シュツリョク</t>
    </rPh>
    <phoneticPr fontId="2"/>
  </si>
  <si>
    <t>参加特定事業者名　　　　　　　　</t>
    <rPh sb="0" eb="2">
      <t>サンカ</t>
    </rPh>
    <rPh sb="2" eb="4">
      <t>トクテイ</t>
    </rPh>
    <rPh sb="4" eb="7">
      <t>ジギョウシャ</t>
    </rPh>
    <rPh sb="7" eb="8">
      <t>メイ</t>
    </rPh>
    <phoneticPr fontId="7"/>
  </si>
  <si>
    <t>リース料</t>
    <rPh sb="3" eb="4">
      <t>リョウ</t>
    </rPh>
    <phoneticPr fontId="2"/>
  </si>
  <si>
    <t>上記以外</t>
    <rPh sb="0" eb="2">
      <t>ジョウキ</t>
    </rPh>
    <rPh sb="2" eb="4">
      <t>イガイ</t>
    </rPh>
    <phoneticPr fontId="2"/>
  </si>
  <si>
    <t>上記以外</t>
    <rPh sb="0" eb="2">
      <t>ジョウキ</t>
    </rPh>
    <rPh sb="2" eb="4">
      <t>イガイ</t>
    </rPh>
    <phoneticPr fontId="2"/>
  </si>
  <si>
    <t>経　　費</t>
    <rPh sb="0" eb="1">
      <t>ヘ</t>
    </rPh>
    <rPh sb="3" eb="4">
      <t>ヒ</t>
    </rPh>
    <phoneticPr fontId="2"/>
  </si>
  <si>
    <t>利子割引料</t>
  </si>
  <si>
    <t>利子割引料</t>
    <phoneticPr fontId="2"/>
  </si>
  <si>
    <r>
      <t>経常利益</t>
    </r>
    <r>
      <rPr>
        <sz val="8"/>
        <rFont val="ＭＳ ゴシック"/>
        <family val="3"/>
        <charset val="128"/>
      </rPr>
      <t>（差引金額）</t>
    </r>
    <rPh sb="0" eb="2">
      <t>ケイジョウ</t>
    </rPh>
    <rPh sb="2" eb="4">
      <t>リエキ</t>
    </rPh>
    <rPh sb="5" eb="7">
      <t>サシヒキ</t>
    </rPh>
    <rPh sb="7" eb="9">
      <t>キンガク</t>
    </rPh>
    <phoneticPr fontId="2"/>
  </si>
  <si>
    <t>■資金計画（既存事業）</t>
    <rPh sb="1" eb="3">
      <t>シキン</t>
    </rPh>
    <rPh sb="3" eb="5">
      <t>ケイカク</t>
    </rPh>
    <rPh sb="6" eb="8">
      <t>キソン</t>
    </rPh>
    <rPh sb="8" eb="10">
      <t>ジギョウ</t>
    </rPh>
    <phoneticPr fontId="2"/>
  </si>
  <si>
    <t>■人員配分（既存事業）</t>
    <rPh sb="1" eb="3">
      <t>ジンイン</t>
    </rPh>
    <rPh sb="3" eb="5">
      <t>ハイブン</t>
    </rPh>
    <rPh sb="6" eb="8">
      <t>キソン</t>
    </rPh>
    <rPh sb="8" eb="10">
      <t>ジギョウ</t>
    </rPh>
    <phoneticPr fontId="2"/>
  </si>
  <si>
    <t>■資金計画（新事業）</t>
    <rPh sb="1" eb="3">
      <t>シキン</t>
    </rPh>
    <rPh sb="3" eb="5">
      <t>ケイカク</t>
    </rPh>
    <rPh sb="6" eb="9">
      <t>シンジギョウ</t>
    </rPh>
    <phoneticPr fontId="2"/>
  </si>
  <si>
    <t>■人員配分（新事業）</t>
    <rPh sb="1" eb="3">
      <t>ジンイン</t>
    </rPh>
    <rPh sb="3" eb="5">
      <t>ハイブン</t>
    </rPh>
    <rPh sb="6" eb="9">
      <t>シンジギョウ</t>
    </rPh>
    <phoneticPr fontId="2"/>
  </si>
  <si>
    <t>運転資金（計）</t>
    <rPh sb="0" eb="2">
      <t>ウンテン</t>
    </rPh>
    <rPh sb="2" eb="4">
      <t>シキン</t>
    </rPh>
    <rPh sb="5" eb="6">
      <t>ケイ</t>
    </rPh>
    <phoneticPr fontId="2"/>
  </si>
  <si>
    <t>財務データ入力シート</t>
    <rPh sb="0" eb="2">
      <t>ザイム</t>
    </rPh>
    <rPh sb="5" eb="7">
      <t>ニュウリョク</t>
    </rPh>
    <phoneticPr fontId="2"/>
  </si>
  <si>
    <t>労務費
対象人数（換算値）</t>
    <rPh sb="4" eb="6">
      <t>タイショウ</t>
    </rPh>
    <rPh sb="6" eb="8">
      <t>ニンズウ</t>
    </rPh>
    <rPh sb="9" eb="11">
      <t>カンサン</t>
    </rPh>
    <rPh sb="11" eb="12">
      <t>チ</t>
    </rPh>
    <phoneticPr fontId="2"/>
  </si>
  <si>
    <t>( 年12月期)</t>
    <rPh sb="2" eb="3">
      <t>ネン</t>
    </rPh>
    <rPh sb="5" eb="6">
      <t>ガツ</t>
    </rPh>
    <rPh sb="6" eb="7">
      <t>キ</t>
    </rPh>
    <phoneticPr fontId="2"/>
  </si>
  <si>
    <t>　　　計（差引原価）</t>
    <rPh sb="3" eb="4">
      <t>ケイ</t>
    </rPh>
    <rPh sb="5" eb="7">
      <t>サシヒキ</t>
    </rPh>
    <rPh sb="7" eb="9">
      <t>ゲンカ</t>
    </rPh>
    <phoneticPr fontId="2"/>
  </si>
  <si>
    <t>専従者</t>
    <rPh sb="0" eb="3">
      <t>センジュウシャ</t>
    </rPh>
    <phoneticPr fontId="2"/>
  </si>
  <si>
    <t>給与賃金
対象人数（換算値）</t>
    <rPh sb="5" eb="7">
      <t>タイショウ</t>
    </rPh>
    <rPh sb="7" eb="9">
      <t>ニンズウ</t>
    </rPh>
    <rPh sb="10" eb="12">
      <t>カンサン</t>
    </rPh>
    <rPh sb="12" eb="13">
      <t>チ</t>
    </rPh>
    <phoneticPr fontId="2"/>
  </si>
  <si>
    <t>専従者</t>
    <phoneticPr fontId="2"/>
  </si>
  <si>
    <t>　計（差引原価）</t>
    <rPh sb="1" eb="2">
      <t>ケイ</t>
    </rPh>
    <rPh sb="3" eb="5">
      <t>サシヒキ</t>
    </rPh>
    <rPh sb="5" eb="7">
      <t>ゲンカ</t>
    </rPh>
    <phoneticPr fontId="2"/>
  </si>
  <si>
    <t>差引金額(売上総利益)</t>
    <rPh sb="0" eb="2">
      <t>サシヒキ</t>
    </rPh>
    <rPh sb="2" eb="4">
      <t>キンガク</t>
    </rPh>
    <rPh sb="5" eb="7">
      <t>ウリアゲ</t>
    </rPh>
    <rPh sb="7" eb="10">
      <t>ソウリエキ</t>
    </rPh>
    <phoneticPr fontId="2"/>
  </si>
  <si>
    <t>青色申告特別控除前の所得金額</t>
    <rPh sb="0" eb="2">
      <t>アオイロ</t>
    </rPh>
    <rPh sb="2" eb="4">
      <t>シンコク</t>
    </rPh>
    <rPh sb="4" eb="6">
      <t>トクベツ</t>
    </rPh>
    <rPh sb="6" eb="7">
      <t>ヒカエ</t>
    </rPh>
    <rPh sb="7" eb="8">
      <t>ジ</t>
    </rPh>
    <rPh sb="8" eb="9">
      <t>マエ</t>
    </rPh>
    <rPh sb="10" eb="12">
      <t>ショトク</t>
    </rPh>
    <rPh sb="12" eb="14">
      <t>キンガク</t>
    </rPh>
    <phoneticPr fontId="2"/>
  </si>
  <si>
    <t>労務費（給与賃金）
対象人数（換算値）</t>
    <rPh sb="4" eb="6">
      <t>キュウヨ</t>
    </rPh>
    <rPh sb="6" eb="8">
      <t>チンギン</t>
    </rPh>
    <phoneticPr fontId="2"/>
  </si>
  <si>
    <t>労務費（給与賃金）</t>
    <rPh sb="0" eb="3">
      <t>ロウムヒ</t>
    </rPh>
    <rPh sb="4" eb="6">
      <t>キュウヨ</t>
    </rPh>
    <rPh sb="6" eb="8">
      <t>チンギン</t>
    </rPh>
    <phoneticPr fontId="2"/>
  </si>
  <si>
    <t>経常利益（差引金額）</t>
    <rPh sb="0" eb="2">
      <t>ケイジョウ</t>
    </rPh>
    <rPh sb="2" eb="4">
      <t>リエキ</t>
    </rPh>
    <rPh sb="5" eb="7">
      <t>サシヒキ</t>
    </rPh>
    <rPh sb="7" eb="9">
      <t>キンガク</t>
    </rPh>
    <phoneticPr fontId="2"/>
  </si>
  <si>
    <t>給与賃金対象人数</t>
    <rPh sb="0" eb="2">
      <t>キュウヨ</t>
    </rPh>
    <rPh sb="2" eb="4">
      <t>チンギン</t>
    </rPh>
    <rPh sb="4" eb="6">
      <t>タイショウ</t>
    </rPh>
    <rPh sb="6" eb="8">
      <t>ニンズウ</t>
    </rPh>
    <phoneticPr fontId="2"/>
  </si>
  <si>
    <t>設備投資額(税込み)</t>
    <rPh sb="6" eb="8">
      <t>ゼイコ</t>
    </rPh>
    <phoneticPr fontId="2"/>
  </si>
  <si>
    <r>
      <t>賃借料</t>
    </r>
    <r>
      <rPr>
        <sz val="8"/>
        <rFont val="ＭＳ ゴシック"/>
        <family val="3"/>
        <charset val="128"/>
      </rPr>
      <t>(地代・家賃を除く)</t>
    </r>
    <rPh sb="0" eb="3">
      <t>チンシャクリョウ</t>
    </rPh>
    <rPh sb="4" eb="6">
      <t>チダイ</t>
    </rPh>
    <rPh sb="7" eb="9">
      <t>ヤチン</t>
    </rPh>
    <rPh sb="10" eb="11">
      <t>ノゾ</t>
    </rPh>
    <phoneticPr fontId="2"/>
  </si>
  <si>
    <t>福利厚生費等</t>
    <rPh sb="0" eb="5">
      <t>フクリコウセイヒ</t>
    </rPh>
    <rPh sb="5" eb="6">
      <t>トウ</t>
    </rPh>
    <phoneticPr fontId="2"/>
  </si>
  <si>
    <t>福利厚生費・退職金等</t>
    <rPh sb="0" eb="5">
      <t>フクリコウセイヒ</t>
    </rPh>
    <rPh sb="6" eb="9">
      <t>タイショクキン</t>
    </rPh>
    <rPh sb="9" eb="10">
      <t>トウ</t>
    </rPh>
    <phoneticPr fontId="2"/>
  </si>
  <si>
    <t>計画目標値の詳細（個人事業者用）＜R6.5改訂版＞</t>
    <rPh sb="0" eb="2">
      <t>ケイカク</t>
    </rPh>
    <rPh sb="2" eb="4">
      <t>モクヒョウ</t>
    </rPh>
    <rPh sb="4" eb="5">
      <t>チ</t>
    </rPh>
    <rPh sb="6" eb="8">
      <t>ショウサイ</t>
    </rPh>
    <rPh sb="9" eb="11">
      <t>コジン</t>
    </rPh>
    <rPh sb="11" eb="13">
      <t>ジギョウ</t>
    </rPh>
    <rPh sb="13" eb="14">
      <t>シャ</t>
    </rPh>
    <rPh sb="14" eb="15">
      <t>ヨウ</t>
    </rPh>
    <rPh sb="21" eb="24">
      <t>カイテイバン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</si>
</sst>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_ "/>
    <numFmt numFmtId="178" formatCode="0.0%"/>
    <numFmt numFmtId="179" formatCode="#,###;\-#,###"/>
    <numFmt numFmtId="180" formatCode="#,###.0;\-#,###.0"/>
    <numFmt numFmtId="181" formatCode="#,##0_ "/>
    <numFmt numFmtId="182" formatCode="#,##0.0;&quot;▲ &quot;#,##0.0"/>
    <numFmt numFmtId="183" formatCode="0.0;&quot;▲ &quot;0.0"/>
    <numFmt numFmtId="184" formatCode="#,##0;&quot;△ &quot;#,##0"/>
  </numFmts>
  <fonts count="34">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sz val="16"/>
      <name val="ＭＳ Ｐ明朝"/>
      <family val="1"/>
      <charset val="128"/>
    </font>
    <font>
      <sz val="14"/>
      <name val="ＭＳ Ｐ明朝"/>
      <family val="1"/>
      <charset val="128"/>
    </font>
    <font>
      <sz val="12"/>
      <name val="ＭＳ Ｐ明朝"/>
      <family val="1"/>
      <charset val="128"/>
    </font>
    <font>
      <sz val="11"/>
      <color indexed="10"/>
      <name val="ＭＳ Ｐ明朝"/>
      <family val="1"/>
      <charset val="128"/>
    </font>
    <font>
      <sz val="16"/>
      <name val="ＭＳ 明朝"/>
      <family val="1"/>
      <charset val="128"/>
    </font>
    <font>
      <sz val="16"/>
      <name val="ＭＳ Ｐゴシック"/>
      <family val="3"/>
      <charset val="128"/>
    </font>
    <font>
      <sz val="10"/>
      <name val="ＭＳ ゴシック"/>
      <family val="3"/>
      <charset val="128"/>
    </font>
    <font>
      <b/>
      <sz val="12"/>
      <name val="ＭＳ ゴシック"/>
      <family val="3"/>
      <charset val="128"/>
    </font>
    <font>
      <b/>
      <sz val="12"/>
      <color indexed="10"/>
      <name val="ＭＳ ゴシック"/>
      <family val="3"/>
      <charset val="128"/>
    </font>
    <font>
      <sz val="10"/>
      <color indexed="10"/>
      <name val="ＭＳ 明朝"/>
      <family val="1"/>
      <charset val="128"/>
    </font>
    <font>
      <b/>
      <sz val="12"/>
      <name val="ＭＳ 明朝"/>
      <family val="1"/>
      <charset val="128"/>
    </font>
    <font>
      <b/>
      <sz val="11"/>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1"/>
      <color indexed="10"/>
      <name val="ＭＳ ゴシック"/>
      <family val="3"/>
      <charset val="128"/>
    </font>
    <font>
      <sz val="12"/>
      <name val="ＭＳ ゴシック"/>
      <family val="3"/>
      <charset val="128"/>
    </font>
    <font>
      <b/>
      <sz val="13"/>
      <name val="ＭＳ ゴシック"/>
      <family val="3"/>
      <charset val="128"/>
    </font>
    <font>
      <b/>
      <sz val="14"/>
      <name val="ＭＳ ゴシック"/>
      <family val="3"/>
      <charset val="128"/>
    </font>
    <font>
      <b/>
      <sz val="9"/>
      <color indexed="10"/>
      <name val="ＭＳ ゴシック"/>
      <family val="3"/>
      <charset val="128"/>
    </font>
    <font>
      <sz val="13"/>
      <name val="ＭＳ Ｐ明朝"/>
      <family val="1"/>
      <charset val="128"/>
    </font>
    <font>
      <sz val="10"/>
      <color rgb="FFFF0000"/>
      <name val="ＭＳ ゴシック"/>
      <family val="3"/>
      <charset val="128"/>
    </font>
    <font>
      <sz val="10"/>
      <color rgb="FFFF0000"/>
      <name val="ＭＳ 明朝"/>
      <family val="1"/>
      <charset val="128"/>
    </font>
    <font>
      <sz val="10"/>
      <color theme="1"/>
      <name val="ＭＳ 明朝"/>
      <family val="1"/>
      <charset val="128"/>
    </font>
  </fonts>
  <fills count="11">
    <fill>
      <patternFill patternType="none"/>
    </fill>
    <fill>
      <patternFill patternType="gray125"/>
    </fill>
    <fill>
      <patternFill patternType="mediumGray"/>
    </fill>
    <fill>
      <patternFill patternType="solid">
        <fgColor indexed="41"/>
        <bgColor indexed="64"/>
      </patternFill>
    </fill>
    <fill>
      <patternFill patternType="solid">
        <fgColor theme="4" tint="0.79998168889431442"/>
        <bgColor indexed="64"/>
      </patternFill>
    </fill>
    <fill>
      <patternFill patternType="solid">
        <fgColor theme="4" tint="0.79998168889431442"/>
        <bgColor indexed="31"/>
      </patternFill>
    </fill>
    <fill>
      <patternFill patternType="solid">
        <fgColor rgb="FFCCFFFF"/>
        <bgColor indexed="64"/>
      </patternFill>
    </fill>
    <fill>
      <patternFill patternType="solid">
        <fgColor rgb="FFFFFF99"/>
        <bgColor indexed="64"/>
      </patternFill>
    </fill>
    <fill>
      <patternFill patternType="solid">
        <fgColor rgb="FFDCE6F1"/>
        <bgColor indexed="64"/>
      </patternFill>
    </fill>
    <fill>
      <patternFill patternType="solid">
        <fgColor theme="4" tint="0.79998168889431442"/>
        <bgColor indexed="43"/>
      </patternFill>
    </fill>
    <fill>
      <patternFill patternType="solid">
        <fgColor rgb="FFFFFFCC"/>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6" fillId="0" borderId="0">
      <alignment vertical="center"/>
    </xf>
  </cellStyleXfs>
  <cellXfs count="476">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vertical="center"/>
    </xf>
    <xf numFmtId="0" fontId="8" fillId="0" borderId="0" xfId="3" applyFont="1">
      <alignment vertical="center"/>
    </xf>
    <xf numFmtId="0" fontId="9" fillId="0" borderId="0" xfId="3" applyFont="1">
      <alignment vertical="center"/>
    </xf>
    <xf numFmtId="0" fontId="11" fillId="0" borderId="0" xfId="3" applyFont="1" applyAlignment="1">
      <alignment horizontal="right"/>
    </xf>
    <xf numFmtId="0" fontId="8" fillId="0" borderId="1" xfId="3" applyFont="1" applyBorder="1">
      <alignment vertical="center"/>
    </xf>
    <xf numFmtId="0" fontId="8" fillId="0" borderId="2" xfId="3" applyFont="1" applyBorder="1">
      <alignment vertical="center"/>
    </xf>
    <xf numFmtId="0" fontId="8" fillId="0" borderId="3" xfId="3" applyFont="1" applyBorder="1">
      <alignment vertical="center"/>
    </xf>
    <xf numFmtId="0" fontId="12" fillId="0" borderId="4" xfId="3" applyFont="1" applyBorder="1" applyAlignment="1">
      <alignment horizontal="center" vertical="center"/>
    </xf>
    <xf numFmtId="0" fontId="8" fillId="0" borderId="5" xfId="3" applyFont="1" applyBorder="1">
      <alignment vertical="center"/>
    </xf>
    <xf numFmtId="0" fontId="8" fillId="0" borderId="6" xfId="3" applyFont="1" applyBorder="1">
      <alignment vertical="center"/>
    </xf>
    <xf numFmtId="0" fontId="8" fillId="0" borderId="7" xfId="3" applyFont="1" applyBorder="1">
      <alignment vertical="center"/>
    </xf>
    <xf numFmtId="0" fontId="11" fillId="0" borderId="4" xfId="3" applyFont="1" applyBorder="1">
      <alignment vertical="center"/>
    </xf>
    <xf numFmtId="0" fontId="11" fillId="0" borderId="8" xfId="3" applyFont="1" applyBorder="1">
      <alignment vertical="center"/>
    </xf>
    <xf numFmtId="0" fontId="11" fillId="0" borderId="9" xfId="3" applyFont="1" applyBorder="1">
      <alignment vertical="center"/>
    </xf>
    <xf numFmtId="179" fontId="8" fillId="0" borderId="0" xfId="3" applyNumberFormat="1" applyFont="1">
      <alignment vertical="center"/>
    </xf>
    <xf numFmtId="0" fontId="14" fillId="0" borderId="0" xfId="3" applyFont="1" applyAlignment="1" applyProtection="1">
      <alignment horizontal="justify" vertical="center"/>
    </xf>
    <xf numFmtId="0" fontId="14" fillId="0" borderId="0" xfId="3" applyFont="1" applyAlignment="1" applyProtection="1">
      <alignment vertical="center"/>
    </xf>
    <xf numFmtId="0" fontId="14" fillId="0" borderId="0" xfId="3" applyFont="1" applyProtection="1">
      <alignment vertical="center"/>
    </xf>
    <xf numFmtId="0" fontId="9" fillId="0" borderId="0" xfId="3" applyFont="1" applyProtection="1">
      <alignment vertical="center"/>
    </xf>
    <xf numFmtId="0" fontId="5" fillId="0" borderId="0" xfId="3" applyFont="1" applyAlignment="1" applyProtection="1">
      <alignment vertical="center"/>
      <protection locked="0"/>
    </xf>
    <xf numFmtId="0" fontId="8" fillId="0" borderId="0" xfId="3" applyFont="1" applyProtection="1">
      <alignment vertical="center"/>
      <protection locked="0"/>
    </xf>
    <xf numFmtId="179" fontId="9" fillId="0" borderId="10" xfId="1" applyNumberFormat="1" applyFont="1" applyBorder="1" applyAlignment="1" applyProtection="1">
      <alignment vertical="center" shrinkToFit="1"/>
      <protection locked="0"/>
    </xf>
    <xf numFmtId="179" fontId="9" fillId="0" borderId="8" xfId="1" applyNumberFormat="1" applyFont="1" applyBorder="1" applyAlignment="1" applyProtection="1">
      <alignment vertical="center" shrinkToFit="1"/>
      <protection locked="0"/>
    </xf>
    <xf numFmtId="179" fontId="9" fillId="0" borderId="8" xfId="1" applyNumberFormat="1" applyFont="1" applyBorder="1" applyAlignment="1">
      <alignment vertical="center" shrinkToFit="1"/>
    </xf>
    <xf numFmtId="179" fontId="9" fillId="0" borderId="4" xfId="1" applyNumberFormat="1" applyFont="1" applyBorder="1" applyAlignment="1">
      <alignment vertical="center" shrinkToFit="1"/>
    </xf>
    <xf numFmtId="179" fontId="9" fillId="0" borderId="11" xfId="1" applyNumberFormat="1" applyFont="1" applyBorder="1" applyAlignment="1">
      <alignment vertical="center" shrinkToFit="1"/>
    </xf>
    <xf numFmtId="180" fontId="9" fillId="0" borderId="8" xfId="1" applyNumberFormat="1" applyFont="1" applyBorder="1" applyAlignment="1" applyProtection="1">
      <alignment vertical="center" shrinkToFit="1"/>
      <protection locked="0"/>
    </xf>
    <xf numFmtId="0" fontId="0" fillId="0" borderId="13" xfId="0" applyBorder="1">
      <alignment vertical="center"/>
    </xf>
    <xf numFmtId="0" fontId="0" fillId="0" borderId="13" xfId="0" applyBorder="1" applyAlignment="1">
      <alignment horizontal="right"/>
    </xf>
    <xf numFmtId="176" fontId="0" fillId="0" borderId="13" xfId="0" applyNumberFormat="1" applyFill="1" applyBorder="1">
      <alignment vertical="center"/>
    </xf>
    <xf numFmtId="0" fontId="19" fillId="0" borderId="0" xfId="0" applyFont="1">
      <alignment vertical="center"/>
    </xf>
    <xf numFmtId="0" fontId="10" fillId="0" borderId="13" xfId="3" applyFont="1" applyBorder="1" applyAlignment="1">
      <alignment vertical="center"/>
    </xf>
    <xf numFmtId="179" fontId="10" fillId="0" borderId="13" xfId="3" applyNumberFormat="1" applyFont="1" applyBorder="1" applyAlignment="1">
      <alignment horizontal="left" vertical="center"/>
    </xf>
    <xf numFmtId="0" fontId="5" fillId="0" borderId="0" xfId="2">
      <alignment vertical="center"/>
    </xf>
    <xf numFmtId="182" fontId="0" fillId="0" borderId="10" xfId="0" applyNumberFormat="1" applyBorder="1">
      <alignment vertical="center"/>
    </xf>
    <xf numFmtId="182" fontId="0" fillId="0" borderId="14" xfId="0" applyNumberFormat="1" applyBorder="1">
      <alignment vertical="center"/>
    </xf>
    <xf numFmtId="177" fontId="0" fillId="2" borderId="15" xfId="0" applyNumberFormat="1" applyFill="1" applyBorder="1">
      <alignment vertical="center"/>
    </xf>
    <xf numFmtId="177" fontId="0" fillId="2" borderId="16" xfId="0" applyNumberFormat="1" applyFill="1" applyBorder="1">
      <alignment vertical="center"/>
    </xf>
    <xf numFmtId="177" fontId="0" fillId="2" borderId="17" xfId="0" applyNumberFormat="1" applyFill="1" applyBorder="1">
      <alignment vertical="center"/>
    </xf>
    <xf numFmtId="177" fontId="0" fillId="2" borderId="18" xfId="0" applyNumberFormat="1" applyFill="1" applyBorder="1">
      <alignment vertical="center"/>
    </xf>
    <xf numFmtId="177" fontId="0" fillId="2" borderId="19" xfId="0" applyNumberFormat="1" applyFill="1" applyBorder="1">
      <alignment vertical="center"/>
    </xf>
    <xf numFmtId="177" fontId="0" fillId="2" borderId="20" xfId="0" applyNumberFormat="1" applyFill="1" applyBorder="1">
      <alignment vertical="center"/>
    </xf>
    <xf numFmtId="177" fontId="0" fillId="2" borderId="21" xfId="0" applyNumberFormat="1" applyFill="1" applyBorder="1">
      <alignment vertical="center"/>
    </xf>
    <xf numFmtId="177" fontId="0" fillId="2" borderId="22" xfId="0" applyNumberFormat="1" applyFill="1" applyBorder="1">
      <alignment vertical="center"/>
    </xf>
    <xf numFmtId="177" fontId="0" fillId="2" borderId="23" xfId="0" applyNumberFormat="1" applyFill="1" applyBorder="1">
      <alignment vertical="center"/>
    </xf>
    <xf numFmtId="177" fontId="0" fillId="2" borderId="24" xfId="0" applyNumberFormat="1" applyFill="1" applyBorder="1">
      <alignment vertical="center"/>
    </xf>
    <xf numFmtId="177" fontId="0" fillId="2" borderId="12" xfId="0" applyNumberFormat="1" applyFill="1" applyBorder="1">
      <alignment vertical="center"/>
    </xf>
    <xf numFmtId="177" fontId="0" fillId="2" borderId="25" xfId="0" applyNumberFormat="1" applyFill="1" applyBorder="1">
      <alignment vertical="center"/>
    </xf>
    <xf numFmtId="177" fontId="0" fillId="2" borderId="1" xfId="0" applyNumberFormat="1" applyFill="1" applyBorder="1" applyAlignment="1">
      <alignment vertical="center"/>
    </xf>
    <xf numFmtId="177" fontId="0" fillId="2" borderId="2" xfId="0" applyNumberFormat="1" applyFill="1" applyBorder="1" applyAlignment="1">
      <alignment vertical="center"/>
    </xf>
    <xf numFmtId="177" fontId="0" fillId="2" borderId="3" xfId="0" applyNumberFormat="1" applyFill="1" applyBorder="1" applyAlignment="1">
      <alignment vertical="center"/>
    </xf>
    <xf numFmtId="177" fontId="0" fillId="2" borderId="26" xfId="0" applyNumberFormat="1" applyFill="1" applyBorder="1" applyAlignment="1">
      <alignment vertical="center"/>
    </xf>
    <xf numFmtId="177" fontId="0" fillId="2" borderId="13" xfId="0" applyNumberFormat="1" applyFill="1" applyBorder="1" applyAlignment="1">
      <alignment vertical="center"/>
    </xf>
    <xf numFmtId="177" fontId="0" fillId="2" borderId="27" xfId="0" applyNumberFormat="1" applyFill="1" applyBorder="1" applyAlignment="1">
      <alignment vertical="center"/>
    </xf>
    <xf numFmtId="177" fontId="0" fillId="2" borderId="28" xfId="0" applyNumberFormat="1" applyFill="1" applyBorder="1">
      <alignment vertical="center"/>
    </xf>
    <xf numFmtId="177" fontId="0" fillId="2" borderId="29" xfId="0" applyNumberFormat="1" applyFill="1" applyBorder="1">
      <alignment vertical="center"/>
    </xf>
    <xf numFmtId="177" fontId="0" fillId="2" borderId="30" xfId="0" applyNumberFormat="1" applyFill="1" applyBorder="1">
      <alignment vertical="center"/>
    </xf>
    <xf numFmtId="177" fontId="0" fillId="2" borderId="26" xfId="0" applyNumberFormat="1" applyFill="1" applyBorder="1">
      <alignment vertical="center"/>
    </xf>
    <xf numFmtId="177" fontId="0" fillId="2" borderId="13" xfId="0" applyNumberFormat="1" applyFill="1" applyBorder="1">
      <alignment vertical="center"/>
    </xf>
    <xf numFmtId="177" fontId="0" fillId="2" borderId="27" xfId="0" applyNumberFormat="1" applyFill="1" applyBorder="1">
      <alignment vertical="center"/>
    </xf>
    <xf numFmtId="0" fontId="0" fillId="4" borderId="14" xfId="0" applyFill="1" applyBorder="1" applyAlignment="1">
      <alignment vertical="center"/>
    </xf>
    <xf numFmtId="0" fontId="0" fillId="4" borderId="31" xfId="0" applyFill="1"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vertical="center"/>
    </xf>
    <xf numFmtId="182" fontId="0" fillId="4" borderId="8" xfId="0" applyNumberFormat="1" applyFill="1" applyBorder="1">
      <alignment vertical="center"/>
    </xf>
    <xf numFmtId="182" fontId="16" fillId="4" borderId="8" xfId="0" applyNumberFormat="1" applyFont="1" applyFill="1" applyBorder="1">
      <alignment vertical="center"/>
    </xf>
    <xf numFmtId="0" fontId="0" fillId="4" borderId="4" xfId="0" applyFill="1" applyBorder="1" applyAlignment="1">
      <alignment horizontal="center" vertical="center"/>
    </xf>
    <xf numFmtId="0" fontId="3" fillId="4" borderId="10" xfId="0" applyFont="1" applyFill="1" applyBorder="1" applyAlignment="1">
      <alignment horizontal="center" vertical="center" shrinkToFit="1"/>
    </xf>
    <xf numFmtId="182" fontId="0" fillId="2" borderId="21" xfId="0" applyNumberFormat="1" applyFill="1" applyBorder="1">
      <alignment vertical="center"/>
    </xf>
    <xf numFmtId="182" fontId="0" fillId="2" borderId="22" xfId="0" applyNumberFormat="1" applyFill="1" applyBorder="1">
      <alignment vertical="center"/>
    </xf>
    <xf numFmtId="182" fontId="0" fillId="2" borderId="23" xfId="0" applyNumberFormat="1" applyFill="1" applyBorder="1">
      <alignment vertical="center"/>
    </xf>
    <xf numFmtId="0" fontId="0" fillId="4" borderId="26" xfId="0" applyFill="1" applyBorder="1" applyAlignment="1">
      <alignment vertical="center" shrinkToFit="1"/>
    </xf>
    <xf numFmtId="0" fontId="0" fillId="4" borderId="33" xfId="0" applyFill="1" applyBorder="1" applyAlignment="1">
      <alignment horizontal="center" vertical="center" shrinkToFit="1"/>
    </xf>
    <xf numFmtId="0" fontId="16" fillId="5" borderId="4" xfId="0" applyFont="1" applyFill="1" applyBorder="1" applyAlignment="1">
      <alignment horizontal="center" vertical="center"/>
    </xf>
    <xf numFmtId="176" fontId="16" fillId="4" borderId="14" xfId="0" applyNumberFormat="1" applyFont="1" applyFill="1" applyBorder="1" applyProtection="1">
      <alignment vertical="center"/>
      <protection locked="0"/>
    </xf>
    <xf numFmtId="0" fontId="16" fillId="4" borderId="25" xfId="0" applyFont="1" applyFill="1" applyBorder="1" applyAlignment="1">
      <alignment horizontal="center" vertical="center"/>
    </xf>
    <xf numFmtId="176" fontId="16" fillId="4" borderId="4" xfId="0" applyNumberFormat="1" applyFont="1" applyFill="1" applyBorder="1">
      <alignment vertical="center"/>
    </xf>
    <xf numFmtId="177" fontId="16" fillId="2" borderId="15" xfId="0" applyNumberFormat="1" applyFont="1" applyFill="1" applyBorder="1">
      <alignment vertical="center"/>
    </xf>
    <xf numFmtId="177" fontId="16" fillId="2" borderId="16" xfId="0" applyNumberFormat="1" applyFont="1" applyFill="1" applyBorder="1">
      <alignment vertical="center"/>
    </xf>
    <xf numFmtId="177" fontId="16" fillId="2" borderId="17" xfId="0" applyNumberFormat="1" applyFont="1" applyFill="1" applyBorder="1">
      <alignment vertical="center"/>
    </xf>
    <xf numFmtId="177" fontId="16" fillId="2" borderId="18" xfId="0" applyNumberFormat="1" applyFont="1" applyFill="1" applyBorder="1">
      <alignment vertical="center"/>
    </xf>
    <xf numFmtId="177" fontId="16" fillId="2" borderId="19" xfId="0" applyNumberFormat="1" applyFont="1" applyFill="1" applyBorder="1">
      <alignment vertical="center"/>
    </xf>
    <xf numFmtId="177" fontId="16" fillId="2" borderId="20" xfId="0" applyNumberFormat="1" applyFont="1" applyFill="1" applyBorder="1">
      <alignment vertical="center"/>
    </xf>
    <xf numFmtId="177" fontId="16" fillId="2" borderId="21" xfId="0" applyNumberFormat="1" applyFont="1" applyFill="1" applyBorder="1">
      <alignment vertical="center"/>
    </xf>
    <xf numFmtId="177" fontId="16" fillId="2" borderId="22" xfId="0" applyNumberFormat="1" applyFont="1" applyFill="1" applyBorder="1">
      <alignment vertical="center"/>
    </xf>
    <xf numFmtId="177" fontId="16" fillId="2" borderId="23" xfId="0" applyNumberFormat="1" applyFont="1" applyFill="1" applyBorder="1">
      <alignment vertical="center"/>
    </xf>
    <xf numFmtId="0" fontId="16" fillId="4" borderId="26" xfId="0" applyFont="1" applyFill="1" applyBorder="1" applyAlignment="1">
      <alignment vertical="center"/>
    </xf>
    <xf numFmtId="177" fontId="16" fillId="2" borderId="24" xfId="0" applyNumberFormat="1" applyFont="1" applyFill="1" applyBorder="1">
      <alignment vertical="center"/>
    </xf>
    <xf numFmtId="177" fontId="16" fillId="2" borderId="12" xfId="0" applyNumberFormat="1" applyFont="1" applyFill="1" applyBorder="1">
      <alignment vertical="center"/>
    </xf>
    <xf numFmtId="177" fontId="16" fillId="2" borderId="25" xfId="0" applyNumberFormat="1" applyFont="1" applyFill="1" applyBorder="1">
      <alignment vertical="center"/>
    </xf>
    <xf numFmtId="182" fontId="0" fillId="0" borderId="32" xfId="0" applyNumberFormat="1" applyFill="1" applyBorder="1">
      <alignment vertical="center"/>
    </xf>
    <xf numFmtId="182" fontId="0" fillId="0" borderId="32" xfId="0" applyNumberFormat="1" applyBorder="1">
      <alignment vertical="center"/>
    </xf>
    <xf numFmtId="176" fontId="16" fillId="0" borderId="4" xfId="0" applyNumberFormat="1" applyFont="1" applyFill="1" applyBorder="1" applyAlignment="1" applyProtection="1">
      <alignment vertical="center" shrinkToFit="1"/>
      <protection locked="0"/>
    </xf>
    <xf numFmtId="176" fontId="16" fillId="0" borderId="31" xfId="0" applyNumberFormat="1" applyFont="1" applyFill="1" applyBorder="1" applyProtection="1">
      <alignment vertical="center"/>
      <protection locked="0"/>
    </xf>
    <xf numFmtId="0" fontId="17" fillId="6" borderId="13" xfId="0" applyFont="1" applyFill="1" applyBorder="1" applyAlignment="1">
      <alignment vertical="center"/>
    </xf>
    <xf numFmtId="181" fontId="5" fillId="0" borderId="0" xfId="2" applyNumberFormat="1">
      <alignment vertical="center"/>
    </xf>
    <xf numFmtId="176" fontId="0" fillId="0" borderId="4" xfId="1" applyNumberFormat="1" applyFont="1" applyBorder="1" applyAlignment="1">
      <alignment vertical="center" shrinkToFit="1"/>
    </xf>
    <xf numFmtId="176" fontId="0" fillId="0" borderId="1" xfId="1" applyNumberFormat="1" applyFont="1" applyBorder="1" applyAlignment="1">
      <alignment vertical="center" shrinkToFit="1"/>
    </xf>
    <xf numFmtId="176" fontId="1" fillId="7" borderId="4" xfId="1" applyNumberFormat="1" applyFont="1" applyFill="1" applyBorder="1" applyAlignment="1">
      <alignment vertical="center" shrinkToFit="1"/>
    </xf>
    <xf numFmtId="176" fontId="0" fillId="0" borderId="3" xfId="1" applyNumberFormat="1" applyFont="1" applyBorder="1" applyAlignment="1">
      <alignment vertical="center" shrinkToFit="1"/>
    </xf>
    <xf numFmtId="0" fontId="0" fillId="0" borderId="0" xfId="0" applyProtection="1">
      <alignment vertical="center"/>
      <protection hidden="1"/>
    </xf>
    <xf numFmtId="0" fontId="0" fillId="0" borderId="0" xfId="0" applyProtection="1">
      <alignment vertical="center"/>
    </xf>
    <xf numFmtId="0" fontId="16" fillId="0" borderId="8" xfId="0" applyFont="1" applyBorder="1" applyProtection="1">
      <alignment vertical="center"/>
    </xf>
    <xf numFmtId="0" fontId="16" fillId="0" borderId="24" xfId="0" applyFont="1" applyBorder="1" applyProtection="1">
      <alignment vertical="center"/>
    </xf>
    <xf numFmtId="0" fontId="16" fillId="0" borderId="25" xfId="0" applyFont="1" applyBorder="1" applyProtection="1">
      <alignment vertical="center"/>
    </xf>
    <xf numFmtId="0" fontId="16" fillId="7" borderId="4" xfId="0" applyFont="1" applyFill="1" applyBorder="1" applyAlignment="1" applyProtection="1">
      <alignment horizontal="center" vertical="center"/>
    </xf>
    <xf numFmtId="0" fontId="16" fillId="7" borderId="4" xfId="0" applyFont="1" applyFill="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7" borderId="10" xfId="0" applyFont="1" applyFill="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184" fontId="22" fillId="7" borderId="8" xfId="0" applyNumberFormat="1" applyFont="1" applyFill="1" applyBorder="1" applyAlignment="1" applyProtection="1">
      <alignment horizontal="right" vertical="center" shrinkToFit="1"/>
      <protection hidden="1"/>
    </xf>
    <xf numFmtId="182" fontId="22" fillId="0" borderId="8" xfId="0" applyNumberFormat="1" applyFont="1" applyBorder="1" applyAlignment="1" applyProtection="1">
      <alignment horizontal="right" vertical="center" shrinkToFit="1"/>
      <protection hidden="1"/>
    </xf>
    <xf numFmtId="176" fontId="22" fillId="7" borderId="8" xfId="0" applyNumberFormat="1" applyFont="1" applyFill="1" applyBorder="1" applyAlignment="1" applyProtection="1">
      <alignment horizontal="right" vertical="center" shrinkToFit="1"/>
      <protection hidden="1"/>
    </xf>
    <xf numFmtId="0" fontId="0" fillId="0" borderId="0" xfId="0" applyAlignment="1" applyProtection="1">
      <alignment horizontal="center" vertical="center"/>
      <protection hidden="1"/>
    </xf>
    <xf numFmtId="9" fontId="0" fillId="0" borderId="0" xfId="0" applyNumberFormat="1" applyProtection="1">
      <alignment vertical="center"/>
      <protection hidden="1"/>
    </xf>
    <xf numFmtId="181" fontId="0" fillId="0" borderId="0" xfId="0" applyNumberFormat="1" applyProtection="1">
      <alignment vertical="center"/>
      <protection hidden="1"/>
    </xf>
    <xf numFmtId="183" fontId="23" fillId="4" borderId="3" xfId="0" applyNumberFormat="1" applyFont="1" applyFill="1" applyBorder="1" applyAlignment="1" applyProtection="1">
      <alignment vertical="center" shrinkToFit="1"/>
    </xf>
    <xf numFmtId="183" fontId="23" fillId="4" borderId="3" xfId="0" applyNumberFormat="1" applyFont="1" applyFill="1" applyBorder="1" applyAlignment="1" applyProtection="1">
      <alignment horizontal="right" vertical="center" shrinkToFit="1"/>
    </xf>
    <xf numFmtId="9" fontId="0" fillId="0" borderId="0" xfId="0" applyNumberFormat="1" applyAlignment="1" applyProtection="1">
      <alignment horizontal="right" vertical="center"/>
      <protection hidden="1"/>
    </xf>
    <xf numFmtId="0" fontId="0" fillId="4" borderId="17" xfId="0" applyFill="1" applyBorder="1" applyAlignment="1">
      <alignment vertical="center" shrinkToFit="1"/>
    </xf>
    <xf numFmtId="0" fontId="0" fillId="4" borderId="20" xfId="0" applyFill="1" applyBorder="1" applyAlignment="1">
      <alignment vertical="center" shrinkToFit="1"/>
    </xf>
    <xf numFmtId="0" fontId="0" fillId="4" borderId="23" xfId="0" applyFill="1" applyBorder="1" applyAlignment="1">
      <alignment vertical="center" shrinkToFit="1"/>
    </xf>
    <xf numFmtId="0" fontId="0" fillId="0" borderId="34" xfId="0" applyFill="1" applyBorder="1" applyAlignment="1">
      <alignment vertical="center" shrinkToFit="1"/>
    </xf>
    <xf numFmtId="182" fontId="16" fillId="0" borderId="31" xfId="0" applyNumberFormat="1" applyFont="1" applyFill="1" applyBorder="1" applyAlignment="1" applyProtection="1">
      <alignment horizontal="right" vertical="center"/>
      <protection locked="0"/>
    </xf>
    <xf numFmtId="182" fontId="16" fillId="0" borderId="10" xfId="0" applyNumberFormat="1" applyFont="1" applyFill="1" applyBorder="1" applyAlignment="1" applyProtection="1">
      <alignment horizontal="right" vertical="center"/>
      <protection locked="0"/>
    </xf>
    <xf numFmtId="0" fontId="0" fillId="0" borderId="0" xfId="0" applyFont="1" applyAlignment="1"/>
    <xf numFmtId="176" fontId="16" fillId="0" borderId="21" xfId="0" applyNumberFormat="1" applyFont="1" applyFill="1" applyBorder="1" applyAlignment="1" applyProtection="1">
      <alignment horizontal="right" vertical="center"/>
      <protection locked="0"/>
    </xf>
    <xf numFmtId="182" fontId="16" fillId="0" borderId="21" xfId="0" applyNumberFormat="1" applyFont="1" applyFill="1" applyBorder="1" applyAlignment="1" applyProtection="1">
      <alignment vertical="center"/>
      <protection locked="0"/>
    </xf>
    <xf numFmtId="0" fontId="16" fillId="4" borderId="15" xfId="0" applyFont="1" applyFill="1" applyBorder="1" applyAlignment="1">
      <alignment vertical="center" shrinkToFit="1"/>
    </xf>
    <xf numFmtId="0" fontId="16" fillId="4" borderId="18" xfId="0" applyFont="1" applyFill="1" applyBorder="1" applyAlignment="1">
      <alignment vertical="center" shrinkToFit="1"/>
    </xf>
    <xf numFmtId="0" fontId="16" fillId="4" borderId="28" xfId="0" applyFont="1" applyFill="1" applyBorder="1" applyAlignment="1">
      <alignment vertical="center" shrinkToFit="1"/>
    </xf>
    <xf numFmtId="0" fontId="16" fillId="4" borderId="14" xfId="0" applyFont="1" applyFill="1" applyBorder="1" applyAlignment="1">
      <alignment vertical="center" shrinkToFit="1"/>
    </xf>
    <xf numFmtId="0" fontId="16" fillId="4" borderId="31" xfId="0" applyFont="1" applyFill="1" applyBorder="1" applyAlignment="1">
      <alignment vertical="center" shrinkToFit="1"/>
    </xf>
    <xf numFmtId="0" fontId="16" fillId="4" borderId="32" xfId="0" applyFont="1" applyFill="1" applyBorder="1" applyAlignment="1">
      <alignment vertical="center" shrinkToFit="1"/>
    </xf>
    <xf numFmtId="183" fontId="23" fillId="4" borderId="14" xfId="0" applyNumberFormat="1" applyFont="1" applyFill="1" applyBorder="1" applyAlignment="1" applyProtection="1">
      <alignment horizontal="right" vertical="center" shrinkToFit="1"/>
    </xf>
    <xf numFmtId="182" fontId="23" fillId="4" borderId="31" xfId="0" applyNumberFormat="1" applyFont="1" applyFill="1" applyBorder="1" applyAlignment="1" applyProtection="1">
      <alignment horizontal="right" vertical="center" shrinkToFit="1"/>
    </xf>
    <xf numFmtId="183" fontId="23" fillId="4" borderId="8" xfId="0" applyNumberFormat="1" applyFont="1" applyFill="1" applyBorder="1" applyAlignment="1" applyProtection="1">
      <alignment horizontal="right" vertical="center" shrinkToFit="1"/>
    </xf>
    <xf numFmtId="183" fontId="23" fillId="4" borderId="9" xfId="0" applyNumberFormat="1" applyFont="1" applyFill="1" applyBorder="1" applyAlignment="1" applyProtection="1">
      <alignment horizontal="right" vertical="center" shrinkToFit="1"/>
    </xf>
    <xf numFmtId="183" fontId="23" fillId="4" borderId="32" xfId="0" applyNumberFormat="1" applyFont="1" applyFill="1" applyBorder="1" applyAlignment="1" applyProtection="1">
      <alignment horizontal="right" vertical="center" shrinkToFit="1"/>
    </xf>
    <xf numFmtId="183" fontId="23" fillId="4" borderId="31" xfId="0" applyNumberFormat="1" applyFont="1" applyFill="1" applyBorder="1" applyAlignment="1" applyProtection="1">
      <alignment horizontal="right" vertical="center" shrinkToFit="1"/>
    </xf>
    <xf numFmtId="176" fontId="16" fillId="4" borderId="24" xfId="0" applyNumberFormat="1" applyFont="1" applyFill="1" applyBorder="1" applyAlignment="1">
      <alignment horizontal="right" vertical="center"/>
    </xf>
    <xf numFmtId="176" fontId="16" fillId="4" borderId="15" xfId="0" applyNumberFormat="1" applyFont="1" applyFill="1" applyBorder="1" applyAlignment="1" applyProtection="1">
      <alignment horizontal="right" vertical="center"/>
      <protection locked="0"/>
    </xf>
    <xf numFmtId="0" fontId="16" fillId="4" borderId="25" xfId="0" applyFont="1" applyFill="1" applyBorder="1" applyAlignment="1">
      <alignment horizontal="center" vertical="center" shrinkToFit="1"/>
    </xf>
    <xf numFmtId="0" fontId="16" fillId="0" borderId="0" xfId="0" applyFont="1">
      <alignment vertical="center"/>
    </xf>
    <xf numFmtId="0" fontId="16" fillId="0" borderId="0" xfId="0" applyFont="1" applyAlignment="1">
      <alignment vertical="center" shrinkToFit="1"/>
    </xf>
    <xf numFmtId="0" fontId="22" fillId="0" borderId="0" xfId="0" applyFont="1">
      <alignment vertical="center"/>
    </xf>
    <xf numFmtId="0" fontId="24" fillId="0" borderId="0" xfId="0" applyFont="1">
      <alignment vertical="center"/>
    </xf>
    <xf numFmtId="0" fontId="23" fillId="0" borderId="0" xfId="0" applyFont="1">
      <alignment vertical="center"/>
    </xf>
    <xf numFmtId="182" fontId="23" fillId="4" borderId="8" xfId="0" applyNumberFormat="1" applyFont="1" applyFill="1" applyBorder="1" applyAlignment="1" applyProtection="1">
      <alignment horizontal="right" vertical="center" shrinkToFit="1"/>
    </xf>
    <xf numFmtId="182" fontId="23" fillId="4" borderId="14" xfId="0" applyNumberFormat="1" applyFont="1" applyFill="1" applyBorder="1" applyAlignment="1" applyProtection="1">
      <alignment horizontal="right" vertical="center" shrinkToFit="1"/>
    </xf>
    <xf numFmtId="182" fontId="23" fillId="4" borderId="35" xfId="0" applyNumberFormat="1" applyFont="1" applyFill="1" applyBorder="1" applyAlignment="1" applyProtection="1">
      <alignment horizontal="right" vertical="center" shrinkToFit="1"/>
    </xf>
    <xf numFmtId="182" fontId="23" fillId="4" borderId="32" xfId="0" applyNumberFormat="1" applyFont="1" applyFill="1" applyBorder="1" applyAlignment="1" applyProtection="1">
      <alignment horizontal="right" vertical="center" shrinkToFit="1"/>
    </xf>
    <xf numFmtId="176" fontId="16" fillId="0" borderId="14" xfId="0" applyNumberFormat="1" applyFont="1" applyFill="1" applyBorder="1" applyAlignment="1" applyProtection="1">
      <alignment vertical="center" shrinkToFit="1"/>
      <protection locked="0"/>
    </xf>
    <xf numFmtId="176" fontId="16" fillId="0" borderId="32" xfId="0" applyNumberFormat="1" applyFont="1" applyFill="1" applyBorder="1" applyAlignment="1" applyProtection="1">
      <alignment vertical="center" shrinkToFit="1"/>
      <protection locked="0"/>
    </xf>
    <xf numFmtId="0" fontId="0" fillId="4" borderId="28" xfId="0" applyFont="1" applyFill="1" applyBorder="1" applyAlignment="1">
      <alignment vertical="center" shrinkToFit="1"/>
    </xf>
    <xf numFmtId="179" fontId="9" fillId="0" borderId="36" xfId="1" applyNumberFormat="1" applyFont="1" applyBorder="1" applyAlignment="1" applyProtection="1">
      <alignment vertical="center" shrinkToFit="1"/>
      <protection locked="0"/>
    </xf>
    <xf numFmtId="179" fontId="9" fillId="0" borderId="4" xfId="1" applyNumberFormat="1" applyFont="1" applyBorder="1" applyAlignment="1" applyProtection="1">
      <alignment vertical="center" shrinkToFit="1"/>
      <protection locked="0"/>
    </xf>
    <xf numFmtId="179" fontId="9" fillId="0" borderId="10" xfId="1" applyNumberFormat="1" applyFont="1" applyBorder="1" applyAlignment="1">
      <alignment horizontal="center" vertical="center" shrinkToFit="1"/>
    </xf>
    <xf numFmtId="183" fontId="23" fillId="4" borderId="35" xfId="0" applyNumberFormat="1" applyFont="1" applyFill="1" applyBorder="1" applyAlignment="1" applyProtection="1">
      <alignment horizontal="right" vertical="center" shrinkToFit="1"/>
    </xf>
    <xf numFmtId="176" fontId="16" fillId="0" borderId="31" xfId="0" applyNumberFormat="1" applyFont="1" applyFill="1" applyBorder="1" applyAlignment="1" applyProtection="1">
      <alignment vertical="center" shrinkToFit="1"/>
      <protection locked="0"/>
    </xf>
    <xf numFmtId="176" fontId="16" fillId="4" borderId="8" xfId="0" applyNumberFormat="1" applyFont="1" applyFill="1" applyBorder="1" applyAlignment="1">
      <alignment vertical="center" shrinkToFit="1"/>
    </xf>
    <xf numFmtId="176" fontId="16" fillId="4" borderId="9" xfId="0" applyNumberFormat="1" applyFont="1" applyFill="1" applyBorder="1" applyAlignment="1">
      <alignment vertical="center" shrinkToFit="1"/>
    </xf>
    <xf numFmtId="176" fontId="16" fillId="0" borderId="35" xfId="0" applyNumberFormat="1" applyFont="1" applyFill="1" applyBorder="1" applyAlignment="1" applyProtection="1">
      <alignment vertical="center" shrinkToFit="1"/>
      <protection locked="0"/>
    </xf>
    <xf numFmtId="176" fontId="16" fillId="0" borderId="8" xfId="0" applyNumberFormat="1" applyFont="1" applyFill="1" applyBorder="1" applyAlignment="1" applyProtection="1">
      <alignment vertical="center" shrinkToFit="1"/>
      <protection locked="0"/>
    </xf>
    <xf numFmtId="176" fontId="16" fillId="4" borderId="10" xfId="0" applyNumberFormat="1" applyFont="1" applyFill="1" applyBorder="1" applyAlignment="1">
      <alignment vertical="center" shrinkToFit="1"/>
    </xf>
    <xf numFmtId="176" fontId="0" fillId="0" borderId="8" xfId="0" applyNumberFormat="1" applyBorder="1" applyAlignment="1">
      <alignment vertical="center" shrinkToFit="1"/>
    </xf>
    <xf numFmtId="176" fontId="0" fillId="0" borderId="14" xfId="0" applyNumberFormat="1" applyBorder="1" applyAlignment="1">
      <alignment vertical="center" shrinkToFit="1"/>
    </xf>
    <xf numFmtId="176" fontId="0" fillId="0" borderId="32" xfId="0" applyNumberFormat="1" applyBorder="1" applyAlignment="1">
      <alignment vertical="center" shrinkToFit="1"/>
    </xf>
    <xf numFmtId="176" fontId="0" fillId="0" borderId="31" xfId="0" applyNumberFormat="1" applyBorder="1" applyAlignment="1">
      <alignment vertical="center" shrinkToFit="1"/>
    </xf>
    <xf numFmtId="176" fontId="0" fillId="9" borderId="8" xfId="0" applyNumberFormat="1" applyFill="1" applyBorder="1" applyAlignment="1">
      <alignment vertical="center" shrinkToFit="1"/>
    </xf>
    <xf numFmtId="176" fontId="0" fillId="0" borderId="35" xfId="0" applyNumberFormat="1" applyBorder="1" applyAlignment="1">
      <alignment vertical="center" shrinkToFit="1"/>
    </xf>
    <xf numFmtId="176" fontId="0" fillId="4" borderId="8" xfId="0" applyNumberFormat="1" applyFill="1" applyBorder="1" applyAlignment="1">
      <alignment vertical="center" shrinkToFit="1"/>
    </xf>
    <xf numFmtId="176" fontId="0" fillId="0" borderId="14" xfId="0" applyNumberFormat="1" applyFill="1" applyBorder="1" applyAlignment="1">
      <alignment vertical="center" shrinkToFit="1"/>
    </xf>
    <xf numFmtId="176" fontId="0" fillId="0" borderId="10" xfId="0" applyNumberFormat="1" applyFill="1" applyBorder="1" applyAlignment="1">
      <alignment vertical="center" shrinkToFit="1"/>
    </xf>
    <xf numFmtId="176" fontId="0" fillId="4" borderId="4" xfId="0" applyNumberFormat="1" applyFill="1" applyBorder="1" applyAlignment="1">
      <alignment vertical="center" shrinkToFit="1"/>
    </xf>
    <xf numFmtId="177" fontId="0" fillId="2"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2" borderId="17" xfId="0" applyNumberFormat="1" applyFill="1" applyBorder="1" applyAlignment="1">
      <alignment vertical="center" shrinkToFit="1"/>
    </xf>
    <xf numFmtId="177" fontId="0" fillId="2" borderId="18" xfId="0" applyNumberFormat="1" applyFill="1" applyBorder="1" applyAlignment="1">
      <alignment vertical="center" shrinkToFit="1"/>
    </xf>
    <xf numFmtId="177" fontId="0" fillId="2" borderId="19" xfId="0" applyNumberFormat="1" applyFill="1" applyBorder="1" applyAlignment="1">
      <alignment vertical="center" shrinkToFit="1"/>
    </xf>
    <xf numFmtId="177" fontId="0" fillId="2" borderId="20" xfId="0" applyNumberFormat="1" applyFill="1" applyBorder="1" applyAlignment="1">
      <alignment vertical="center" shrinkToFit="1"/>
    </xf>
    <xf numFmtId="176" fontId="0" fillId="0" borderId="32" xfId="0" applyNumberFormat="1" applyFill="1" applyBorder="1" applyAlignment="1">
      <alignment vertical="center" shrinkToFit="1"/>
    </xf>
    <xf numFmtId="177" fontId="0" fillId="2" borderId="21" xfId="0" applyNumberFormat="1" applyFill="1" applyBorder="1" applyAlignment="1">
      <alignment vertical="center" shrinkToFit="1"/>
    </xf>
    <xf numFmtId="177" fontId="0" fillId="2" borderId="22" xfId="0" applyNumberFormat="1" applyFill="1" applyBorder="1" applyAlignment="1">
      <alignment vertical="center" shrinkToFit="1"/>
    </xf>
    <xf numFmtId="177" fontId="0" fillId="2" borderId="23" xfId="0" applyNumberFormat="1" applyFill="1" applyBorder="1" applyAlignment="1">
      <alignment vertical="center" shrinkToFit="1"/>
    </xf>
    <xf numFmtId="176" fontId="0" fillId="0" borderId="31" xfId="0" applyNumberFormat="1" applyFill="1" applyBorder="1" applyAlignment="1">
      <alignment vertical="center" shrinkToFit="1"/>
    </xf>
    <xf numFmtId="177" fontId="0" fillId="2" borderId="24" xfId="0" applyNumberFormat="1" applyFill="1" applyBorder="1" applyAlignment="1">
      <alignment vertical="center" shrinkToFit="1"/>
    </xf>
    <xf numFmtId="177" fontId="0" fillId="2" borderId="12" xfId="0" applyNumberFormat="1" applyFill="1" applyBorder="1" applyAlignment="1">
      <alignment vertical="center" shrinkToFit="1"/>
    </xf>
    <xf numFmtId="177" fontId="0" fillId="2" borderId="25" xfId="0" applyNumberFormat="1" applyFill="1" applyBorder="1" applyAlignment="1">
      <alignment vertical="center" shrinkToFit="1"/>
    </xf>
    <xf numFmtId="182" fontId="0" fillId="2" borderId="21" xfId="0" applyNumberFormat="1" applyFill="1" applyBorder="1" applyAlignment="1">
      <alignment vertical="center" shrinkToFit="1"/>
    </xf>
    <xf numFmtId="182" fontId="0" fillId="2" borderId="31" xfId="0" applyNumberFormat="1" applyFill="1" applyBorder="1" applyAlignment="1">
      <alignment vertical="center" shrinkToFit="1"/>
    </xf>
    <xf numFmtId="182" fontId="0" fillId="2" borderId="23" xfId="0" applyNumberFormat="1" applyFill="1" applyBorder="1" applyAlignment="1">
      <alignment vertical="center" shrinkToFit="1"/>
    </xf>
    <xf numFmtId="178" fontId="0" fillId="4" borderId="31" xfId="0" applyNumberFormat="1" applyFill="1" applyBorder="1" applyAlignment="1">
      <alignment vertical="center" shrinkToFit="1"/>
    </xf>
    <xf numFmtId="176" fontId="0" fillId="0" borderId="14" xfId="1" applyNumberFormat="1" applyFont="1" applyBorder="1" applyAlignment="1">
      <alignment horizontal="right" vertical="center" shrinkToFit="1"/>
    </xf>
    <xf numFmtId="176" fontId="0" fillId="0" borderId="14" xfId="1" applyNumberFormat="1" applyFont="1" applyBorder="1" applyAlignment="1">
      <alignment vertical="center" shrinkToFit="1"/>
    </xf>
    <xf numFmtId="176" fontId="1" fillId="7" borderId="14" xfId="1" applyNumberFormat="1" applyFont="1" applyFill="1" applyBorder="1" applyAlignment="1">
      <alignment vertical="center" shrinkToFit="1"/>
    </xf>
    <xf numFmtId="182" fontId="0" fillId="2" borderId="26" xfId="0" applyNumberFormat="1" applyFill="1" applyBorder="1" applyAlignment="1">
      <alignment vertical="center" shrinkToFit="1"/>
    </xf>
    <xf numFmtId="182" fontId="0" fillId="2" borderId="10" xfId="0" applyNumberFormat="1" applyFill="1" applyBorder="1" applyAlignment="1">
      <alignment vertical="center" shrinkToFit="1"/>
    </xf>
    <xf numFmtId="182" fontId="0" fillId="2" borderId="27" xfId="0" applyNumberFormat="1" applyFill="1" applyBorder="1" applyAlignment="1">
      <alignment vertical="center" shrinkToFit="1"/>
    </xf>
    <xf numFmtId="176" fontId="0" fillId="0" borderId="1" xfId="0" applyNumberFormat="1" applyBorder="1" applyAlignment="1">
      <alignment vertical="center" shrinkToFit="1"/>
    </xf>
    <xf numFmtId="176" fontId="0" fillId="0" borderId="4" xfId="0" applyNumberFormat="1" applyBorder="1" applyAlignment="1">
      <alignment vertical="center" shrinkToFit="1"/>
    </xf>
    <xf numFmtId="176" fontId="0" fillId="7" borderId="4" xfId="0" applyNumberFormat="1" applyFill="1" applyBorder="1" applyAlignment="1">
      <alignment vertical="center" shrinkToFit="1"/>
    </xf>
    <xf numFmtId="176" fontId="0" fillId="0" borderId="3" xfId="0" applyNumberFormat="1" applyBorder="1" applyAlignment="1">
      <alignment vertical="center" shrinkToFit="1"/>
    </xf>
    <xf numFmtId="0" fontId="16" fillId="4" borderId="8" xfId="0" applyFont="1" applyFill="1" applyBorder="1" applyAlignment="1">
      <alignment vertical="center" shrinkToFit="1"/>
    </xf>
    <xf numFmtId="0" fontId="16" fillId="4" borderId="8" xfId="0" applyFont="1" applyFill="1" applyBorder="1" applyAlignment="1">
      <alignment vertical="center" wrapText="1"/>
    </xf>
    <xf numFmtId="176" fontId="16" fillId="0" borderId="10" xfId="0" applyNumberFormat="1" applyFont="1" applyFill="1" applyBorder="1" applyAlignment="1" applyProtection="1">
      <alignment vertical="center" shrinkToFit="1"/>
      <protection locked="0"/>
    </xf>
    <xf numFmtId="183" fontId="23" fillId="4" borderId="10" xfId="0" applyNumberFormat="1" applyFont="1" applyFill="1" applyBorder="1" applyAlignment="1" applyProtection="1">
      <alignment horizontal="right" vertical="center" shrinkToFit="1"/>
    </xf>
    <xf numFmtId="176" fontId="16" fillId="4" borderId="10" xfId="0" applyNumberFormat="1" applyFont="1" applyFill="1" applyBorder="1" applyAlignment="1" applyProtection="1">
      <alignment vertical="center" shrinkToFit="1"/>
    </xf>
    <xf numFmtId="0" fontId="0" fillId="4" borderId="14" xfId="0" applyFont="1" applyFill="1" applyBorder="1" applyAlignment="1">
      <alignment vertical="center" shrinkToFit="1"/>
    </xf>
    <xf numFmtId="0" fontId="0" fillId="4" borderId="32" xfId="0" applyFont="1" applyFill="1" applyBorder="1" applyAlignment="1">
      <alignment vertical="center" shrinkToFit="1"/>
    </xf>
    <xf numFmtId="0" fontId="0" fillId="4" borderId="18" xfId="0" applyFont="1" applyFill="1" applyBorder="1" applyAlignment="1">
      <alignment vertical="center" shrinkToFit="1"/>
    </xf>
    <xf numFmtId="0" fontId="0" fillId="4" borderId="31" xfId="0" applyFont="1" applyFill="1" applyBorder="1" applyAlignment="1">
      <alignment vertical="center" shrinkToFit="1"/>
    </xf>
    <xf numFmtId="0" fontId="0" fillId="4" borderId="8" xfId="0" applyFont="1" applyFill="1" applyBorder="1" applyAlignment="1">
      <alignment vertical="center" shrinkToFit="1"/>
    </xf>
    <xf numFmtId="179" fontId="9" fillId="0" borderId="37" xfId="1" applyNumberFormat="1" applyFont="1" applyFill="1" applyBorder="1" applyAlignment="1">
      <alignment vertical="center" shrinkToFit="1"/>
    </xf>
    <xf numFmtId="179" fontId="9" fillId="0" borderId="38" xfId="1" applyNumberFormat="1" applyFont="1" applyFill="1" applyBorder="1" applyAlignment="1">
      <alignment vertical="center" shrinkToFit="1"/>
    </xf>
    <xf numFmtId="0" fontId="0" fillId="4" borderId="8" xfId="0" applyFont="1" applyFill="1" applyBorder="1" applyAlignment="1">
      <alignment vertical="center" wrapText="1"/>
    </xf>
    <xf numFmtId="179" fontId="9" fillId="0" borderId="10" xfId="1" applyNumberFormat="1" applyFont="1" applyBorder="1" applyAlignment="1">
      <alignment horizontal="right" vertical="center" shrinkToFit="1"/>
    </xf>
    <xf numFmtId="179" fontId="13" fillId="0" borderId="0" xfId="3" applyNumberFormat="1" applyFont="1" applyAlignment="1">
      <alignment horizontal="right" vertical="center"/>
    </xf>
    <xf numFmtId="0" fontId="16" fillId="0" borderId="10" xfId="0" applyFont="1" applyFill="1" applyBorder="1" applyAlignment="1" applyProtection="1">
      <alignment horizontal="center" vertical="center" shrinkToFit="1"/>
      <protection locked="0"/>
    </xf>
    <xf numFmtId="0" fontId="28" fillId="6" borderId="0" xfId="0" applyFont="1" applyFill="1" applyAlignment="1">
      <alignment horizontal="left" vertical="center"/>
    </xf>
    <xf numFmtId="0" fontId="27" fillId="6" borderId="0" xfId="0" applyFont="1" applyFill="1" applyAlignment="1">
      <alignment vertical="center"/>
    </xf>
    <xf numFmtId="0" fontId="27" fillId="6" borderId="0" xfId="0" applyFont="1" applyFill="1" applyAlignment="1">
      <alignment vertical="center" shrinkToFit="1"/>
    </xf>
    <xf numFmtId="0" fontId="16" fillId="6" borderId="0" xfId="0" applyFont="1" applyFill="1">
      <alignment vertical="center"/>
    </xf>
    <xf numFmtId="0" fontId="16" fillId="6" borderId="0" xfId="0" applyFont="1" applyFill="1" applyAlignment="1">
      <alignment vertical="center" shrinkToFit="1"/>
    </xf>
    <xf numFmtId="0" fontId="31" fillId="6" borderId="0" xfId="0" applyFont="1" applyFill="1" applyAlignment="1">
      <alignment vertical="center" shrinkToFit="1"/>
    </xf>
    <xf numFmtId="176" fontId="0" fillId="6" borderId="13" xfId="0" applyNumberFormat="1" applyFill="1" applyBorder="1">
      <alignment vertical="center"/>
    </xf>
    <xf numFmtId="176" fontId="0" fillId="6" borderId="13" xfId="0" applyNumberFormat="1" applyFill="1" applyBorder="1" applyAlignment="1">
      <alignment vertical="center" shrinkToFit="1"/>
    </xf>
    <xf numFmtId="176" fontId="0" fillId="6" borderId="0" xfId="0" applyNumberFormat="1" applyFill="1" applyBorder="1" applyAlignment="1">
      <alignment vertical="center" shrinkToFit="1"/>
    </xf>
    <xf numFmtId="0" fontId="16" fillId="6" borderId="2" xfId="0" applyFont="1" applyFill="1" applyBorder="1" applyAlignment="1">
      <alignment vertical="center"/>
    </xf>
    <xf numFmtId="0" fontId="16" fillId="6" borderId="2" xfId="0" applyFont="1" applyFill="1" applyBorder="1" applyAlignment="1">
      <alignment horizontal="center" vertical="center"/>
    </xf>
    <xf numFmtId="177" fontId="16" fillId="6" borderId="2" xfId="0" applyNumberFormat="1" applyFont="1" applyFill="1" applyBorder="1">
      <alignment vertical="center"/>
    </xf>
    <xf numFmtId="0" fontId="21" fillId="6" borderId="13" xfId="0" applyFont="1" applyFill="1" applyBorder="1" applyAlignment="1">
      <alignment horizontal="left"/>
    </xf>
    <xf numFmtId="0" fontId="16" fillId="6" borderId="13" xfId="0" applyFont="1" applyFill="1" applyBorder="1">
      <alignment vertical="center"/>
    </xf>
    <xf numFmtId="0" fontId="16" fillId="6" borderId="13" xfId="0" applyFont="1" applyFill="1" applyBorder="1" applyAlignment="1">
      <alignment vertical="center" shrinkToFit="1"/>
    </xf>
    <xf numFmtId="0" fontId="0" fillId="6" borderId="0" xfId="0" applyFill="1">
      <alignment vertical="center"/>
    </xf>
    <xf numFmtId="0" fontId="0" fillId="6" borderId="0" xfId="0" applyFill="1" applyAlignment="1">
      <alignment vertical="center" shrinkToFit="1"/>
    </xf>
    <xf numFmtId="182" fontId="0" fillId="6" borderId="0" xfId="0" applyNumberFormat="1" applyFill="1">
      <alignment vertical="center"/>
    </xf>
    <xf numFmtId="0" fontId="20" fillId="6" borderId="13" xfId="0" applyFont="1" applyFill="1" applyBorder="1" applyAlignment="1">
      <alignment vertical="center"/>
    </xf>
    <xf numFmtId="176" fontId="0" fillId="6" borderId="12" xfId="0" applyNumberFormat="1" applyFill="1" applyBorder="1">
      <alignment vertical="center"/>
    </xf>
    <xf numFmtId="176" fontId="16" fillId="6" borderId="12" xfId="0" applyNumberFormat="1" applyFont="1" applyFill="1" applyBorder="1">
      <alignment vertical="center"/>
    </xf>
    <xf numFmtId="176" fontId="16" fillId="6" borderId="12" xfId="0" applyNumberFormat="1" applyFont="1" applyFill="1" applyBorder="1" applyAlignment="1">
      <alignment vertical="center" shrinkToFit="1"/>
    </xf>
    <xf numFmtId="0" fontId="0" fillId="6" borderId="2" xfId="0" applyFill="1" applyBorder="1" applyAlignment="1">
      <alignment vertical="center"/>
    </xf>
    <xf numFmtId="0" fontId="0" fillId="6" borderId="2" xfId="0" applyFill="1" applyBorder="1" applyAlignment="1">
      <alignment horizontal="center" vertical="center"/>
    </xf>
    <xf numFmtId="177" fontId="0" fillId="6" borderId="2" xfId="0" applyNumberFormat="1" applyFill="1" applyBorder="1">
      <alignment vertical="center"/>
    </xf>
    <xf numFmtId="0" fontId="0" fillId="6" borderId="13" xfId="0" applyFill="1" applyBorder="1">
      <alignment vertical="center"/>
    </xf>
    <xf numFmtId="0" fontId="16" fillId="4" borderId="49" xfId="0" applyFont="1" applyFill="1" applyBorder="1" applyAlignment="1">
      <alignment vertical="center" shrinkToFit="1"/>
    </xf>
    <xf numFmtId="177" fontId="0" fillId="2" borderId="49" xfId="0" applyNumberFormat="1" applyFill="1" applyBorder="1">
      <alignment vertical="center"/>
    </xf>
    <xf numFmtId="177" fontId="0" fillId="2" borderId="50" xfId="0" applyNumberFormat="1" applyFill="1" applyBorder="1">
      <alignment vertical="center"/>
    </xf>
    <xf numFmtId="177" fontId="0" fillId="2" borderId="51" xfId="0" applyNumberFormat="1" applyFill="1" applyBorder="1">
      <alignment vertical="center"/>
    </xf>
    <xf numFmtId="176" fontId="16" fillId="0" borderId="52" xfId="0" applyNumberFormat="1" applyFont="1" applyFill="1" applyBorder="1" applyAlignment="1" applyProtection="1">
      <alignment vertical="center" shrinkToFit="1"/>
      <protection locked="0"/>
    </xf>
    <xf numFmtId="0" fontId="16" fillId="4" borderId="31" xfId="0" applyFont="1" applyFill="1" applyBorder="1" applyAlignment="1">
      <alignment horizontal="left" vertical="center" shrinkToFit="1"/>
    </xf>
    <xf numFmtId="179" fontId="29" fillId="10" borderId="0" xfId="3" applyNumberFormat="1" applyFont="1" applyFill="1" applyAlignment="1">
      <alignment horizontal="center" vertical="center"/>
    </xf>
    <xf numFmtId="179" fontId="29" fillId="10" borderId="0" xfId="3" applyNumberFormat="1" applyFont="1" applyFill="1" applyAlignment="1">
      <alignment horizontal="center" vertical="center" shrinkToFit="1"/>
    </xf>
    <xf numFmtId="179" fontId="25" fillId="10" borderId="0" xfId="3" applyNumberFormat="1" applyFont="1" applyFill="1" applyAlignment="1">
      <alignment horizontal="center" vertical="center" shrinkToFit="1"/>
    </xf>
    <xf numFmtId="179" fontId="29" fillId="10" borderId="2" xfId="3" applyNumberFormat="1" applyFont="1" applyFill="1" applyBorder="1" applyAlignment="1">
      <alignment horizontal="center" vertical="center"/>
    </xf>
    <xf numFmtId="179" fontId="29" fillId="10" borderId="2" xfId="3" applyNumberFormat="1" applyFont="1" applyFill="1" applyBorder="1" applyAlignment="1">
      <alignment horizontal="center" vertical="center" shrinkToFit="1"/>
    </xf>
    <xf numFmtId="0" fontId="0" fillId="4" borderId="52" xfId="0" applyFont="1" applyFill="1" applyBorder="1" applyAlignment="1">
      <alignment vertical="center" shrinkToFit="1"/>
    </xf>
    <xf numFmtId="0" fontId="21" fillId="6" borderId="12" xfId="0" applyFont="1" applyFill="1" applyBorder="1" applyAlignment="1">
      <alignment horizontal="left"/>
    </xf>
    <xf numFmtId="0" fontId="16" fillId="4" borderId="53" xfId="0" applyFont="1" applyFill="1" applyBorder="1" applyAlignment="1">
      <alignment vertical="center" shrinkToFit="1"/>
    </xf>
    <xf numFmtId="0" fontId="16" fillId="4" borderId="54" xfId="0" applyFont="1" applyFill="1" applyBorder="1" applyAlignment="1">
      <alignment vertical="center" shrinkToFit="1"/>
    </xf>
    <xf numFmtId="0" fontId="16" fillId="4" borderId="55" xfId="0" applyFont="1" applyFill="1" applyBorder="1" applyAlignment="1">
      <alignment horizontal="center" vertical="center" shrinkToFit="1"/>
    </xf>
    <xf numFmtId="0" fontId="16" fillId="4" borderId="56" xfId="0" applyFont="1" applyFill="1" applyBorder="1" applyAlignment="1">
      <alignment vertical="center" shrinkToFit="1"/>
    </xf>
    <xf numFmtId="177" fontId="0" fillId="2" borderId="57" xfId="0" applyNumberFormat="1" applyFill="1" applyBorder="1">
      <alignment vertical="center"/>
    </xf>
    <xf numFmtId="177" fontId="0" fillId="2" borderId="58" xfId="0" applyNumberFormat="1" applyFill="1" applyBorder="1">
      <alignment vertical="center"/>
    </xf>
    <xf numFmtId="177" fontId="0" fillId="2" borderId="59" xfId="0" applyNumberFormat="1" applyFill="1" applyBorder="1">
      <alignment vertical="center"/>
    </xf>
    <xf numFmtId="0" fontId="22" fillId="0" borderId="2" xfId="0" applyFont="1" applyBorder="1" applyAlignment="1">
      <alignment horizontal="left"/>
    </xf>
    <xf numFmtId="0" fontId="0" fillId="0" borderId="2" xfId="0" applyBorder="1" applyAlignment="1">
      <alignment vertical="center"/>
    </xf>
    <xf numFmtId="0" fontId="32" fillId="10" borderId="2" xfId="0" applyFont="1" applyFill="1" applyBorder="1" applyAlignment="1">
      <alignment vertical="center"/>
    </xf>
    <xf numFmtId="182" fontId="16" fillId="4" borderId="8" xfId="0" applyNumberFormat="1" applyFont="1" applyFill="1" applyBorder="1" applyProtection="1">
      <alignment vertical="center"/>
    </xf>
    <xf numFmtId="0" fontId="16" fillId="6" borderId="2" xfId="0" applyFont="1" applyFill="1" applyBorder="1">
      <alignment vertical="center"/>
    </xf>
    <xf numFmtId="0" fontId="16" fillId="4" borderId="21" xfId="0" applyFont="1" applyFill="1" applyBorder="1" applyAlignment="1">
      <alignment vertical="center" shrinkToFit="1"/>
    </xf>
    <xf numFmtId="182" fontId="16" fillId="0" borderId="26" xfId="0" applyNumberFormat="1" applyFont="1" applyFill="1" applyBorder="1" applyAlignment="1" applyProtection="1">
      <alignment vertical="center"/>
      <protection locked="0"/>
    </xf>
    <xf numFmtId="0" fontId="0" fillId="4" borderId="51" xfId="0" applyFill="1" applyBorder="1" applyAlignment="1">
      <alignment vertical="center" shrinkToFit="1"/>
    </xf>
    <xf numFmtId="182" fontId="0" fillId="0" borderId="31" xfId="0" applyNumberFormat="1" applyFill="1" applyBorder="1">
      <alignment vertical="center"/>
    </xf>
    <xf numFmtId="182" fontId="0" fillId="0" borderId="31" xfId="0" applyNumberFormat="1" applyBorder="1">
      <alignment vertical="center"/>
    </xf>
    <xf numFmtId="0" fontId="16" fillId="4" borderId="60" xfId="0" applyFont="1" applyFill="1" applyBorder="1" applyAlignment="1">
      <alignment vertical="center" shrinkToFit="1"/>
    </xf>
    <xf numFmtId="0" fontId="16" fillId="4" borderId="61" xfId="0" applyFont="1" applyFill="1" applyBorder="1" applyAlignment="1">
      <alignment vertical="center" shrinkToFit="1"/>
    </xf>
    <xf numFmtId="177" fontId="0" fillId="2" borderId="62" xfId="0" applyNumberFormat="1" applyFill="1" applyBorder="1">
      <alignment vertical="center"/>
    </xf>
    <xf numFmtId="177" fontId="0" fillId="2" borderId="63" xfId="0" applyNumberFormat="1" applyFill="1" applyBorder="1">
      <alignment vertical="center"/>
    </xf>
    <xf numFmtId="177" fontId="0" fillId="2" borderId="64" xfId="0" applyNumberFormat="1" applyFill="1" applyBorder="1">
      <alignment vertical="center"/>
    </xf>
    <xf numFmtId="0" fontId="16" fillId="4" borderId="65" xfId="0" applyFont="1" applyFill="1" applyBorder="1" applyAlignment="1">
      <alignment vertical="center" shrinkToFit="1"/>
    </xf>
    <xf numFmtId="0" fontId="16" fillId="4" borderId="7" xfId="0" applyFont="1" applyFill="1" applyBorder="1" applyAlignment="1">
      <alignment horizontal="center" vertical="center" shrinkToFit="1"/>
    </xf>
    <xf numFmtId="177" fontId="0" fillId="2" borderId="5" xfId="0" applyNumberFormat="1" applyFill="1" applyBorder="1">
      <alignment vertical="center"/>
    </xf>
    <xf numFmtId="177" fontId="0" fillId="2" borderId="6" xfId="0" applyNumberFormat="1" applyFill="1" applyBorder="1">
      <alignment vertical="center"/>
    </xf>
    <xf numFmtId="177" fontId="0" fillId="2" borderId="7" xfId="0" applyNumberFormat="1" applyFill="1" applyBorder="1">
      <alignment vertical="center"/>
    </xf>
    <xf numFmtId="0" fontId="16" fillId="5" borderId="1" xfId="0" applyFont="1" applyFill="1" applyBorder="1" applyAlignment="1">
      <alignment horizontal="center" vertical="center"/>
    </xf>
    <xf numFmtId="0" fontId="16" fillId="4" borderId="27" xfId="0" applyFont="1" applyFill="1" applyBorder="1" applyAlignment="1">
      <alignment horizontal="center" vertical="center"/>
    </xf>
    <xf numFmtId="0" fontId="0" fillId="4" borderId="14" xfId="0" applyFont="1" applyFill="1" applyBorder="1" applyAlignment="1">
      <alignment vertical="center"/>
    </xf>
    <xf numFmtId="0" fontId="0" fillId="4" borderId="32" xfId="0" applyFont="1" applyFill="1" applyBorder="1" applyAlignment="1">
      <alignment vertical="center"/>
    </xf>
    <xf numFmtId="0" fontId="0" fillId="4" borderId="31" xfId="0" applyFont="1" applyFill="1" applyBorder="1" applyAlignment="1">
      <alignment vertical="center"/>
    </xf>
    <xf numFmtId="183" fontId="23" fillId="4" borderId="4" xfId="0" applyNumberFormat="1" applyFont="1" applyFill="1" applyBorder="1" applyAlignment="1" applyProtection="1">
      <alignment horizontal="right" vertical="center" shrinkToFit="1"/>
    </xf>
    <xf numFmtId="176" fontId="16" fillId="4" borderId="31" xfId="0" applyNumberFormat="1" applyFont="1" applyFill="1" applyBorder="1" applyAlignment="1" applyProtection="1">
      <alignment vertical="center" shrinkToFit="1"/>
    </xf>
    <xf numFmtId="176" fontId="33" fillId="0" borderId="8" xfId="0" applyNumberFormat="1" applyFont="1" applyBorder="1" applyAlignment="1">
      <alignment vertical="center" shrinkToFit="1"/>
    </xf>
    <xf numFmtId="176" fontId="33" fillId="0" borderId="14" xfId="0" applyNumberFormat="1" applyFont="1" applyBorder="1" applyAlignment="1">
      <alignment vertical="center" shrinkToFit="1"/>
    </xf>
    <xf numFmtId="176" fontId="33" fillId="0" borderId="32" xfId="0" applyNumberFormat="1" applyFont="1" applyBorder="1" applyAlignment="1">
      <alignment vertical="center" shrinkToFit="1"/>
    </xf>
    <xf numFmtId="176" fontId="33" fillId="9" borderId="8" xfId="0" applyNumberFormat="1" applyFont="1" applyFill="1" applyBorder="1" applyAlignment="1">
      <alignment vertical="center" shrinkToFit="1"/>
    </xf>
    <xf numFmtId="176" fontId="33" fillId="0" borderId="31" xfId="0" applyNumberFormat="1" applyFont="1" applyBorder="1" applyAlignment="1">
      <alignment vertical="center" shrinkToFit="1"/>
    </xf>
    <xf numFmtId="176" fontId="33" fillId="4" borderId="8" xfId="0" applyNumberFormat="1" applyFont="1" applyFill="1" applyBorder="1" applyAlignment="1">
      <alignment vertical="center" shrinkToFit="1"/>
    </xf>
    <xf numFmtId="176" fontId="33" fillId="0" borderId="13" xfId="0" applyNumberFormat="1" applyFont="1" applyFill="1" applyBorder="1">
      <alignment vertical="center"/>
    </xf>
    <xf numFmtId="176" fontId="33" fillId="0" borderId="14" xfId="0" applyNumberFormat="1" applyFont="1" applyFill="1" applyBorder="1" applyAlignment="1">
      <alignment vertical="center" shrinkToFit="1"/>
    </xf>
    <xf numFmtId="176" fontId="33" fillId="0" borderId="10" xfId="0" applyNumberFormat="1" applyFont="1" applyFill="1" applyBorder="1" applyAlignment="1">
      <alignment vertical="center" shrinkToFit="1"/>
    </xf>
    <xf numFmtId="176" fontId="33" fillId="4" borderId="4" xfId="0" applyNumberFormat="1" applyFont="1" applyFill="1" applyBorder="1" applyAlignment="1">
      <alignment vertical="center" shrinkToFit="1"/>
    </xf>
    <xf numFmtId="176" fontId="33" fillId="0" borderId="32" xfId="0" applyNumberFormat="1" applyFont="1" applyFill="1" applyBorder="1" applyAlignment="1">
      <alignment vertical="center" shrinkToFit="1"/>
    </xf>
    <xf numFmtId="176" fontId="33" fillId="0" borderId="31" xfId="0" applyNumberFormat="1" applyFont="1" applyFill="1" applyBorder="1" applyAlignment="1">
      <alignment vertical="center" shrinkToFit="1"/>
    </xf>
    <xf numFmtId="0" fontId="16" fillId="0" borderId="1" xfId="0" applyFont="1" applyBorder="1" applyProtection="1">
      <alignment vertical="center"/>
    </xf>
    <xf numFmtId="0" fontId="16" fillId="0" borderId="3" xfId="0" applyFont="1" applyBorder="1" applyProtection="1">
      <alignment vertical="center"/>
    </xf>
    <xf numFmtId="182" fontId="22" fillId="7" borderId="4" xfId="0" applyNumberFormat="1" applyFont="1" applyFill="1" applyBorder="1" applyAlignment="1" applyProtection="1">
      <alignment horizontal="right" vertical="center" shrinkToFit="1"/>
      <protection hidden="1"/>
    </xf>
    <xf numFmtId="182" fontId="22" fillId="0" borderId="4" xfId="0" applyNumberFormat="1" applyFont="1" applyBorder="1" applyAlignment="1" applyProtection="1">
      <alignment horizontal="right" vertical="center" shrinkToFit="1"/>
      <protection hidden="1"/>
    </xf>
    <xf numFmtId="176" fontId="22" fillId="7" borderId="67" xfId="0" applyNumberFormat="1" applyFont="1" applyFill="1" applyBorder="1" applyAlignment="1" applyProtection="1">
      <alignment horizontal="right" vertical="center" shrinkToFit="1"/>
      <protection hidden="1"/>
    </xf>
    <xf numFmtId="182" fontId="22" fillId="0" borderId="68" xfId="0" applyNumberFormat="1" applyFont="1" applyBorder="1" applyAlignment="1" applyProtection="1">
      <alignment horizontal="right" vertical="center" shrinkToFit="1"/>
      <protection hidden="1"/>
    </xf>
    <xf numFmtId="182" fontId="22" fillId="0" borderId="69" xfId="0" applyNumberFormat="1" applyFont="1" applyBorder="1" applyAlignment="1" applyProtection="1">
      <alignment horizontal="right" vertical="center" shrinkToFit="1"/>
      <protection hidden="1"/>
    </xf>
    <xf numFmtId="176" fontId="22" fillId="7" borderId="70" xfId="0" applyNumberFormat="1" applyFont="1" applyFill="1" applyBorder="1" applyAlignment="1" applyProtection="1">
      <alignment horizontal="right" vertical="center" shrinkToFit="1"/>
      <protection hidden="1"/>
    </xf>
    <xf numFmtId="182" fontId="22" fillId="0" borderId="71" xfId="0" applyNumberFormat="1" applyFont="1" applyBorder="1" applyAlignment="1" applyProtection="1">
      <alignment horizontal="right" vertical="center" shrinkToFit="1"/>
      <protection hidden="1"/>
    </xf>
    <xf numFmtId="182" fontId="16" fillId="0" borderId="21" xfId="0" applyNumberFormat="1" applyFont="1" applyFill="1" applyBorder="1" applyAlignment="1" applyProtection="1">
      <alignment horizontal="right" vertical="center"/>
      <protection locked="0"/>
    </xf>
    <xf numFmtId="182" fontId="16" fillId="0" borderId="23" xfId="0" applyNumberFormat="1" applyFont="1" applyFill="1" applyBorder="1" applyAlignment="1" applyProtection="1">
      <alignment horizontal="right" vertical="center"/>
      <protection locked="0"/>
    </xf>
    <xf numFmtId="176" fontId="16" fillId="0" borderId="62" xfId="0" applyNumberFormat="1" applyFont="1" applyFill="1" applyBorder="1" applyAlignment="1" applyProtection="1">
      <alignment horizontal="right" vertical="center"/>
      <protection locked="0"/>
    </xf>
    <xf numFmtId="176" fontId="16" fillId="0" borderId="64" xfId="0" applyNumberFormat="1" applyFont="1" applyFill="1" applyBorder="1" applyAlignment="1" applyProtection="1">
      <alignment horizontal="right" vertical="center"/>
      <protection locked="0"/>
    </xf>
    <xf numFmtId="176" fontId="16" fillId="4" borderId="26" xfId="0" applyNumberFormat="1" applyFont="1" applyFill="1" applyBorder="1" applyAlignment="1">
      <alignment horizontal="right" vertical="center"/>
    </xf>
    <xf numFmtId="176" fontId="16" fillId="4" borderId="27" xfId="0" applyNumberFormat="1" applyFont="1" applyFill="1" applyBorder="1" applyAlignment="1">
      <alignment horizontal="right" vertical="center"/>
    </xf>
    <xf numFmtId="176" fontId="16" fillId="0" borderId="28" xfId="0" applyNumberFormat="1" applyFont="1" applyFill="1" applyBorder="1" applyAlignment="1" applyProtection="1">
      <alignment horizontal="right" vertical="center"/>
      <protection locked="0"/>
    </xf>
    <xf numFmtId="176" fontId="16" fillId="0" borderId="30" xfId="0" applyNumberFormat="1" applyFont="1" applyFill="1" applyBorder="1" applyAlignment="1" applyProtection="1">
      <alignment horizontal="right" vertical="center"/>
      <protection locked="0"/>
    </xf>
    <xf numFmtId="0" fontId="16" fillId="4" borderId="1"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182" fontId="16" fillId="4" borderId="24" xfId="0" applyNumberFormat="1" applyFont="1" applyFill="1" applyBorder="1" applyAlignment="1" applyProtection="1">
      <alignment horizontal="right" vertical="center"/>
    </xf>
    <xf numFmtId="182" fontId="16" fillId="4" borderId="25" xfId="0" applyNumberFormat="1" applyFont="1" applyFill="1" applyBorder="1" applyAlignment="1" applyProtection="1">
      <alignment horizontal="right" vertical="center"/>
    </xf>
    <xf numFmtId="182" fontId="16" fillId="4" borderId="24" xfId="0" applyNumberFormat="1" applyFont="1" applyFill="1" applyBorder="1" applyAlignment="1">
      <alignment horizontal="right" vertical="center"/>
    </xf>
    <xf numFmtId="182" fontId="16" fillId="4" borderId="25" xfId="0" applyNumberFormat="1" applyFont="1" applyFill="1" applyBorder="1" applyAlignment="1">
      <alignment horizontal="right" vertical="center"/>
    </xf>
    <xf numFmtId="0" fontId="16" fillId="4" borderId="26" xfId="0" applyFont="1" applyFill="1" applyBorder="1" applyAlignment="1" applyProtection="1">
      <alignment horizontal="center" vertical="center" shrinkToFit="1"/>
    </xf>
    <xf numFmtId="0" fontId="16" fillId="4" borderId="27" xfId="0" applyFont="1" applyFill="1" applyBorder="1" applyAlignment="1" applyProtection="1">
      <alignment horizontal="center" vertical="center" shrinkToFit="1"/>
    </xf>
    <xf numFmtId="176" fontId="16" fillId="0" borderId="18" xfId="0" applyNumberFormat="1" applyFont="1" applyFill="1" applyBorder="1" applyAlignment="1" applyProtection="1">
      <alignment horizontal="right" vertical="center"/>
      <protection locked="0"/>
    </xf>
    <xf numFmtId="176" fontId="16" fillId="0" borderId="20" xfId="0" applyNumberFormat="1" applyFont="1" applyFill="1" applyBorder="1" applyAlignment="1" applyProtection="1">
      <alignment horizontal="right" vertical="center"/>
      <protection locked="0"/>
    </xf>
    <xf numFmtId="176" fontId="16" fillId="4" borderId="24" xfId="0" applyNumberFormat="1" applyFont="1" applyFill="1" applyBorder="1" applyAlignment="1" applyProtection="1">
      <alignment horizontal="right" vertical="center"/>
    </xf>
    <xf numFmtId="176" fontId="16" fillId="4" borderId="25" xfId="0" applyNumberFormat="1" applyFont="1" applyFill="1" applyBorder="1" applyAlignment="1" applyProtection="1">
      <alignment horizontal="right" vertical="center"/>
    </xf>
    <xf numFmtId="176" fontId="16" fillId="0" borderId="57" xfId="0" applyNumberFormat="1" applyFont="1" applyFill="1" applyBorder="1" applyAlignment="1" applyProtection="1">
      <alignment horizontal="right" vertical="center"/>
      <protection locked="0"/>
    </xf>
    <xf numFmtId="176" fontId="16" fillId="0" borderId="59" xfId="0" applyNumberFormat="1" applyFont="1" applyFill="1" applyBorder="1" applyAlignment="1" applyProtection="1">
      <alignment horizontal="right" vertical="center"/>
      <protection locked="0"/>
    </xf>
    <xf numFmtId="176" fontId="16" fillId="4" borderId="5" xfId="0" applyNumberFormat="1" applyFont="1" applyFill="1" applyBorder="1" applyAlignment="1">
      <alignment horizontal="right" vertical="center"/>
    </xf>
    <xf numFmtId="176" fontId="16" fillId="4" borderId="7" xfId="0" applyNumberFormat="1" applyFont="1" applyFill="1" applyBorder="1" applyAlignment="1">
      <alignment horizontal="right" vertical="center"/>
    </xf>
    <xf numFmtId="0" fontId="16" fillId="4" borderId="4" xfId="0" applyFont="1" applyFill="1" applyBorder="1" applyAlignment="1">
      <alignment horizontal="center" vertical="center" textRotation="255"/>
    </xf>
    <xf numFmtId="0" fontId="16" fillId="4" borderId="9" xfId="0" applyFont="1" applyFill="1" applyBorder="1" applyAlignment="1">
      <alignment horizontal="center" vertical="center" textRotation="255"/>
    </xf>
    <xf numFmtId="0" fontId="17" fillId="6" borderId="13" xfId="0" applyFont="1" applyFill="1" applyBorder="1" applyAlignment="1">
      <alignment horizontal="center" vertical="center"/>
    </xf>
    <xf numFmtId="0" fontId="16" fillId="4" borderId="4" xfId="0" applyFont="1" applyFill="1" applyBorder="1" applyAlignment="1">
      <alignment horizontal="center" vertical="center" textRotation="255" shrinkToFit="1"/>
    </xf>
    <xf numFmtId="0" fontId="16" fillId="4" borderId="10" xfId="0" applyFont="1" applyFill="1" applyBorder="1" applyAlignment="1">
      <alignment horizontal="center" vertical="center" textRotation="255" shrinkToFit="1"/>
    </xf>
    <xf numFmtId="0" fontId="16" fillId="4" borderId="26"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1" xfId="0" applyFont="1" applyFill="1" applyBorder="1" applyAlignment="1">
      <alignment horizontal="center" vertical="center" textRotation="255" shrinkToFit="1"/>
    </xf>
    <xf numFmtId="0" fontId="16" fillId="4" borderId="39" xfId="0" applyFont="1" applyFill="1" applyBorder="1" applyAlignment="1">
      <alignment horizontal="center" vertical="center" textRotation="255" shrinkToFit="1"/>
    </xf>
    <xf numFmtId="0" fontId="16" fillId="4" borderId="5" xfId="0" applyFont="1" applyFill="1" applyBorder="1" applyAlignment="1">
      <alignment horizontal="center" vertical="center" textRotation="255" shrinkToFit="1"/>
    </xf>
    <xf numFmtId="176" fontId="16" fillId="4" borderId="15" xfId="0" applyNumberFormat="1" applyFont="1" applyFill="1" applyBorder="1" applyAlignment="1" applyProtection="1">
      <alignment horizontal="right" vertical="center"/>
    </xf>
    <xf numFmtId="176" fontId="16" fillId="4" borderId="17" xfId="0" applyNumberFormat="1" applyFont="1" applyFill="1" applyBorder="1" applyAlignment="1" applyProtection="1">
      <alignment horizontal="right" vertical="center"/>
    </xf>
    <xf numFmtId="176" fontId="16" fillId="8" borderId="26" xfId="0" applyNumberFormat="1" applyFont="1" applyFill="1" applyBorder="1" applyAlignment="1">
      <alignment horizontal="right" vertical="center"/>
    </xf>
    <xf numFmtId="176" fontId="16" fillId="8" borderId="27" xfId="0" applyNumberFormat="1" applyFont="1" applyFill="1" applyBorder="1" applyAlignment="1">
      <alignment horizontal="right" vertical="center"/>
    </xf>
    <xf numFmtId="0" fontId="16" fillId="4" borderId="24"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176" fontId="16" fillId="0" borderId="49" xfId="0" applyNumberFormat="1" applyFont="1" applyFill="1" applyBorder="1" applyAlignment="1" applyProtection="1">
      <alignment horizontal="right" vertical="center"/>
      <protection locked="0"/>
    </xf>
    <xf numFmtId="176" fontId="16" fillId="0" borderId="51" xfId="0" applyNumberFormat="1" applyFont="1" applyFill="1" applyBorder="1" applyAlignment="1" applyProtection="1">
      <alignment horizontal="right" vertical="center"/>
      <protection locked="0"/>
    </xf>
    <xf numFmtId="0" fontId="16" fillId="4" borderId="1" xfId="0" applyFont="1" applyFill="1" applyBorder="1" applyAlignment="1">
      <alignment vertical="center" shrinkToFit="1"/>
    </xf>
    <xf numFmtId="0" fontId="16" fillId="4" borderId="2" xfId="0" applyFont="1" applyFill="1" applyBorder="1" applyAlignment="1">
      <alignment vertical="center" shrinkToFit="1"/>
    </xf>
    <xf numFmtId="0" fontId="16" fillId="4" borderId="24" xfId="0" applyFont="1" applyFill="1" applyBorder="1" applyAlignment="1">
      <alignment vertical="center" shrinkToFit="1"/>
    </xf>
    <xf numFmtId="0" fontId="16" fillId="4" borderId="25" xfId="0" applyFont="1" applyFill="1" applyBorder="1" applyAlignment="1">
      <alignment vertical="center" shrinkToFit="1"/>
    </xf>
    <xf numFmtId="0" fontId="16" fillId="4" borderId="2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23" fillId="4" borderId="4" xfId="0" applyFont="1" applyFill="1" applyBorder="1" applyAlignment="1">
      <alignment horizontal="center" vertical="center" textRotation="255"/>
    </xf>
    <xf numFmtId="0" fontId="0" fillId="0" borderId="9" xfId="0" applyBorder="1" applyAlignment="1">
      <alignment horizontal="center" vertical="center" textRotation="255"/>
    </xf>
    <xf numFmtId="0" fontId="16" fillId="4" borderId="26" xfId="0" applyFont="1" applyFill="1" applyBorder="1" applyAlignment="1">
      <alignment horizontal="center" vertical="center"/>
    </xf>
    <xf numFmtId="0" fontId="0" fillId="0" borderId="27" xfId="0" applyBorder="1" applyAlignment="1">
      <alignment horizontal="center" vertical="center"/>
    </xf>
    <xf numFmtId="0" fontId="16" fillId="4" borderId="39" xfId="0" applyFont="1" applyFill="1" applyBorder="1" applyAlignment="1">
      <alignment vertical="center" textRotation="255" shrinkToFit="1"/>
    </xf>
    <xf numFmtId="0" fontId="0" fillId="0" borderId="26" xfId="0" applyBorder="1" applyAlignment="1">
      <alignment vertical="center" shrinkToFit="1"/>
    </xf>
    <xf numFmtId="0" fontId="16" fillId="4" borderId="27" xfId="0" applyFont="1" applyFill="1" applyBorder="1" applyAlignment="1">
      <alignment horizontal="center" vertical="center"/>
    </xf>
    <xf numFmtId="176" fontId="16" fillId="0" borderId="21" xfId="0" applyNumberFormat="1" applyFont="1" applyFill="1" applyBorder="1" applyAlignment="1" applyProtection="1">
      <alignment horizontal="right" vertical="center"/>
      <protection locked="0"/>
    </xf>
    <xf numFmtId="176" fontId="16" fillId="0" borderId="23" xfId="0" applyNumberFormat="1" applyFont="1" applyFill="1" applyBorder="1" applyAlignment="1" applyProtection="1">
      <alignment horizontal="right" vertical="center"/>
      <protection locked="0"/>
    </xf>
    <xf numFmtId="176" fontId="16" fillId="4" borderId="15" xfId="0" applyNumberFormat="1" applyFont="1" applyFill="1" applyBorder="1" applyAlignment="1" applyProtection="1">
      <alignment horizontal="right" vertical="center"/>
      <protection locked="0"/>
    </xf>
    <xf numFmtId="176" fontId="16" fillId="4" borderId="17" xfId="0" applyNumberFormat="1" applyFont="1" applyFill="1" applyBorder="1" applyAlignment="1" applyProtection="1">
      <alignment horizontal="right" vertical="center"/>
      <protection locked="0"/>
    </xf>
    <xf numFmtId="0" fontId="22" fillId="0" borderId="24" xfId="0" applyFont="1" applyFill="1" applyBorder="1" applyAlignment="1" applyProtection="1">
      <alignment horizontal="left" vertical="center"/>
      <protection locked="0"/>
    </xf>
    <xf numFmtId="0" fontId="22" fillId="0" borderId="12" xfId="0" applyFont="1" applyFill="1" applyBorder="1" applyAlignment="1" applyProtection="1">
      <alignment horizontal="left" vertical="center"/>
      <protection locked="0"/>
    </xf>
    <xf numFmtId="0" fontId="22" fillId="0" borderId="25" xfId="0" applyFont="1" applyFill="1" applyBorder="1" applyAlignment="1" applyProtection="1">
      <alignment horizontal="left" vertical="center"/>
      <protection locked="0"/>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176" fontId="16" fillId="4" borderId="24" xfId="0" applyNumberFormat="1" applyFont="1" applyFill="1" applyBorder="1" applyAlignment="1">
      <alignment horizontal="right" vertical="center"/>
    </xf>
    <xf numFmtId="176" fontId="16" fillId="4" borderId="25" xfId="0" applyNumberFormat="1" applyFont="1" applyFill="1" applyBorder="1" applyAlignment="1">
      <alignment horizontal="right" vertical="center"/>
    </xf>
    <xf numFmtId="0" fontId="16" fillId="5" borderId="1" xfId="0" applyFont="1" applyFill="1" applyBorder="1" applyAlignment="1">
      <alignment horizontal="center" vertical="center"/>
    </xf>
    <xf numFmtId="0" fontId="16" fillId="5" borderId="3" xfId="0" applyFont="1" applyFill="1" applyBorder="1" applyAlignment="1">
      <alignment horizontal="center" vertical="center"/>
    </xf>
    <xf numFmtId="0" fontId="16" fillId="6" borderId="13" xfId="0" applyFont="1" applyFill="1" applyBorder="1" applyAlignment="1">
      <alignment horizontal="right" vertical="center"/>
    </xf>
    <xf numFmtId="176" fontId="16" fillId="0" borderId="15" xfId="0" applyNumberFormat="1" applyFont="1" applyFill="1" applyBorder="1" applyAlignment="1" applyProtection="1">
      <alignment horizontal="right" vertical="center"/>
      <protection locked="0"/>
    </xf>
    <xf numFmtId="176" fontId="16" fillId="0" borderId="17" xfId="0" applyNumberFormat="1" applyFont="1" applyFill="1" applyBorder="1" applyAlignment="1" applyProtection="1">
      <alignment horizontal="right" vertical="center"/>
      <protection locked="0"/>
    </xf>
    <xf numFmtId="0" fontId="16" fillId="0" borderId="26"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0" fontId="16" fillId="6" borderId="13" xfId="0" applyFont="1" applyFill="1" applyBorder="1" applyAlignment="1">
      <alignment horizontal="right"/>
    </xf>
    <xf numFmtId="176" fontId="16" fillId="8" borderId="24" xfId="0" applyNumberFormat="1" applyFont="1" applyFill="1" applyBorder="1" applyAlignment="1">
      <alignment horizontal="right" vertical="center"/>
    </xf>
    <xf numFmtId="176" fontId="16" fillId="8" borderId="25" xfId="0" applyNumberFormat="1" applyFont="1" applyFill="1" applyBorder="1" applyAlignment="1">
      <alignment horizontal="right" vertical="center"/>
    </xf>
    <xf numFmtId="0" fontId="16" fillId="4" borderId="26" xfId="0" applyFont="1" applyFill="1" applyBorder="1" applyAlignment="1">
      <alignment vertical="center" shrinkToFit="1"/>
    </xf>
    <xf numFmtId="0" fontId="16" fillId="4" borderId="13" xfId="0" applyFont="1" applyFill="1" applyBorder="1" applyAlignment="1">
      <alignment vertical="center" shrinkToFit="1"/>
    </xf>
    <xf numFmtId="0" fontId="16" fillId="4" borderId="26" xfId="0" applyFont="1" applyFill="1" applyBorder="1" applyAlignment="1">
      <alignment horizontal="center" vertical="center" textRotation="255" shrinkToFit="1"/>
    </xf>
    <xf numFmtId="0" fontId="16" fillId="4" borderId="4" xfId="0" applyFont="1" applyFill="1" applyBorder="1" applyAlignment="1">
      <alignment vertical="center" textRotation="255" shrinkToFit="1"/>
    </xf>
    <xf numFmtId="0" fontId="16" fillId="4" borderId="9" xfId="0" applyFont="1" applyFill="1" applyBorder="1" applyAlignment="1">
      <alignment vertical="center" textRotation="255" shrinkToFit="1"/>
    </xf>
    <xf numFmtId="0" fontId="16" fillId="5" borderId="40" xfId="0" applyFont="1" applyFill="1" applyBorder="1" applyAlignment="1">
      <alignment horizontal="center" vertical="center"/>
    </xf>
    <xf numFmtId="0" fontId="16" fillId="5" borderId="44"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45" xfId="0" applyFont="1" applyFill="1" applyBorder="1" applyAlignment="1">
      <alignment horizontal="center" vertical="center"/>
    </xf>
    <xf numFmtId="0" fontId="16" fillId="4" borderId="12" xfId="0" applyFont="1" applyFill="1" applyBorder="1" applyAlignment="1">
      <alignment vertical="center" shrinkToFit="1"/>
    </xf>
    <xf numFmtId="0" fontId="16" fillId="4" borderId="26" xfId="0" applyFont="1" applyFill="1" applyBorder="1" applyAlignment="1">
      <alignment horizontal="left" vertical="center" shrinkToFit="1"/>
    </xf>
    <xf numFmtId="0" fontId="16" fillId="4" borderId="12" xfId="0" applyFont="1" applyFill="1" applyBorder="1" applyAlignment="1">
      <alignment horizontal="left" vertical="center" shrinkToFit="1"/>
    </xf>
    <xf numFmtId="0" fontId="23" fillId="4" borderId="4" xfId="0" applyFont="1" applyFill="1" applyBorder="1" applyAlignment="1">
      <alignment horizontal="center" vertical="center" textRotation="255" shrinkToFit="1"/>
    </xf>
    <xf numFmtId="0" fontId="0" fillId="0" borderId="9" xfId="0" applyBorder="1" applyAlignment="1">
      <alignment horizontal="center" vertical="center" textRotation="255" shrinkToFit="1"/>
    </xf>
    <xf numFmtId="0" fontId="16" fillId="4" borderId="26" xfId="0" applyFont="1" applyFill="1" applyBorder="1" applyAlignment="1">
      <alignment horizontal="center" vertical="center" shrinkToFit="1"/>
    </xf>
    <xf numFmtId="0" fontId="0" fillId="0" borderId="27" xfId="0" applyBorder="1" applyAlignment="1">
      <alignment horizontal="center" vertical="center" shrinkToFit="1"/>
    </xf>
    <xf numFmtId="0" fontId="16" fillId="4" borderId="24" xfId="0" applyFont="1" applyFill="1" applyBorder="1" applyAlignment="1">
      <alignment horizontal="left" vertical="center" wrapText="1"/>
    </xf>
    <xf numFmtId="0" fontId="16" fillId="4" borderId="25" xfId="0" applyFont="1" applyFill="1" applyBorder="1" applyAlignment="1">
      <alignment horizontal="left" vertical="center" wrapText="1"/>
    </xf>
    <xf numFmtId="0" fontId="0" fillId="4" borderId="24" xfId="0" applyFont="1" applyFill="1" applyBorder="1" applyAlignment="1">
      <alignment vertical="center" shrinkToFit="1"/>
    </xf>
    <xf numFmtId="0" fontId="0" fillId="4" borderId="25" xfId="0" applyFont="1" applyFill="1" applyBorder="1" applyAlignment="1">
      <alignment vertical="center" shrinkToFit="1"/>
    </xf>
    <xf numFmtId="0" fontId="0" fillId="4" borderId="4" xfId="0" applyFont="1" applyFill="1" applyBorder="1" applyAlignment="1">
      <alignment horizontal="center" vertical="center" textRotation="255" shrinkToFit="1"/>
    </xf>
    <xf numFmtId="0" fontId="0" fillId="4" borderId="10"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3" fillId="4" borderId="39" xfId="0" applyFont="1" applyFill="1" applyBorder="1" applyAlignment="1">
      <alignment horizontal="center" vertical="center" textRotation="255" shrinkToFit="1"/>
    </xf>
    <xf numFmtId="0" fontId="3" fillId="4" borderId="26" xfId="0" applyFont="1" applyFill="1" applyBorder="1" applyAlignment="1">
      <alignment horizontal="center" vertical="center" textRotation="255" shrinkToFit="1"/>
    </xf>
    <xf numFmtId="0" fontId="27" fillId="0" borderId="0" xfId="2" applyFont="1" applyAlignment="1">
      <alignment horizontal="center" vertical="center"/>
    </xf>
    <xf numFmtId="0" fontId="22" fillId="0" borderId="12" xfId="0" applyFont="1" applyFill="1" applyBorder="1" applyAlignment="1">
      <alignment horizontal="left" shrinkToFit="1"/>
    </xf>
    <xf numFmtId="0" fontId="0" fillId="4" borderId="2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4" xfId="0" applyFill="1" applyBorder="1" applyAlignment="1">
      <alignment vertical="center" shrinkToFit="1"/>
    </xf>
    <xf numFmtId="0" fontId="0" fillId="4" borderId="25" xfId="0" applyFill="1" applyBorder="1" applyAlignment="1">
      <alignment vertical="center" shrinkToFi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17" fillId="3" borderId="13" xfId="0" applyFont="1" applyFill="1" applyBorder="1" applyAlignment="1">
      <alignment horizontal="left" vertical="center"/>
    </xf>
    <xf numFmtId="0" fontId="0" fillId="4" borderId="4" xfId="0" applyFont="1" applyFill="1" applyBorder="1" applyAlignment="1">
      <alignment horizontal="center" vertical="center" textRotation="255"/>
    </xf>
    <xf numFmtId="0" fontId="0" fillId="4" borderId="9" xfId="0" applyFont="1" applyFill="1" applyBorder="1" applyAlignment="1">
      <alignment horizontal="center" vertical="center" textRotation="255"/>
    </xf>
    <xf numFmtId="0" fontId="3" fillId="4" borderId="9" xfId="0" applyFont="1" applyFill="1" applyBorder="1" applyAlignment="1">
      <alignment vertical="center" textRotation="255"/>
    </xf>
    <xf numFmtId="0" fontId="0" fillId="4" borderId="4" xfId="0" applyFill="1" applyBorder="1" applyAlignment="1">
      <alignment vertical="center" shrinkToFit="1"/>
    </xf>
    <xf numFmtId="0" fontId="0" fillId="4" borderId="15" xfId="0" applyFill="1" applyBorder="1" applyAlignment="1">
      <alignment vertical="center" shrinkToFit="1"/>
    </xf>
    <xf numFmtId="0" fontId="0" fillId="4" borderId="17" xfId="0" applyFill="1" applyBorder="1" applyAlignment="1">
      <alignment vertical="center" shrinkToFit="1"/>
    </xf>
    <xf numFmtId="0" fontId="0" fillId="4" borderId="24" xfId="0" applyFill="1" applyBorder="1" applyAlignment="1">
      <alignment horizontal="center" vertical="center" shrinkToFit="1"/>
    </xf>
    <xf numFmtId="0" fontId="0" fillId="4" borderId="25" xfId="0" applyFill="1" applyBorder="1" applyAlignment="1">
      <alignment horizontal="center" vertical="center" shrinkToFit="1"/>
    </xf>
    <xf numFmtId="0" fontId="0" fillId="4" borderId="26" xfId="0" applyFill="1" applyBorder="1" applyAlignment="1">
      <alignment vertical="center" shrinkToFit="1"/>
    </xf>
    <xf numFmtId="0" fontId="0" fillId="4" borderId="27" xfId="0" applyFill="1" applyBorder="1" applyAlignment="1">
      <alignment vertical="center" shrinkToFit="1"/>
    </xf>
    <xf numFmtId="0" fontId="0" fillId="4" borderId="4" xfId="0" applyFill="1" applyBorder="1" applyAlignment="1">
      <alignment vertical="center" textRotation="255"/>
    </xf>
    <xf numFmtId="0" fontId="0" fillId="4" borderId="9" xfId="0" applyFill="1" applyBorder="1" applyAlignment="1">
      <alignment vertical="center" textRotation="255"/>
    </xf>
    <xf numFmtId="0" fontId="22" fillId="0" borderId="13" xfId="0" applyFont="1" applyBorder="1" applyAlignment="1">
      <alignment horizontal="left"/>
    </xf>
    <xf numFmtId="0" fontId="10" fillId="0" borderId="13" xfId="3" applyFont="1" applyBorder="1" applyAlignment="1" applyProtection="1">
      <alignment horizontal="left" vertical="center"/>
      <protection locked="0"/>
    </xf>
    <xf numFmtId="0" fontId="14" fillId="0" borderId="0" xfId="3" applyFont="1" applyAlignment="1" applyProtection="1">
      <alignment horizontal="justify" vertical="center"/>
    </xf>
    <xf numFmtId="0" fontId="15" fillId="0" borderId="0" xfId="3" applyFont="1" applyAlignment="1" applyProtection="1">
      <alignment vertical="center"/>
    </xf>
    <xf numFmtId="0" fontId="14" fillId="0" borderId="0" xfId="3" applyFont="1" applyAlignment="1" applyProtection="1">
      <alignment vertical="center"/>
    </xf>
    <xf numFmtId="0" fontId="11" fillId="0" borderId="9" xfId="3" applyFont="1" applyBorder="1" applyAlignment="1">
      <alignment horizontal="left" vertical="center" wrapText="1"/>
    </xf>
    <xf numFmtId="0" fontId="11" fillId="0" borderId="47" xfId="3" applyFont="1" applyBorder="1" applyAlignment="1">
      <alignment horizontal="left" vertical="center" wrapText="1"/>
    </xf>
    <xf numFmtId="0" fontId="11" fillId="0" borderId="11" xfId="3" applyFont="1" applyBorder="1" applyAlignment="1">
      <alignment horizontal="left" vertical="center" wrapText="1"/>
    </xf>
    <xf numFmtId="0" fontId="11" fillId="0" borderId="10" xfId="3" applyFont="1" applyBorder="1" applyAlignment="1">
      <alignment horizontal="left" vertical="center" wrapText="1"/>
    </xf>
    <xf numFmtId="0" fontId="30" fillId="0" borderId="48" xfId="3" applyFont="1" applyBorder="1" applyAlignment="1">
      <alignment horizontal="center" vertical="center" textRotation="255" wrapText="1"/>
    </xf>
    <xf numFmtId="0" fontId="30" fillId="0" borderId="39" xfId="3" applyFont="1" applyBorder="1" applyAlignment="1">
      <alignment horizontal="center" vertical="center" textRotation="255" wrapText="1"/>
    </xf>
    <xf numFmtId="0" fontId="30" fillId="0" borderId="26" xfId="3" applyFont="1" applyBorder="1" applyAlignment="1">
      <alignment horizontal="center" vertical="center" textRotation="255" wrapText="1"/>
    </xf>
    <xf numFmtId="0" fontId="11" fillId="0" borderId="8" xfId="3" applyFont="1" applyBorder="1" applyAlignment="1">
      <alignment horizontal="left" vertical="center" wrapText="1"/>
    </xf>
    <xf numFmtId="0" fontId="11" fillId="0" borderId="12" xfId="3" applyFont="1" applyBorder="1" applyAlignment="1">
      <alignment horizontal="left" vertical="center" wrapText="1"/>
    </xf>
    <xf numFmtId="0" fontId="11" fillId="0" borderId="25" xfId="3" applyFont="1" applyBorder="1" applyAlignment="1">
      <alignment horizontal="left" vertical="center" wrapText="1"/>
    </xf>
    <xf numFmtId="0" fontId="11" fillId="0" borderId="8" xfId="3" applyFont="1" applyBorder="1" applyAlignment="1">
      <alignment horizontal="left" vertical="center"/>
    </xf>
    <xf numFmtId="0" fontId="11" fillId="0" borderId="4" xfId="3" applyFont="1" applyBorder="1" applyAlignment="1">
      <alignment vertical="center" wrapText="1"/>
    </xf>
    <xf numFmtId="0" fontId="11" fillId="0" borderId="4" xfId="3" applyFont="1" applyBorder="1" applyAlignment="1">
      <alignment horizontal="left" vertical="center" wrapText="1"/>
    </xf>
    <xf numFmtId="0" fontId="11" fillId="0" borderId="46" xfId="3" applyFont="1" applyBorder="1" applyAlignment="1">
      <alignment horizontal="left" vertical="center" wrapText="1"/>
    </xf>
    <xf numFmtId="0" fontId="11" fillId="0" borderId="37" xfId="3" applyFont="1" applyBorder="1" applyAlignment="1">
      <alignment horizontal="left" vertical="center" wrapText="1"/>
    </xf>
    <xf numFmtId="0" fontId="16" fillId="0" borderId="66" xfId="0" applyFont="1" applyBorder="1" applyAlignment="1" applyProtection="1">
      <alignment horizontal="left" vertical="center" shrinkToFit="1"/>
    </xf>
    <xf numFmtId="0" fontId="16" fillId="0" borderId="67" xfId="0" applyFont="1" applyBorder="1" applyAlignment="1" applyProtection="1">
      <alignment horizontal="left" vertical="center" shrinkToFit="1"/>
    </xf>
    <xf numFmtId="0" fontId="16" fillId="0" borderId="8" xfId="0" applyFont="1" applyBorder="1" applyAlignment="1" applyProtection="1">
      <alignment horizontal="left" vertical="center"/>
    </xf>
    <xf numFmtId="0" fontId="16" fillId="0" borderId="56" xfId="0" applyFont="1" applyBorder="1" applyAlignment="1" applyProtection="1">
      <alignment horizontal="left" vertical="center" wrapText="1"/>
    </xf>
    <xf numFmtId="0" fontId="16" fillId="0" borderId="70" xfId="0" applyFont="1" applyBorder="1" applyAlignment="1" applyProtection="1">
      <alignment horizontal="left" vertical="center" wrapText="1"/>
    </xf>
    <xf numFmtId="0" fontId="24" fillId="0" borderId="55" xfId="0" applyFont="1" applyBorder="1" applyAlignment="1" applyProtection="1">
      <alignment horizontal="left" vertical="center" wrapText="1"/>
    </xf>
    <xf numFmtId="0" fontId="24" fillId="0" borderId="8" xfId="0" applyFont="1" applyBorder="1" applyAlignment="1" applyProtection="1">
      <alignment horizontal="left" vertical="center"/>
    </xf>
    <xf numFmtId="0" fontId="0" fillId="4" borderId="13" xfId="0" applyFill="1" applyBorder="1" applyAlignment="1" applyProtection="1">
      <alignment horizontal="left" vertical="center"/>
    </xf>
    <xf numFmtId="0" fontId="26" fillId="0" borderId="40" xfId="0" applyFont="1" applyBorder="1" applyAlignment="1" applyProtection="1">
      <alignment horizontal="center" vertical="center"/>
    </xf>
    <xf numFmtId="0" fontId="26" fillId="0" borderId="41" xfId="0" applyFont="1" applyBorder="1" applyAlignment="1" applyProtection="1">
      <alignment horizontal="center" vertical="center"/>
    </xf>
    <xf numFmtId="0" fontId="26" fillId="0" borderId="42" xfId="0" applyFont="1" applyBorder="1" applyAlignment="1" applyProtection="1">
      <alignment horizontal="center" vertical="center"/>
    </xf>
    <xf numFmtId="0" fontId="26" fillId="0" borderId="43" xfId="0" applyFont="1" applyBorder="1" applyAlignment="1" applyProtection="1">
      <alignment horizontal="center" vertical="center"/>
    </xf>
  </cellXfs>
  <cellStyles count="4">
    <cellStyle name="桁区切り" xfId="1" builtinId="6"/>
    <cellStyle name="標準" xfId="0" builtinId="0"/>
    <cellStyle name="標準_Sheet" xfId="2"/>
    <cellStyle name="標準_申請書様式３（エクセル）" xfId="3"/>
  </cellStyles>
  <dxfs count="0"/>
  <tableStyles count="0" defaultTableStyle="TableStyleMedium9" defaultPivotStyle="PivotStyleLight16"/>
  <colors>
    <mruColors>
      <color rgb="FFFFCCFF"/>
      <color rgb="FFFFC5F4"/>
      <color rgb="FFFFE1F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120648</xdr:rowOff>
    </xdr:from>
    <xdr:to>
      <xdr:col>11</xdr:col>
      <xdr:colOff>419100</xdr:colOff>
      <xdr:row>40</xdr:row>
      <xdr:rowOff>0</xdr:rowOff>
    </xdr:to>
    <xdr:sp macro="" textlink="">
      <xdr:nvSpPr>
        <xdr:cNvPr id="2" name="テキスト ボックス 1"/>
        <xdr:cNvSpPr txBox="1"/>
      </xdr:nvSpPr>
      <xdr:spPr>
        <a:xfrm>
          <a:off x="200025" y="120648"/>
          <a:ext cx="6515100" cy="5975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400"/>
            <a:t>＜ご利用方法＞</a:t>
          </a:r>
          <a:endParaRPr kumimoji="1" lang="en-US" altLang="ja-JP" sz="1400"/>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・このシステムは、個人事業者向けとなっています。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・「財務データ入力用」のシートに、企業名、決算期（２年前から目標最終期）、各財務データー（金額は千円単位）を入力してください。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・入力に当たっては、欄外の吹出しの説明をよくご覧になり、誤りのないようご留意ください。ご不明な点は申請相談窓口にご確認ください。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・上段の表の</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既存事業の売上計画等</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は、過去３期分の実績及び１年後以降の既存事業の売上利益計画の数値を入力してください。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・下段の表</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新事業の売上計画等</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は、新事業の売上利益計画の数値を入力してください。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・「会社全体の売上計画（自動出力）」は、既存事業及び新事業を合算した結果の数値、直近期末の指標の金額、３年後以降から計画した期間までの各年の指標の伸び率等が自動計算されます。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・「申請書＜別表３＞（自動出力）」は、別表３が自動作成されます。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数値目標確認用（自動出力）」は、目標最終期の各指標の伸び率（数値目標）が確認できます。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133350</xdr:colOff>
      <xdr:row>19</xdr:row>
      <xdr:rowOff>148785</xdr:rowOff>
    </xdr:from>
    <xdr:to>
      <xdr:col>30</xdr:col>
      <xdr:colOff>581025</xdr:colOff>
      <xdr:row>21</xdr:row>
      <xdr:rowOff>99413</xdr:rowOff>
    </xdr:to>
    <xdr:sp macro="" textlink="">
      <xdr:nvSpPr>
        <xdr:cNvPr id="18" name="AutoShape 8"/>
        <xdr:cNvSpPr>
          <a:spLocks noChangeArrowheads="1"/>
        </xdr:cNvSpPr>
      </xdr:nvSpPr>
      <xdr:spPr bwMode="auto">
        <a:xfrm>
          <a:off x="12477750" y="3946085"/>
          <a:ext cx="4714875" cy="331628"/>
        </a:xfrm>
        <a:prstGeom prst="wedgeRectCallout">
          <a:avLst>
            <a:gd name="adj1" fmla="val -52160"/>
            <a:gd name="adj2" fmla="val -50590"/>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福利厚生費</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⑲</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や退職金を入力してください。</a:t>
          </a:r>
          <a:endParaRPr lang="en-US" altLang="ja-JP" sz="1000" b="0"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福利厚生費は、法定福利費や従業員に対する福利厚生費の総額。</a:t>
          </a:r>
        </a:p>
      </xdr:txBody>
    </xdr:sp>
    <xdr:clientData/>
  </xdr:twoCellAnchor>
  <xdr:twoCellAnchor>
    <xdr:from>
      <xdr:col>23</xdr:col>
      <xdr:colOff>133349</xdr:colOff>
      <xdr:row>31</xdr:row>
      <xdr:rowOff>144771</xdr:rowOff>
    </xdr:from>
    <xdr:to>
      <xdr:col>30</xdr:col>
      <xdr:colOff>581024</xdr:colOff>
      <xdr:row>34</xdr:row>
      <xdr:rowOff>57151</xdr:rowOff>
    </xdr:to>
    <xdr:sp macro="" textlink="">
      <xdr:nvSpPr>
        <xdr:cNvPr id="67" name="AutoShape 11"/>
        <xdr:cNvSpPr>
          <a:spLocks noChangeArrowheads="1"/>
        </xdr:cNvSpPr>
      </xdr:nvSpPr>
      <xdr:spPr bwMode="auto">
        <a:xfrm>
          <a:off x="12534899" y="6355071"/>
          <a:ext cx="4714875" cy="541030"/>
        </a:xfrm>
        <a:prstGeom prst="wedgeRectCallout">
          <a:avLst>
            <a:gd name="adj1" fmla="val -52477"/>
            <a:gd name="adj2" fmla="val -18273"/>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〇運転資金については、下記の簡便方式で自動計算しています。</a:t>
          </a:r>
        </a:p>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　■簡便方式　（売上原価＋経費）</a:t>
          </a:r>
          <a:r>
            <a:rPr lang="en-US" altLang="ja-JP" sz="1000" b="0" i="0" u="none" strike="noStrike" baseline="0">
              <a:solidFill>
                <a:srgbClr val="FF0000"/>
              </a:solidFill>
              <a:latin typeface="ＭＳ ゴシック" pitchFamily="49" charset="-128"/>
              <a:ea typeface="ＭＳ ゴシック" pitchFamily="49" charset="-128"/>
            </a:rPr>
            <a:t>÷</a:t>
          </a:r>
          <a:r>
            <a:rPr lang="ja-JP" altLang="en-US" sz="1000" b="0" i="0" u="none" strike="noStrike" baseline="0">
              <a:solidFill>
                <a:srgbClr val="FF0000"/>
              </a:solidFill>
              <a:latin typeface="ＭＳ ゴシック" pitchFamily="49" charset="-128"/>
              <a:ea typeface="ＭＳ ゴシック" pitchFamily="49" charset="-128"/>
            </a:rPr>
            <a:t>１２</a:t>
          </a:r>
          <a:r>
            <a:rPr lang="en-US" altLang="ja-JP" sz="1000" b="0" i="0" u="none" strike="noStrike" baseline="0">
              <a:solidFill>
                <a:srgbClr val="FF0000"/>
              </a:solidFill>
              <a:latin typeface="ＭＳ ゴシック" pitchFamily="49" charset="-128"/>
              <a:ea typeface="ＭＳ ゴシック" pitchFamily="49" charset="-128"/>
            </a:rPr>
            <a:t>(</a:t>
          </a:r>
          <a:r>
            <a:rPr lang="ja-JP" altLang="en-US" sz="1000" b="0" i="0" u="none" strike="noStrike" baseline="0">
              <a:solidFill>
                <a:srgbClr val="FF0000"/>
              </a:solidFill>
              <a:latin typeface="ＭＳ ゴシック" pitchFamily="49" charset="-128"/>
              <a:ea typeface="ＭＳ ゴシック" pitchFamily="49" charset="-128"/>
            </a:rPr>
            <a:t>月</a:t>
          </a:r>
          <a:r>
            <a:rPr lang="en-US" altLang="ja-JP" sz="1000" b="0" i="0" u="none" strike="noStrike" baseline="0">
              <a:solidFill>
                <a:srgbClr val="FF0000"/>
              </a:solidFill>
              <a:latin typeface="ＭＳ ゴシック" pitchFamily="49" charset="-128"/>
              <a:ea typeface="ＭＳ ゴシック" pitchFamily="49" charset="-128"/>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〇既存事業の設備投資は、原則、０円としてください。</a:t>
          </a:r>
        </a:p>
      </xdr:txBody>
    </xdr:sp>
    <xdr:clientData/>
  </xdr:twoCellAnchor>
  <xdr:twoCellAnchor>
    <xdr:from>
      <xdr:col>23</xdr:col>
      <xdr:colOff>133349</xdr:colOff>
      <xdr:row>34</xdr:row>
      <xdr:rowOff>105914</xdr:rowOff>
    </xdr:from>
    <xdr:to>
      <xdr:col>30</xdr:col>
      <xdr:colOff>581024</xdr:colOff>
      <xdr:row>36</xdr:row>
      <xdr:rowOff>158750</xdr:rowOff>
    </xdr:to>
    <xdr:sp macro="" textlink="">
      <xdr:nvSpPr>
        <xdr:cNvPr id="68" name="AutoShape 12"/>
        <xdr:cNvSpPr>
          <a:spLocks noChangeArrowheads="1"/>
        </xdr:cNvSpPr>
      </xdr:nvSpPr>
      <xdr:spPr bwMode="auto">
        <a:xfrm>
          <a:off x="12490449" y="6989314"/>
          <a:ext cx="4714875" cy="446536"/>
        </a:xfrm>
        <a:prstGeom prst="wedgeRectCallout">
          <a:avLst>
            <a:gd name="adj1" fmla="val -52386"/>
            <a:gd name="adj2" fmla="val 17561"/>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必要資金額＝資金調達額 になるようにしてください。</a:t>
          </a:r>
        </a:p>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合計が合わないと「エラー」が表示されます。</a:t>
          </a:r>
        </a:p>
      </xdr:txBody>
    </xdr:sp>
    <xdr:clientData/>
  </xdr:twoCellAnchor>
  <xdr:twoCellAnchor>
    <xdr:from>
      <xdr:col>23</xdr:col>
      <xdr:colOff>127000</xdr:colOff>
      <xdr:row>37</xdr:row>
      <xdr:rowOff>0</xdr:rowOff>
    </xdr:from>
    <xdr:to>
      <xdr:col>30</xdr:col>
      <xdr:colOff>584200</xdr:colOff>
      <xdr:row>49</xdr:row>
      <xdr:rowOff>33867</xdr:rowOff>
    </xdr:to>
    <xdr:sp macro="" textlink="">
      <xdr:nvSpPr>
        <xdr:cNvPr id="69" name="AutoShape 13"/>
        <xdr:cNvSpPr>
          <a:spLocks noChangeArrowheads="1"/>
        </xdr:cNvSpPr>
      </xdr:nvSpPr>
      <xdr:spPr bwMode="auto">
        <a:xfrm>
          <a:off x="12623800" y="7480300"/>
          <a:ext cx="4724400" cy="2535767"/>
        </a:xfrm>
        <a:prstGeom prst="wedgeRectCallout">
          <a:avLst>
            <a:gd name="adj1" fmla="val -51887"/>
            <a:gd name="adj2" fmla="val 1990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正社員換算人数（換算値）とは、短時間労働者の人数を実人員数ではなく、勤務日数・勤務時間により、正社員の勤務時間（通年・週５日・８時間</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日）等に対する人数にすることをいいます。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（例）通年、週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時間勤務者＝</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/8</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また、正社員でもその期の途中で採用する場合も期間換算します。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（例）期中採用６ヶ月勤務者＝１人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６月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人（期間換算）</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なお、同一従業員を既存事業と新事業に割当てる場合は、その者の給与と人数を従事割合や売上割合等で按分した数値を入力してください。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（例）給与年額</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500</a:t>
          </a:r>
          <a:r>
            <a:rPr kumimoji="0" lang="ja-JP" altLang="ja-JP" sz="1000" b="0" i="0" u="none" strike="noStrike" kern="0" cap="none" spc="0" normalizeH="0" baseline="0" noProof="0">
              <a:ln>
                <a:noFill/>
              </a:ln>
              <a:solidFill>
                <a:srgbClr val="FF0000"/>
              </a:solidFill>
              <a:effectLst/>
              <a:uLnTx/>
              <a:uFillTx/>
              <a:latin typeface="+mn-lt"/>
              <a:ea typeface="+mn-ea"/>
              <a:cs typeface="+mn-cs"/>
            </a:rPr>
            <a:t>万円で</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既存事業と新事業の按分が７対３の場合、</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既存事業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0.7</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新事業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0.3</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過去３期は</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給与支給総額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正社員平均給与月額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等の算出方法でも可</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p>
        <a:p>
          <a:pPr algn="l" rtl="0">
            <a:lnSpc>
              <a:spcPts val="1200"/>
            </a:lnSpc>
            <a:defRPr sz="1000"/>
          </a:pPr>
          <a:endParaRPr lang="en-US" altLang="ja-JP" sz="1000" b="0"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○個人事業主については、便宜上、予め既存事業に１人で入れてあります。</a:t>
          </a:r>
          <a:endParaRPr lang="ja-JP" altLang="en-US" sz="1000" b="0" i="0" u="none" strike="noStrike" baseline="0">
            <a:solidFill>
              <a:sysClr val="windowText" lastClr="000000"/>
            </a:solidFill>
            <a:latin typeface="ＭＳ ゴシック" pitchFamily="49" charset="-128"/>
            <a:ea typeface="ＭＳ ゴシック" pitchFamily="49" charset="-128"/>
          </a:endParaRPr>
        </a:p>
      </xdr:txBody>
    </xdr:sp>
    <xdr:clientData/>
  </xdr:twoCellAnchor>
  <xdr:twoCellAnchor>
    <xdr:from>
      <xdr:col>23</xdr:col>
      <xdr:colOff>133350</xdr:colOff>
      <xdr:row>6</xdr:row>
      <xdr:rowOff>139700</xdr:rowOff>
    </xdr:from>
    <xdr:to>
      <xdr:col>30</xdr:col>
      <xdr:colOff>581025</xdr:colOff>
      <xdr:row>8</xdr:row>
      <xdr:rowOff>165100</xdr:rowOff>
    </xdr:to>
    <xdr:sp macro="" textlink="">
      <xdr:nvSpPr>
        <xdr:cNvPr id="71" name="AutoShape 8"/>
        <xdr:cNvSpPr>
          <a:spLocks noChangeArrowheads="1"/>
        </xdr:cNvSpPr>
      </xdr:nvSpPr>
      <xdr:spPr bwMode="auto">
        <a:xfrm>
          <a:off x="12630150" y="1422400"/>
          <a:ext cx="4714875" cy="419100"/>
        </a:xfrm>
        <a:prstGeom prst="wedgeRectCallout">
          <a:avLst>
            <a:gd name="adj1" fmla="val -52492"/>
            <a:gd name="adj2" fmla="val 26519"/>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青色申告決算書の製造原価の計算に労務費を計上している場合に、労務費の給与・賃金・各種手当の金額を入力してください。</a:t>
          </a:r>
        </a:p>
      </xdr:txBody>
    </xdr:sp>
    <xdr:clientData/>
  </xdr:twoCellAnchor>
  <xdr:twoCellAnchor>
    <xdr:from>
      <xdr:col>23</xdr:col>
      <xdr:colOff>133350</xdr:colOff>
      <xdr:row>9</xdr:row>
      <xdr:rowOff>0</xdr:rowOff>
    </xdr:from>
    <xdr:to>
      <xdr:col>30</xdr:col>
      <xdr:colOff>581025</xdr:colOff>
      <xdr:row>11</xdr:row>
      <xdr:rowOff>88899</xdr:rowOff>
    </xdr:to>
    <xdr:sp macro="" textlink="">
      <xdr:nvSpPr>
        <xdr:cNvPr id="72" name="AutoShape 8"/>
        <xdr:cNvSpPr>
          <a:spLocks noChangeArrowheads="1"/>
        </xdr:cNvSpPr>
      </xdr:nvSpPr>
      <xdr:spPr bwMode="auto">
        <a:xfrm>
          <a:off x="12630150" y="1866900"/>
          <a:ext cx="4714875" cy="469899"/>
        </a:xfrm>
        <a:prstGeom prst="wedgeRectCallout">
          <a:avLst>
            <a:gd name="adj1" fmla="val -52402"/>
            <a:gd name="adj2" fmla="val -23524"/>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solidFill>
                <a:srgbClr val="FF0000"/>
              </a:solidFill>
              <a:latin typeface="ＭＳ ゴシック" pitchFamily="49" charset="-128"/>
              <a:ea typeface="ＭＳ ゴシック" pitchFamily="49" charset="-128"/>
              <a:cs typeface="+mn-cs"/>
            </a:rPr>
            <a:t>労務費の中に福利厚生費、法定福利費や退職金等が入っている場合は、給与賃金と分けてこちらに入力してください。</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133351</xdr:colOff>
      <xdr:row>69</xdr:row>
      <xdr:rowOff>12989</xdr:rowOff>
    </xdr:from>
    <xdr:to>
      <xdr:col>30</xdr:col>
      <xdr:colOff>584201</xdr:colOff>
      <xdr:row>70</xdr:row>
      <xdr:rowOff>177800</xdr:rowOff>
    </xdr:to>
    <xdr:sp macro="" textlink="">
      <xdr:nvSpPr>
        <xdr:cNvPr id="73" name="AutoShape 16"/>
        <xdr:cNvSpPr>
          <a:spLocks noChangeArrowheads="1"/>
        </xdr:cNvSpPr>
      </xdr:nvSpPr>
      <xdr:spPr bwMode="auto">
        <a:xfrm>
          <a:off x="12490451" y="13868689"/>
          <a:ext cx="4718050" cy="355311"/>
        </a:xfrm>
        <a:prstGeom prst="wedgeRectCallout">
          <a:avLst>
            <a:gd name="adj1" fmla="val -52430"/>
            <a:gd name="adj2" fmla="val -18534"/>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借入予定額の利息相当分を入力してください。</a:t>
          </a:r>
        </a:p>
      </xdr:txBody>
    </xdr:sp>
    <xdr:clientData/>
  </xdr:twoCellAnchor>
  <xdr:twoCellAnchor>
    <xdr:from>
      <xdr:col>23</xdr:col>
      <xdr:colOff>133351</xdr:colOff>
      <xdr:row>17</xdr:row>
      <xdr:rowOff>187678</xdr:rowOff>
    </xdr:from>
    <xdr:to>
      <xdr:col>30</xdr:col>
      <xdr:colOff>581025</xdr:colOff>
      <xdr:row>19</xdr:row>
      <xdr:rowOff>122815</xdr:rowOff>
    </xdr:to>
    <xdr:sp macro="" textlink="">
      <xdr:nvSpPr>
        <xdr:cNvPr id="76" name="AutoShape 8"/>
        <xdr:cNvSpPr>
          <a:spLocks noChangeArrowheads="1"/>
        </xdr:cNvSpPr>
      </xdr:nvSpPr>
      <xdr:spPr bwMode="auto">
        <a:xfrm>
          <a:off x="12534901" y="3569053"/>
          <a:ext cx="4714874" cy="325662"/>
        </a:xfrm>
        <a:prstGeom prst="wedgeRectCallout">
          <a:avLst>
            <a:gd name="adj1" fmla="val -52366"/>
            <a:gd name="adj2" fmla="val -18818"/>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solidFill>
                <a:srgbClr val="FF0000"/>
              </a:solidFill>
              <a:latin typeface="ＭＳ ゴシック" pitchFamily="49" charset="-128"/>
              <a:ea typeface="ＭＳ ゴシック" pitchFamily="49" charset="-128"/>
              <a:cs typeface="+mn-cs"/>
            </a:rPr>
            <a:t>給与賃金</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⑳</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を入力してください。</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133350</xdr:colOff>
      <xdr:row>26</xdr:row>
      <xdr:rowOff>95250</xdr:rowOff>
    </xdr:from>
    <xdr:to>
      <xdr:col>30</xdr:col>
      <xdr:colOff>581025</xdr:colOff>
      <xdr:row>28</xdr:row>
      <xdr:rowOff>1733</xdr:rowOff>
    </xdr:to>
    <xdr:sp macro="" textlink="">
      <xdr:nvSpPr>
        <xdr:cNvPr id="17" name="AutoShape 8"/>
        <xdr:cNvSpPr>
          <a:spLocks noChangeArrowheads="1"/>
        </xdr:cNvSpPr>
      </xdr:nvSpPr>
      <xdr:spPr bwMode="auto">
        <a:xfrm>
          <a:off x="12534900" y="5200650"/>
          <a:ext cx="4714875" cy="306533"/>
        </a:xfrm>
        <a:prstGeom prst="wedgeRectCallout">
          <a:avLst>
            <a:gd name="adj1" fmla="val -52170"/>
            <a:gd name="adj2" fmla="val 23745"/>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営業利益＝</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差引金額（㉝）＋</a:t>
          </a:r>
          <a:r>
            <a:rPr lang="ja-JP" altLang="en-US" sz="1000" b="0" i="0" baseline="0">
              <a:solidFill>
                <a:srgbClr val="FF0000"/>
              </a:solidFill>
              <a:latin typeface="ＭＳ ゴシック" pitchFamily="49" charset="-128"/>
              <a:ea typeface="ＭＳ ゴシック" pitchFamily="49" charset="-128"/>
              <a:cs typeface="+mn-cs"/>
            </a:rPr>
            <a:t>利子割引料</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㉒</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になります。</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23</xdr:col>
      <xdr:colOff>133350</xdr:colOff>
      <xdr:row>15</xdr:row>
      <xdr:rowOff>177800</xdr:rowOff>
    </xdr:from>
    <xdr:to>
      <xdr:col>30</xdr:col>
      <xdr:colOff>581025</xdr:colOff>
      <xdr:row>17</xdr:row>
      <xdr:rowOff>169610</xdr:rowOff>
    </xdr:to>
    <xdr:sp macro="" textlink="">
      <xdr:nvSpPr>
        <xdr:cNvPr id="19" name="AutoShape 8"/>
        <xdr:cNvSpPr>
          <a:spLocks noChangeArrowheads="1"/>
        </xdr:cNvSpPr>
      </xdr:nvSpPr>
      <xdr:spPr bwMode="auto">
        <a:xfrm>
          <a:off x="12477750" y="3187700"/>
          <a:ext cx="4714875" cy="385510"/>
        </a:xfrm>
        <a:prstGeom prst="wedgeRectCallout">
          <a:avLst>
            <a:gd name="adj1" fmla="val -52521"/>
            <a:gd name="adj2" fmla="val -19156"/>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solidFill>
                <a:srgbClr val="FF0000"/>
              </a:solidFill>
              <a:latin typeface="ＭＳ ゴシック" pitchFamily="49" charset="-128"/>
              <a:ea typeface="ＭＳ ゴシック" pitchFamily="49" charset="-128"/>
              <a:cs typeface="+mn-cs"/>
            </a:rPr>
            <a:t>差引原価</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⑥</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とイコールになります。</a:t>
          </a:r>
          <a:endParaRPr lang="en-US" altLang="ja-JP" sz="1000" b="0"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科目番号は青色申告決算書の一般用</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以下同じ）</a:t>
          </a:r>
          <a:endParaRPr kumimoji="0"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23</xdr:col>
      <xdr:colOff>139700</xdr:colOff>
      <xdr:row>24</xdr:row>
      <xdr:rowOff>43295</xdr:rowOff>
    </xdr:from>
    <xdr:to>
      <xdr:col>30</xdr:col>
      <xdr:colOff>581024</xdr:colOff>
      <xdr:row>26</xdr:row>
      <xdr:rowOff>76201</xdr:rowOff>
    </xdr:to>
    <xdr:sp macro="" textlink="">
      <xdr:nvSpPr>
        <xdr:cNvPr id="20" name="AutoShape 8"/>
        <xdr:cNvSpPr>
          <a:spLocks noChangeArrowheads="1"/>
        </xdr:cNvSpPr>
      </xdr:nvSpPr>
      <xdr:spPr bwMode="auto">
        <a:xfrm>
          <a:off x="12636500" y="4793095"/>
          <a:ext cx="4708524" cy="413906"/>
        </a:xfrm>
        <a:prstGeom prst="wedgeRectCallout">
          <a:avLst>
            <a:gd name="adj1" fmla="val -52513"/>
            <a:gd name="adj2" fmla="val 14990"/>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２年前～直近期末（過去３期）のこの欄（上記以外）は、経費の計を入力すれば自動計算されます。</a:t>
          </a:r>
        </a:p>
      </xdr:txBody>
    </xdr:sp>
    <xdr:clientData/>
  </xdr:twoCellAnchor>
  <xdr:twoCellAnchor>
    <xdr:from>
      <xdr:col>23</xdr:col>
      <xdr:colOff>133350</xdr:colOff>
      <xdr:row>28</xdr:row>
      <xdr:rowOff>19051</xdr:rowOff>
    </xdr:from>
    <xdr:to>
      <xdr:col>30</xdr:col>
      <xdr:colOff>581025</xdr:colOff>
      <xdr:row>29</xdr:row>
      <xdr:rowOff>142875</xdr:rowOff>
    </xdr:to>
    <xdr:sp macro="" textlink="">
      <xdr:nvSpPr>
        <xdr:cNvPr id="21" name="AutoShape 8"/>
        <xdr:cNvSpPr>
          <a:spLocks noChangeArrowheads="1"/>
        </xdr:cNvSpPr>
      </xdr:nvSpPr>
      <xdr:spPr bwMode="auto">
        <a:xfrm>
          <a:off x="12534900" y="5524501"/>
          <a:ext cx="4714875" cy="323849"/>
        </a:xfrm>
        <a:prstGeom prst="wedgeRectCallout">
          <a:avLst>
            <a:gd name="adj1" fmla="val -52383"/>
            <a:gd name="adj2" fmla="val -22317"/>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経常利益＝差引金額</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㉝</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となります。</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23</xdr:col>
      <xdr:colOff>133351</xdr:colOff>
      <xdr:row>29</xdr:row>
      <xdr:rowOff>179896</xdr:rowOff>
    </xdr:from>
    <xdr:to>
      <xdr:col>30</xdr:col>
      <xdr:colOff>581025</xdr:colOff>
      <xdr:row>31</xdr:row>
      <xdr:rowOff>95250</xdr:rowOff>
    </xdr:to>
    <xdr:sp macro="" textlink="">
      <xdr:nvSpPr>
        <xdr:cNvPr id="22" name="AutoShape 8"/>
        <xdr:cNvSpPr>
          <a:spLocks noChangeArrowheads="1"/>
        </xdr:cNvSpPr>
      </xdr:nvSpPr>
      <xdr:spPr bwMode="auto">
        <a:xfrm>
          <a:off x="12534901" y="5885371"/>
          <a:ext cx="4714874" cy="420179"/>
        </a:xfrm>
        <a:prstGeom prst="wedgeRectCallout">
          <a:avLst>
            <a:gd name="adj1" fmla="val -52428"/>
            <a:gd name="adj2" fmla="val -20765"/>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a:t>
          </a:r>
          <a:r>
            <a:rPr lang="ja-JP" altLang="en-US" sz="1000" b="0" i="0" baseline="0">
              <a:solidFill>
                <a:srgbClr val="FF0000"/>
              </a:solidFill>
              <a:latin typeface="ＭＳ ゴシック" pitchFamily="49" charset="-128"/>
              <a:ea typeface="ＭＳ ゴシック" pitchFamily="49" charset="-128"/>
              <a:cs typeface="+mn-cs"/>
            </a:rPr>
            <a:t>は、青色申告決算書の㊳と㊸をそれぞれ入力してください。青色申告特別控除前の所得金額は１年後以降自動計算されます。</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599209</xdr:colOff>
      <xdr:row>1</xdr:row>
      <xdr:rowOff>57150</xdr:rowOff>
    </xdr:from>
    <xdr:to>
      <xdr:col>14</xdr:col>
      <xdr:colOff>218209</xdr:colOff>
      <xdr:row>3</xdr:row>
      <xdr:rowOff>172604</xdr:rowOff>
    </xdr:to>
    <xdr:sp macro="" textlink="">
      <xdr:nvSpPr>
        <xdr:cNvPr id="24" name="AutoShape 10"/>
        <xdr:cNvSpPr>
          <a:spLocks noChangeArrowheads="1"/>
        </xdr:cNvSpPr>
      </xdr:nvSpPr>
      <xdr:spPr bwMode="auto">
        <a:xfrm>
          <a:off x="4437784" y="333375"/>
          <a:ext cx="3476625" cy="477404"/>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・空欄（白）のセルのみ入力してください。</a:t>
          </a:r>
          <a:endParaRPr kumimoji="0" lang="en-US" altLang="ja-JP"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・金額は千円単位で入力してください。</a:t>
          </a:r>
          <a:endParaRPr kumimoji="0" lang="en-US" altLang="ja-JP" sz="9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23</xdr:col>
      <xdr:colOff>133350</xdr:colOff>
      <xdr:row>13</xdr:row>
      <xdr:rowOff>114299</xdr:rowOff>
    </xdr:from>
    <xdr:to>
      <xdr:col>30</xdr:col>
      <xdr:colOff>581025</xdr:colOff>
      <xdr:row>15</xdr:row>
      <xdr:rowOff>152400</xdr:rowOff>
    </xdr:to>
    <xdr:sp macro="" textlink="">
      <xdr:nvSpPr>
        <xdr:cNvPr id="26" name="AutoShape 8"/>
        <xdr:cNvSpPr>
          <a:spLocks noChangeArrowheads="1"/>
        </xdr:cNvSpPr>
      </xdr:nvSpPr>
      <xdr:spPr bwMode="auto">
        <a:xfrm>
          <a:off x="12477750" y="2743199"/>
          <a:ext cx="4714875" cy="419101"/>
        </a:xfrm>
        <a:prstGeom prst="wedgeRectCallout">
          <a:avLst>
            <a:gd name="adj1" fmla="val -52641"/>
            <a:gd name="adj2" fmla="val 28425"/>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２年前～直近期末（過去３期）のこの欄（上記以外）は、売上原価の計（差引原価）を入力すれば自動計算されます。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133349</xdr:colOff>
      <xdr:row>75</xdr:row>
      <xdr:rowOff>165100</xdr:rowOff>
    </xdr:from>
    <xdr:to>
      <xdr:col>30</xdr:col>
      <xdr:colOff>581024</xdr:colOff>
      <xdr:row>79</xdr:row>
      <xdr:rowOff>76200</xdr:rowOff>
    </xdr:to>
    <xdr:sp macro="" textlink="">
      <xdr:nvSpPr>
        <xdr:cNvPr id="27" name="AutoShape 16"/>
        <xdr:cNvSpPr>
          <a:spLocks noChangeArrowheads="1"/>
        </xdr:cNvSpPr>
      </xdr:nvSpPr>
      <xdr:spPr bwMode="auto">
        <a:xfrm>
          <a:off x="12630149" y="15214600"/>
          <a:ext cx="4714875" cy="850900"/>
        </a:xfrm>
        <a:prstGeom prst="wedgeRectCallout">
          <a:avLst>
            <a:gd name="adj1" fmla="val -52288"/>
            <a:gd name="adj2" fmla="val 20782"/>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通常の運転資金については、下記の簡便方式で自動計算しています。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■簡便方式</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（売上原価＋販管費）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１２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なお、</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当該金額で不足する場合は、運転資金（増加分）に入力</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してください。</a:t>
          </a:r>
        </a:p>
      </xdr:txBody>
    </xdr:sp>
    <xdr:clientData/>
  </xdr:twoCellAnchor>
  <xdr:twoCellAnchor>
    <xdr:from>
      <xdr:col>23</xdr:col>
      <xdr:colOff>133349</xdr:colOff>
      <xdr:row>85</xdr:row>
      <xdr:rowOff>50800</xdr:rowOff>
    </xdr:from>
    <xdr:to>
      <xdr:col>30</xdr:col>
      <xdr:colOff>581025</xdr:colOff>
      <xdr:row>87</xdr:row>
      <xdr:rowOff>123825</xdr:rowOff>
    </xdr:to>
    <xdr:sp macro="" textlink="">
      <xdr:nvSpPr>
        <xdr:cNvPr id="28" name="AutoShape 12"/>
        <xdr:cNvSpPr>
          <a:spLocks noChangeArrowheads="1"/>
        </xdr:cNvSpPr>
      </xdr:nvSpPr>
      <xdr:spPr bwMode="auto">
        <a:xfrm>
          <a:off x="12490449" y="17183100"/>
          <a:ext cx="4714876" cy="454025"/>
        </a:xfrm>
        <a:prstGeom prst="wedgeRectCallout">
          <a:avLst>
            <a:gd name="adj1" fmla="val -52362"/>
            <a:gd name="adj2" fmla="val 1999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必要資金額＝資金調達額 になるようにしてください。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合計が合わないと「エラー」が表示されます。</a:t>
          </a:r>
        </a:p>
      </xdr:txBody>
    </xdr:sp>
    <xdr:clientData/>
  </xdr:twoCellAnchor>
  <xdr:twoCellAnchor>
    <xdr:from>
      <xdr:col>23</xdr:col>
      <xdr:colOff>146049</xdr:colOff>
      <xdr:row>3</xdr:row>
      <xdr:rowOff>177800</xdr:rowOff>
    </xdr:from>
    <xdr:to>
      <xdr:col>30</xdr:col>
      <xdr:colOff>584200</xdr:colOff>
      <xdr:row>6</xdr:row>
      <xdr:rowOff>101600</xdr:rowOff>
    </xdr:to>
    <xdr:sp macro="" textlink="">
      <xdr:nvSpPr>
        <xdr:cNvPr id="23" name="AutoShape 8"/>
        <xdr:cNvSpPr>
          <a:spLocks noChangeArrowheads="1"/>
        </xdr:cNvSpPr>
      </xdr:nvSpPr>
      <xdr:spPr bwMode="auto">
        <a:xfrm>
          <a:off x="12642849" y="825500"/>
          <a:ext cx="4705351" cy="558800"/>
        </a:xfrm>
        <a:prstGeom prst="wedgeRectCallout">
          <a:avLst>
            <a:gd name="adj1" fmla="val -52495"/>
            <a:gd name="adj2" fmla="val 19851"/>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目標最終期までの決算年月を入力してください。</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なお、直近期末とは、原則、申請時点で確定申告した決算期になります。従って、既に終了しているものの確定申告前の場合、この期は計画１年後としてください。</a:t>
          </a:r>
        </a:p>
      </xdr:txBody>
    </xdr:sp>
    <xdr:clientData/>
  </xdr:twoCellAnchor>
  <xdr:twoCellAnchor>
    <xdr:from>
      <xdr:col>23</xdr:col>
      <xdr:colOff>104775</xdr:colOff>
      <xdr:row>0</xdr:row>
      <xdr:rowOff>28575</xdr:rowOff>
    </xdr:from>
    <xdr:to>
      <xdr:col>30</xdr:col>
      <xdr:colOff>602192</xdr:colOff>
      <xdr:row>2</xdr:row>
      <xdr:rowOff>24341</xdr:rowOff>
    </xdr:to>
    <xdr:sp macro="" textlink="">
      <xdr:nvSpPr>
        <xdr:cNvPr id="30" name="AutoShape 10"/>
        <xdr:cNvSpPr>
          <a:spLocks noChangeArrowheads="1"/>
        </xdr:cNvSpPr>
      </xdr:nvSpPr>
      <xdr:spPr bwMode="auto">
        <a:xfrm>
          <a:off x="12506325" y="28575"/>
          <a:ext cx="4764617" cy="405341"/>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入力に当たっては、以下の吹出しの説明をよくご覧になり、誤りのないよう入力してください。</a:t>
          </a:r>
        </a:p>
      </xdr:txBody>
    </xdr:sp>
    <xdr:clientData/>
  </xdr:twoCellAnchor>
  <xdr:twoCellAnchor>
    <xdr:from>
      <xdr:col>23</xdr:col>
      <xdr:colOff>133350</xdr:colOff>
      <xdr:row>2</xdr:row>
      <xdr:rowOff>47626</xdr:rowOff>
    </xdr:from>
    <xdr:to>
      <xdr:col>30</xdr:col>
      <xdr:colOff>584200</xdr:colOff>
      <xdr:row>3</xdr:row>
      <xdr:rowOff>139700</xdr:rowOff>
    </xdr:to>
    <xdr:sp macro="" textlink="">
      <xdr:nvSpPr>
        <xdr:cNvPr id="31" name="AutoShape 8"/>
        <xdr:cNvSpPr>
          <a:spLocks noChangeArrowheads="1"/>
        </xdr:cNvSpPr>
      </xdr:nvSpPr>
      <xdr:spPr bwMode="auto">
        <a:xfrm>
          <a:off x="12630150" y="466726"/>
          <a:ext cx="4718050" cy="320674"/>
        </a:xfrm>
        <a:prstGeom prst="wedgeRectCallout">
          <a:avLst>
            <a:gd name="adj1" fmla="val -52427"/>
            <a:gd name="adj2" fmla="val -22518"/>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申請書の「屋号（本人氏名）」を入力してください。</a:t>
          </a:r>
        </a:p>
      </xdr:txBody>
    </xdr:sp>
    <xdr:clientData/>
  </xdr:twoCellAnchor>
  <xdr:twoCellAnchor>
    <xdr:from>
      <xdr:col>23</xdr:col>
      <xdr:colOff>127000</xdr:colOff>
      <xdr:row>50</xdr:row>
      <xdr:rowOff>12700</xdr:rowOff>
    </xdr:from>
    <xdr:to>
      <xdr:col>30</xdr:col>
      <xdr:colOff>581025</xdr:colOff>
      <xdr:row>52</xdr:row>
      <xdr:rowOff>3175</xdr:rowOff>
    </xdr:to>
    <xdr:sp macro="" textlink="">
      <xdr:nvSpPr>
        <xdr:cNvPr id="32" name="AutoShape 8"/>
        <xdr:cNvSpPr>
          <a:spLocks noChangeArrowheads="1"/>
        </xdr:cNvSpPr>
      </xdr:nvSpPr>
      <xdr:spPr bwMode="auto">
        <a:xfrm>
          <a:off x="12484100" y="10198100"/>
          <a:ext cx="4721225" cy="396875"/>
        </a:xfrm>
        <a:prstGeom prst="wedgeRectCallout">
          <a:avLst>
            <a:gd name="adj1" fmla="val -52081"/>
            <a:gd name="adj2" fmla="val 50444"/>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新事業の商品・材料費、外注費について、売上に対する割合などにより算出してください</a:t>
          </a:r>
        </a:p>
      </xdr:txBody>
    </xdr:sp>
    <xdr:clientData/>
  </xdr:twoCellAnchor>
  <xdr:twoCellAnchor>
    <xdr:from>
      <xdr:col>23</xdr:col>
      <xdr:colOff>127000</xdr:colOff>
      <xdr:row>52</xdr:row>
      <xdr:rowOff>19050</xdr:rowOff>
    </xdr:from>
    <xdr:to>
      <xdr:col>30</xdr:col>
      <xdr:colOff>581025</xdr:colOff>
      <xdr:row>54</xdr:row>
      <xdr:rowOff>177799</xdr:rowOff>
    </xdr:to>
    <xdr:sp macro="" textlink="">
      <xdr:nvSpPr>
        <xdr:cNvPr id="33" name="AutoShape 8"/>
        <xdr:cNvSpPr>
          <a:spLocks noChangeArrowheads="1"/>
        </xdr:cNvSpPr>
      </xdr:nvSpPr>
      <xdr:spPr bwMode="auto">
        <a:xfrm>
          <a:off x="12484100" y="10610850"/>
          <a:ext cx="4721225" cy="539749"/>
        </a:xfrm>
        <a:prstGeom prst="wedgeRectCallout">
          <a:avLst>
            <a:gd name="adj1" fmla="val -52217"/>
            <a:gd name="adj2" fmla="val -959"/>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新事業の労務費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lang="ja-JP" altLang="en-US" sz="1000" b="0" i="0" u="none" strike="noStrike">
              <a:solidFill>
                <a:srgbClr val="FF0000"/>
              </a:solidFill>
              <a:effectLst/>
              <a:latin typeface="+mn-lt"/>
              <a:ea typeface="+mn-ea"/>
              <a:cs typeface="+mn-cs"/>
            </a:rPr>
            <a:t>給与賃金）</a:t>
          </a:r>
          <a:r>
            <a:rPr lang="ja-JP" altLang="en-US">
              <a:solidFill>
                <a:srgbClr val="FF0000"/>
              </a:solidFill>
            </a:rPr>
            <a:t> </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は、既存事業とも整合させた上で、一人当たりの給与・賃金の月額（年額）、各年の人数などにより算出してください（人数</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年収</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人で算出）。なお、最低賃金に抵触しないようご留意ください。</a:t>
          </a:r>
        </a:p>
      </xdr:txBody>
    </xdr:sp>
    <xdr:clientData/>
  </xdr:twoCellAnchor>
  <xdr:twoCellAnchor>
    <xdr:from>
      <xdr:col>23</xdr:col>
      <xdr:colOff>127000</xdr:colOff>
      <xdr:row>55</xdr:row>
      <xdr:rowOff>8470</xdr:rowOff>
    </xdr:from>
    <xdr:to>
      <xdr:col>30</xdr:col>
      <xdr:colOff>581026</xdr:colOff>
      <xdr:row>57</xdr:row>
      <xdr:rowOff>177800</xdr:rowOff>
    </xdr:to>
    <xdr:sp macro="" textlink="">
      <xdr:nvSpPr>
        <xdr:cNvPr id="34" name="AutoShape 8"/>
        <xdr:cNvSpPr>
          <a:spLocks noChangeArrowheads="1"/>
        </xdr:cNvSpPr>
      </xdr:nvSpPr>
      <xdr:spPr bwMode="auto">
        <a:xfrm>
          <a:off x="12484100" y="11171770"/>
          <a:ext cx="4721226" cy="550330"/>
        </a:xfrm>
        <a:prstGeom prst="wedgeRectCallout">
          <a:avLst>
            <a:gd name="adj1" fmla="val -52014"/>
            <a:gd name="adj2" fmla="val -49179"/>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新事業の福利厚生費は、既存事業とも整合させた上で、労務費（給与賃金）に対する掛率を定め算出してください。</a:t>
          </a:r>
          <a:endPar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掛率については直近期末までの実績値を参考にするとよい。　　</a:t>
          </a:r>
        </a:p>
      </xdr:txBody>
    </xdr:sp>
    <xdr:clientData/>
  </xdr:twoCellAnchor>
  <xdr:twoCellAnchor>
    <xdr:from>
      <xdr:col>23</xdr:col>
      <xdr:colOff>139700</xdr:colOff>
      <xdr:row>60</xdr:row>
      <xdr:rowOff>189444</xdr:rowOff>
    </xdr:from>
    <xdr:to>
      <xdr:col>30</xdr:col>
      <xdr:colOff>581024</xdr:colOff>
      <xdr:row>63</xdr:row>
      <xdr:rowOff>180975</xdr:rowOff>
    </xdr:to>
    <xdr:sp macro="" textlink="">
      <xdr:nvSpPr>
        <xdr:cNvPr id="35" name="AutoShape 8"/>
        <xdr:cNvSpPr>
          <a:spLocks noChangeArrowheads="1"/>
        </xdr:cNvSpPr>
      </xdr:nvSpPr>
      <xdr:spPr bwMode="auto">
        <a:xfrm>
          <a:off x="12484100" y="12305244"/>
          <a:ext cx="4708524" cy="588431"/>
        </a:xfrm>
        <a:prstGeom prst="wedgeRectCallout">
          <a:avLst>
            <a:gd name="adj1" fmla="val -52327"/>
            <a:gd name="adj2" fmla="val 38786"/>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新事業の給与賃金は、既存事業とも整合させた上で、一人当たりの給与賃金の月額（年額）、各年の人数などにより算出してください（人数</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年収</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人で算出）。なお、最低賃金に抵触しないようご留意ください。</a:t>
          </a:r>
        </a:p>
      </xdr:txBody>
    </xdr:sp>
    <xdr:clientData/>
  </xdr:twoCellAnchor>
  <xdr:twoCellAnchor>
    <xdr:from>
      <xdr:col>23</xdr:col>
      <xdr:colOff>133350</xdr:colOff>
      <xdr:row>64</xdr:row>
      <xdr:rowOff>22227</xdr:rowOff>
    </xdr:from>
    <xdr:to>
      <xdr:col>30</xdr:col>
      <xdr:colOff>590549</xdr:colOff>
      <xdr:row>67</xdr:row>
      <xdr:rowOff>9527</xdr:rowOff>
    </xdr:to>
    <xdr:sp macro="" textlink="">
      <xdr:nvSpPr>
        <xdr:cNvPr id="36" name="AutoShape 8"/>
        <xdr:cNvSpPr>
          <a:spLocks noChangeArrowheads="1"/>
        </xdr:cNvSpPr>
      </xdr:nvSpPr>
      <xdr:spPr bwMode="auto">
        <a:xfrm>
          <a:off x="12534900" y="12652377"/>
          <a:ext cx="4724399" cy="558800"/>
        </a:xfrm>
        <a:prstGeom prst="wedgeRectCallout">
          <a:avLst>
            <a:gd name="adj1" fmla="val -52273"/>
            <a:gd name="adj2" fmla="val -35521"/>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新事業の福利厚生費は、既存事業とも整合させた上で、給与賃金等に対する割合を定め算出してください。</a:t>
          </a:r>
          <a:endPar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割合については直近期末までの実績値等を参考にするとよい。　　</a:t>
          </a:r>
        </a:p>
      </xdr:txBody>
    </xdr:sp>
    <xdr:clientData/>
  </xdr:twoCellAnchor>
  <xdr:twoCellAnchor>
    <xdr:from>
      <xdr:col>23</xdr:col>
      <xdr:colOff>137584</xdr:colOff>
      <xdr:row>67</xdr:row>
      <xdr:rowOff>40218</xdr:rowOff>
    </xdr:from>
    <xdr:to>
      <xdr:col>30</xdr:col>
      <xdr:colOff>584199</xdr:colOff>
      <xdr:row>68</xdr:row>
      <xdr:rowOff>161925</xdr:rowOff>
    </xdr:to>
    <xdr:sp macro="" textlink="">
      <xdr:nvSpPr>
        <xdr:cNvPr id="37" name="AutoShape 8"/>
        <xdr:cNvSpPr>
          <a:spLocks noChangeArrowheads="1"/>
        </xdr:cNvSpPr>
      </xdr:nvSpPr>
      <xdr:spPr bwMode="auto">
        <a:xfrm>
          <a:off x="12481984" y="13514918"/>
          <a:ext cx="4713815" cy="312207"/>
        </a:xfrm>
        <a:prstGeom prst="wedgeRectCallout">
          <a:avLst>
            <a:gd name="adj1" fmla="val -52277"/>
            <a:gd name="adj2" fmla="val -29764"/>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23</xdr:col>
      <xdr:colOff>123826</xdr:colOff>
      <xdr:row>88</xdr:row>
      <xdr:rowOff>143934</xdr:rowOff>
    </xdr:from>
    <xdr:to>
      <xdr:col>30</xdr:col>
      <xdr:colOff>584200</xdr:colOff>
      <xdr:row>91</xdr:row>
      <xdr:rowOff>118534</xdr:rowOff>
    </xdr:to>
    <xdr:sp macro="" textlink="">
      <xdr:nvSpPr>
        <xdr:cNvPr id="38" name="AutoShape 13"/>
        <xdr:cNvSpPr>
          <a:spLocks noChangeArrowheads="1"/>
        </xdr:cNvSpPr>
      </xdr:nvSpPr>
      <xdr:spPr bwMode="auto">
        <a:xfrm>
          <a:off x="12620626" y="17809634"/>
          <a:ext cx="4727574" cy="736600"/>
        </a:xfrm>
        <a:prstGeom prst="wedgeRectCallout">
          <a:avLst>
            <a:gd name="adj1" fmla="val -52118"/>
            <a:gd name="adj2" fmla="val -22884"/>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○個人事業主は、便宜上、既存事業のみに計上します。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⇒算出方法等の詳細については、既存事業の吹出しをご覧ください。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127001</xdr:colOff>
      <xdr:row>79</xdr:row>
      <xdr:rowOff>114300</xdr:rowOff>
    </xdr:from>
    <xdr:to>
      <xdr:col>30</xdr:col>
      <xdr:colOff>584201</xdr:colOff>
      <xdr:row>82</xdr:row>
      <xdr:rowOff>38100</xdr:rowOff>
    </xdr:to>
    <xdr:sp macro="" textlink="">
      <xdr:nvSpPr>
        <xdr:cNvPr id="29" name="AutoShape 12"/>
        <xdr:cNvSpPr>
          <a:spLocks noChangeArrowheads="1"/>
        </xdr:cNvSpPr>
      </xdr:nvSpPr>
      <xdr:spPr bwMode="auto">
        <a:xfrm>
          <a:off x="12484101" y="16103600"/>
          <a:ext cx="4724400" cy="495300"/>
        </a:xfrm>
        <a:prstGeom prst="wedgeRectCallout">
          <a:avLst>
            <a:gd name="adj1" fmla="val -52050"/>
            <a:gd name="adj2" fmla="val -19079"/>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経営革新計画に係る設備投資について税込みの金額で記載してください。なお、申請書の別表４に記載の導入期及び金額と整合させてください。</a:t>
          </a:r>
        </a:p>
      </xdr:txBody>
    </xdr:sp>
    <xdr:clientData/>
  </xdr:twoCellAnchor>
  <xdr:twoCellAnchor>
    <xdr:from>
      <xdr:col>23</xdr:col>
      <xdr:colOff>139700</xdr:colOff>
      <xdr:row>11</xdr:row>
      <xdr:rowOff>127000</xdr:rowOff>
    </xdr:from>
    <xdr:to>
      <xdr:col>30</xdr:col>
      <xdr:colOff>584200</xdr:colOff>
      <xdr:row>13</xdr:row>
      <xdr:rowOff>88900</xdr:rowOff>
    </xdr:to>
    <xdr:sp macro="" textlink="">
      <xdr:nvSpPr>
        <xdr:cNvPr id="39" name="AutoShape 8"/>
        <xdr:cNvSpPr>
          <a:spLocks noChangeArrowheads="1"/>
        </xdr:cNvSpPr>
      </xdr:nvSpPr>
      <xdr:spPr bwMode="auto">
        <a:xfrm>
          <a:off x="12484100" y="2374900"/>
          <a:ext cx="4711700" cy="342900"/>
        </a:xfrm>
        <a:prstGeom prst="wedgeRectCallout">
          <a:avLst>
            <a:gd name="adj1" fmla="val -52641"/>
            <a:gd name="adj2" fmla="val 40614"/>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23</xdr:col>
      <xdr:colOff>139700</xdr:colOff>
      <xdr:row>21</xdr:row>
      <xdr:rowOff>139700</xdr:rowOff>
    </xdr:from>
    <xdr:to>
      <xdr:col>30</xdr:col>
      <xdr:colOff>584200</xdr:colOff>
      <xdr:row>23</xdr:row>
      <xdr:rowOff>101600</xdr:rowOff>
    </xdr:to>
    <xdr:sp macro="" textlink="">
      <xdr:nvSpPr>
        <xdr:cNvPr id="40" name="AutoShape 8"/>
        <xdr:cNvSpPr>
          <a:spLocks noChangeArrowheads="1"/>
        </xdr:cNvSpPr>
      </xdr:nvSpPr>
      <xdr:spPr bwMode="auto">
        <a:xfrm>
          <a:off x="12484100" y="4318000"/>
          <a:ext cx="4711700" cy="342900"/>
        </a:xfrm>
        <a:prstGeom prst="wedgeRectCallout">
          <a:avLst>
            <a:gd name="adj1" fmla="val -52641"/>
            <a:gd name="adj2" fmla="val -1123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23</xdr:col>
      <xdr:colOff>139701</xdr:colOff>
      <xdr:row>58</xdr:row>
      <xdr:rowOff>25400</xdr:rowOff>
    </xdr:from>
    <xdr:to>
      <xdr:col>30</xdr:col>
      <xdr:colOff>584201</xdr:colOff>
      <xdr:row>59</xdr:row>
      <xdr:rowOff>172507</xdr:rowOff>
    </xdr:to>
    <xdr:sp macro="" textlink="">
      <xdr:nvSpPr>
        <xdr:cNvPr id="41" name="AutoShape 8"/>
        <xdr:cNvSpPr>
          <a:spLocks noChangeArrowheads="1"/>
        </xdr:cNvSpPr>
      </xdr:nvSpPr>
      <xdr:spPr bwMode="auto">
        <a:xfrm>
          <a:off x="12496801" y="11760200"/>
          <a:ext cx="4711700" cy="337607"/>
        </a:xfrm>
        <a:prstGeom prst="wedgeRectCallout">
          <a:avLst>
            <a:gd name="adj1" fmla="val -52277"/>
            <a:gd name="adj2" fmla="val -22241"/>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26</xdr:row>
      <xdr:rowOff>95250</xdr:rowOff>
    </xdr:from>
    <xdr:to>
      <xdr:col>13</xdr:col>
      <xdr:colOff>123825</xdr:colOff>
      <xdr:row>37</xdr:row>
      <xdr:rowOff>66675</xdr:rowOff>
    </xdr:to>
    <xdr:pic>
      <xdr:nvPicPr>
        <xdr:cNvPr id="2785"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1487150"/>
          <a:ext cx="964882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AD1" sqref="AD1"/>
    </sheetView>
  </sheetViews>
  <sheetFormatPr defaultRowHeight="12"/>
  <cols>
    <col min="1" max="1" width="3" customWidth="1"/>
  </cols>
  <sheetData/>
  <sheetProtection algorithmName="SHA-512" hashValue="UYf6iyfboZUyElcPZIXk8MqKLdQJxbVkwQo/+Ddjs7uCV6wiPCpydJkc+3COi7LxP4Rfg7tqB5mP/lN82tVmfQ==" saltValue="4h+mlMKKIe45WgJ9dDGD0g==" spinCount="100000" sheet="1" objects="1" scenarios="1"/>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B1:Y135"/>
  <sheetViews>
    <sheetView showGridLines="0" tabSelected="1" view="pageBreakPreview" zoomScale="75" zoomScaleNormal="100" zoomScaleSheetLayoutView="75" workbookViewId="0">
      <pane xSplit="3" ySplit="6" topLeftCell="D7" activePane="bottomRight" state="frozen"/>
      <selection pane="topRight" activeCell="D1" sqref="D1"/>
      <selection pane="bottomLeft" activeCell="A7" sqref="A7"/>
      <selection pane="bottomRight" activeCell="R3" sqref="R3:V3"/>
    </sheetView>
  </sheetViews>
  <sheetFormatPr defaultColWidth="9.140625" defaultRowHeight="12"/>
  <cols>
    <col min="1" max="1" width="1.7109375" style="146" customWidth="1"/>
    <col min="2" max="2" width="3" style="146" customWidth="1"/>
    <col min="3" max="3" width="20.7109375" style="146" customWidth="1"/>
    <col min="4" max="6" width="10.7109375" style="146" customWidth="1"/>
    <col min="7" max="7" width="5" style="146" customWidth="1"/>
    <col min="8" max="8" width="10.7109375" style="146" customWidth="1"/>
    <col min="9" max="9" width="5" style="147" customWidth="1"/>
    <col min="10" max="10" width="10.7109375" style="146" customWidth="1"/>
    <col min="11" max="11" width="5" style="147" customWidth="1"/>
    <col min="12" max="12" width="10.7109375" style="146" customWidth="1"/>
    <col min="13" max="13" width="5" style="147" customWidth="1"/>
    <col min="14" max="14" width="10.7109375" style="146" customWidth="1"/>
    <col min="15" max="15" width="5" style="147" customWidth="1"/>
    <col min="16" max="16" width="10.7109375" style="146" customWidth="1"/>
    <col min="17" max="17" width="5" style="147" customWidth="1"/>
    <col min="18" max="18" width="10.7109375" style="146" customWidth="1"/>
    <col min="19" max="19" width="5" style="147" customWidth="1"/>
    <col min="20" max="20" width="10.7109375" style="146" customWidth="1"/>
    <col min="21" max="21" width="5" style="147" customWidth="1"/>
    <col min="22" max="22" width="10.7109375" style="146" customWidth="1"/>
    <col min="23" max="23" width="5" style="147" customWidth="1"/>
    <col min="24" max="16384" width="9.140625" style="146"/>
  </cols>
  <sheetData>
    <row r="1" spans="2:25" ht="21.75" customHeight="1">
      <c r="B1" s="222"/>
      <c r="C1" s="222" t="s">
        <v>141</v>
      </c>
      <c r="D1" s="222"/>
      <c r="E1" s="222"/>
      <c r="F1" s="222"/>
      <c r="G1" s="222"/>
      <c r="H1" s="223"/>
      <c r="I1" s="224"/>
      <c r="J1" s="223"/>
      <c r="K1" s="224"/>
      <c r="L1" s="223"/>
      <c r="M1" s="224"/>
      <c r="N1" s="223"/>
      <c r="O1" s="224"/>
      <c r="P1" s="223"/>
      <c r="Q1" s="224"/>
      <c r="R1" s="223"/>
      <c r="S1" s="224"/>
      <c r="T1" s="223" t="s">
        <v>123</v>
      </c>
      <c r="U1" s="224"/>
      <c r="V1" s="223"/>
      <c r="W1" s="224"/>
    </row>
    <row r="2" spans="2:25" ht="10.5" customHeight="1">
      <c r="B2" s="222"/>
      <c r="C2" s="222"/>
      <c r="D2" s="222"/>
      <c r="E2" s="222"/>
      <c r="F2" s="222"/>
      <c r="G2" s="222"/>
      <c r="H2" s="223"/>
      <c r="I2" s="224"/>
      <c r="J2" s="223"/>
      <c r="K2" s="224"/>
      <c r="L2" s="223"/>
      <c r="M2" s="224"/>
      <c r="N2" s="223"/>
      <c r="O2" s="224"/>
      <c r="P2" s="223"/>
      <c r="Q2" s="224"/>
      <c r="R2" s="223"/>
      <c r="S2" s="224"/>
      <c r="T2" s="223"/>
      <c r="U2" s="224"/>
      <c r="V2" s="223"/>
      <c r="W2" s="224"/>
    </row>
    <row r="3" spans="2:25" ht="18" customHeight="1">
      <c r="B3" s="225"/>
      <c r="C3" s="225"/>
      <c r="D3" s="225"/>
      <c r="E3" s="225"/>
      <c r="F3" s="225"/>
      <c r="G3" s="225"/>
      <c r="H3" s="225"/>
      <c r="I3" s="226"/>
      <c r="J3" s="225"/>
      <c r="K3" s="226"/>
      <c r="L3" s="225"/>
      <c r="M3" s="226"/>
      <c r="N3" s="225"/>
      <c r="O3" s="226"/>
      <c r="P3" s="382" t="s">
        <v>108</v>
      </c>
      <c r="Q3" s="383"/>
      <c r="R3" s="379"/>
      <c r="S3" s="380"/>
      <c r="T3" s="380"/>
      <c r="U3" s="380"/>
      <c r="V3" s="381"/>
      <c r="W3" s="226"/>
    </row>
    <row r="4" spans="2:25" ht="18" customHeight="1">
      <c r="B4" s="97" t="s">
        <v>98</v>
      </c>
      <c r="C4" s="97"/>
      <c r="D4" s="97"/>
      <c r="E4" s="97"/>
      <c r="F4" s="225"/>
      <c r="G4" s="225"/>
      <c r="H4" s="225"/>
      <c r="I4" s="226"/>
      <c r="J4" s="225"/>
      <c r="K4" s="226"/>
      <c r="L4" s="225"/>
      <c r="M4" s="226"/>
      <c r="N4" s="225"/>
      <c r="O4" s="226"/>
      <c r="P4" s="225"/>
      <c r="Q4" s="226"/>
      <c r="R4" s="225"/>
      <c r="S4" s="226"/>
      <c r="T4" s="225"/>
      <c r="U4" s="227"/>
      <c r="V4" s="388" t="s">
        <v>11</v>
      </c>
      <c r="W4" s="388"/>
    </row>
    <row r="5" spans="2:25" ht="15.95" customHeight="1">
      <c r="B5" s="401"/>
      <c r="C5" s="402"/>
      <c r="D5" s="76" t="s">
        <v>46</v>
      </c>
      <c r="E5" s="288" t="s">
        <v>45</v>
      </c>
      <c r="F5" s="386" t="s">
        <v>0</v>
      </c>
      <c r="G5" s="387"/>
      <c r="H5" s="386" t="s">
        <v>6</v>
      </c>
      <c r="I5" s="387"/>
      <c r="J5" s="386" t="s">
        <v>7</v>
      </c>
      <c r="K5" s="387"/>
      <c r="L5" s="386" t="s">
        <v>8</v>
      </c>
      <c r="M5" s="387"/>
      <c r="N5" s="386" t="s">
        <v>9</v>
      </c>
      <c r="O5" s="387"/>
      <c r="P5" s="386" t="s">
        <v>10</v>
      </c>
      <c r="Q5" s="387"/>
      <c r="R5" s="386" t="s">
        <v>89</v>
      </c>
      <c r="S5" s="387"/>
      <c r="T5" s="386" t="s">
        <v>90</v>
      </c>
      <c r="U5" s="387"/>
      <c r="V5" s="386" t="s">
        <v>91</v>
      </c>
      <c r="W5" s="387"/>
    </row>
    <row r="6" spans="2:25" ht="15.95" customHeight="1">
      <c r="B6" s="403"/>
      <c r="C6" s="404"/>
      <c r="D6" s="221" t="s">
        <v>125</v>
      </c>
      <c r="E6" s="221" t="s">
        <v>125</v>
      </c>
      <c r="F6" s="391" t="s">
        <v>125</v>
      </c>
      <c r="G6" s="392"/>
      <c r="H6" s="391" t="s">
        <v>125</v>
      </c>
      <c r="I6" s="392"/>
      <c r="J6" s="391" t="s">
        <v>125</v>
      </c>
      <c r="K6" s="392"/>
      <c r="L6" s="391" t="s">
        <v>125</v>
      </c>
      <c r="M6" s="392"/>
      <c r="N6" s="391" t="s">
        <v>125</v>
      </c>
      <c r="O6" s="392"/>
      <c r="P6" s="391" t="s">
        <v>125</v>
      </c>
      <c r="Q6" s="392"/>
      <c r="R6" s="391" t="s">
        <v>125</v>
      </c>
      <c r="S6" s="392"/>
      <c r="T6" s="391" t="s">
        <v>125</v>
      </c>
      <c r="U6" s="392"/>
      <c r="V6" s="391" t="s">
        <v>125</v>
      </c>
      <c r="W6" s="392"/>
      <c r="Y6" s="148"/>
    </row>
    <row r="7" spans="2:25" ht="15.95" customHeight="1">
      <c r="B7" s="358" t="s">
        <v>102</v>
      </c>
      <c r="C7" s="359"/>
      <c r="D7" s="95"/>
      <c r="E7" s="95"/>
      <c r="F7" s="95"/>
      <c r="G7" s="119">
        <v>100</v>
      </c>
      <c r="H7" s="95"/>
      <c r="I7" s="119">
        <v>100</v>
      </c>
      <c r="J7" s="95"/>
      <c r="K7" s="119">
        <v>100</v>
      </c>
      <c r="L7" s="95"/>
      <c r="M7" s="119">
        <v>100</v>
      </c>
      <c r="N7" s="95"/>
      <c r="O7" s="119">
        <v>100</v>
      </c>
      <c r="P7" s="95"/>
      <c r="Q7" s="119">
        <v>100</v>
      </c>
      <c r="R7" s="95"/>
      <c r="S7" s="119">
        <v>100</v>
      </c>
      <c r="T7" s="95"/>
      <c r="U7" s="120">
        <v>100</v>
      </c>
      <c r="V7" s="95"/>
      <c r="W7" s="119">
        <v>100</v>
      </c>
    </row>
    <row r="8" spans="2:25" ht="15" customHeight="1">
      <c r="B8" s="340" t="s">
        <v>1</v>
      </c>
      <c r="C8" s="131" t="s">
        <v>106</v>
      </c>
      <c r="D8" s="95"/>
      <c r="E8" s="95"/>
      <c r="F8" s="95"/>
      <c r="G8" s="293" t="str">
        <f t="shared" ref="G8:G15" si="0">IF(F$7=0,"－",IF(F8=0,"－",F8/F$7*100))</f>
        <v>－</v>
      </c>
      <c r="H8" s="95"/>
      <c r="I8" s="293" t="str">
        <f t="shared" ref="I8:I15" si="1">IF(H$7=0,"－",IF(H8=0,"－",H8/H$7*100))</f>
        <v>－</v>
      </c>
      <c r="J8" s="95"/>
      <c r="K8" s="293" t="str">
        <f t="shared" ref="K8:K15" si="2">IF(J$7=0,"－",IF(J8=0,"－",J8/J$7*100))</f>
        <v>－</v>
      </c>
      <c r="L8" s="95"/>
      <c r="M8" s="293" t="str">
        <f t="shared" ref="M8:M15" si="3">IF(L$7=0,"－",IF(L8=0,"－",L8/L$7*100))</f>
        <v>－</v>
      </c>
      <c r="N8" s="95"/>
      <c r="O8" s="293" t="str">
        <f t="shared" ref="O8:O15" si="4">IF(N$7=0,"－",IF(N8=0,"－",N8/N$7*100))</f>
        <v>－</v>
      </c>
      <c r="P8" s="95"/>
      <c r="Q8" s="293" t="str">
        <f t="shared" ref="Q8:Q15" si="5">IF(P$7=0,"－",IF(P8=0,"－",P8/P$7*100))</f>
        <v>－</v>
      </c>
      <c r="R8" s="95"/>
      <c r="S8" s="293" t="str">
        <f t="shared" ref="S8:S15" si="6">IF(R$7=0,"－",IF(R8=0,"－",R8/R$7*100))</f>
        <v>－</v>
      </c>
      <c r="T8" s="95"/>
      <c r="U8" s="293" t="str">
        <f t="shared" ref="U8:U15" si="7">IF(T$7=0,"－",IF(T8=0,"－",T8/T$7*100))</f>
        <v>－</v>
      </c>
      <c r="V8" s="95"/>
      <c r="W8" s="293" t="str">
        <f t="shared" ref="W8:W17" si="8">IF(V$7=0,"－",IF(V8=0,"－",V8/V$7*100))</f>
        <v>－</v>
      </c>
    </row>
    <row r="9" spans="2:25" ht="15" customHeight="1">
      <c r="B9" s="341"/>
      <c r="C9" s="133" t="s">
        <v>134</v>
      </c>
      <c r="D9" s="156"/>
      <c r="E9" s="156"/>
      <c r="F9" s="156"/>
      <c r="G9" s="141" t="str">
        <f>IF(F$7=0,"－",IF(F9=0,"－",F9/F$7*100))</f>
        <v>－</v>
      </c>
      <c r="H9" s="156"/>
      <c r="I9" s="141" t="str">
        <f>IF(H$7=0,"－",IF(H9=0,"－",H9/H$7*100))</f>
        <v>－</v>
      </c>
      <c r="J9" s="156"/>
      <c r="K9" s="141" t="str">
        <f>IF(J$7=0,"－",IF(J9=0,"－",J9/J$7*100))</f>
        <v>－</v>
      </c>
      <c r="L9" s="156"/>
      <c r="M9" s="141" t="str">
        <f>IF(L$7=0,"－",IF(L9=0,"－",L9/L$7*100))</f>
        <v>－</v>
      </c>
      <c r="N9" s="156"/>
      <c r="O9" s="141" t="str">
        <f>IF(N$7=0,"－",IF(N9=0,"－",N9/N$7*100))</f>
        <v>－</v>
      </c>
      <c r="P9" s="156"/>
      <c r="Q9" s="141" t="str">
        <f>IF(P$7=0,"－",IF(P9=0,"－",P9/P$7*100))</f>
        <v>－</v>
      </c>
      <c r="R9" s="156"/>
      <c r="S9" s="141" t="str">
        <f>IF(R$7=0,"－",IF(R9=0,"－",R9/R$7*100))</f>
        <v>－</v>
      </c>
      <c r="T9" s="156"/>
      <c r="U9" s="141" t="str">
        <f>IF(T$7=0,"－",IF(T9=0,"－",T9/T$7*100))</f>
        <v>－</v>
      </c>
      <c r="V9" s="156"/>
      <c r="W9" s="141" t="str">
        <f>IF(V$7=0,"－",IF(V9=0,"－",V9/V$7*100))</f>
        <v>－</v>
      </c>
    </row>
    <row r="10" spans="2:25" ht="15" customHeight="1">
      <c r="B10" s="341"/>
      <c r="C10" s="133" t="s">
        <v>140</v>
      </c>
      <c r="D10" s="165"/>
      <c r="E10" s="165"/>
      <c r="F10" s="165"/>
      <c r="G10" s="161" t="str">
        <f>IF(F$7=0,"－",IF(F10=0,"－",F10/F$7*100))</f>
        <v>－</v>
      </c>
      <c r="H10" s="165"/>
      <c r="I10" s="161" t="str">
        <f>IF(H$7=0,"－",IF(H10=0,"－",H10/H$7*100))</f>
        <v>－</v>
      </c>
      <c r="J10" s="165"/>
      <c r="K10" s="161" t="str">
        <f>IF(J$7=0,"－",IF(J10=0,"－",J10/J$7*100))</f>
        <v>－</v>
      </c>
      <c r="L10" s="165"/>
      <c r="M10" s="161" t="str">
        <f>IF(L$7=0,"－",IF(L10=0,"－",L10/L$7*100))</f>
        <v>－</v>
      </c>
      <c r="N10" s="165"/>
      <c r="O10" s="161" t="str">
        <f>IF(N$7=0,"－",IF(N10=0,"－",N10/N$7*100))</f>
        <v>－</v>
      </c>
      <c r="P10" s="165"/>
      <c r="Q10" s="161" t="str">
        <f>IF(P$7=0,"－",IF(P10=0,"－",P10/P$7*100))</f>
        <v>－</v>
      </c>
      <c r="R10" s="165"/>
      <c r="S10" s="161" t="str">
        <f>IF(R$7=0,"－",IF(R10=0,"－",R10/R$7*100))</f>
        <v>－</v>
      </c>
      <c r="T10" s="165"/>
      <c r="U10" s="161" t="str">
        <f>IF(T$7=0,"－",IF(T10=0,"－",T10/T$7*100))</f>
        <v>－</v>
      </c>
      <c r="V10" s="165"/>
      <c r="W10" s="161" t="str">
        <f>IF(V$7=0,"－",IF(V10=0,"－",V10/V$7*100))</f>
        <v>－</v>
      </c>
    </row>
    <row r="11" spans="2:25" ht="15" customHeight="1">
      <c r="B11" s="341"/>
      <c r="C11" s="132" t="s">
        <v>104</v>
      </c>
      <c r="D11" s="156"/>
      <c r="E11" s="156"/>
      <c r="F11" s="156"/>
      <c r="G11" s="161" t="str">
        <f t="shared" si="0"/>
        <v>－</v>
      </c>
      <c r="H11" s="156"/>
      <c r="I11" s="161" t="str">
        <f t="shared" si="1"/>
        <v>－</v>
      </c>
      <c r="J11" s="156"/>
      <c r="K11" s="161" t="str">
        <f t="shared" si="2"/>
        <v>－</v>
      </c>
      <c r="L11" s="156"/>
      <c r="M11" s="161" t="str">
        <f t="shared" si="3"/>
        <v>－</v>
      </c>
      <c r="N11" s="156"/>
      <c r="O11" s="161" t="str">
        <f t="shared" si="4"/>
        <v>－</v>
      </c>
      <c r="P11" s="156"/>
      <c r="Q11" s="161" t="str">
        <f t="shared" si="5"/>
        <v>－</v>
      </c>
      <c r="R11" s="156"/>
      <c r="S11" s="161" t="str">
        <f t="shared" si="6"/>
        <v>－</v>
      </c>
      <c r="T11" s="156"/>
      <c r="U11" s="161" t="str">
        <f t="shared" si="7"/>
        <v>－</v>
      </c>
      <c r="V11" s="156"/>
      <c r="W11" s="141" t="str">
        <f t="shared" si="8"/>
        <v>－</v>
      </c>
    </row>
    <row r="12" spans="2:25" ht="15" customHeight="1">
      <c r="B12" s="341"/>
      <c r="C12" s="132" t="s">
        <v>57</v>
      </c>
      <c r="D12" s="156"/>
      <c r="E12" s="156"/>
      <c r="F12" s="156"/>
      <c r="G12" s="161" t="str">
        <f t="shared" si="0"/>
        <v>－</v>
      </c>
      <c r="H12" s="156"/>
      <c r="I12" s="161" t="str">
        <f t="shared" si="1"/>
        <v>－</v>
      </c>
      <c r="J12" s="156"/>
      <c r="K12" s="161" t="str">
        <f t="shared" si="2"/>
        <v>－</v>
      </c>
      <c r="L12" s="156"/>
      <c r="M12" s="161" t="str">
        <f t="shared" si="3"/>
        <v>－</v>
      </c>
      <c r="N12" s="156"/>
      <c r="O12" s="161" t="str">
        <f t="shared" si="4"/>
        <v>－</v>
      </c>
      <c r="P12" s="156"/>
      <c r="Q12" s="161" t="str">
        <f t="shared" si="5"/>
        <v>－</v>
      </c>
      <c r="R12" s="156"/>
      <c r="S12" s="161" t="str">
        <f t="shared" si="6"/>
        <v>－</v>
      </c>
      <c r="T12" s="156"/>
      <c r="U12" s="161" t="str">
        <f t="shared" si="7"/>
        <v>－</v>
      </c>
      <c r="V12" s="156"/>
      <c r="W12" s="141" t="str">
        <f t="shared" si="8"/>
        <v>－</v>
      </c>
    </row>
    <row r="13" spans="2:25" ht="15" customHeight="1">
      <c r="B13" s="341"/>
      <c r="C13" s="132" t="s">
        <v>52</v>
      </c>
      <c r="D13" s="156"/>
      <c r="E13" s="156"/>
      <c r="F13" s="156"/>
      <c r="G13" s="161" t="str">
        <f t="shared" si="0"/>
        <v>－</v>
      </c>
      <c r="H13" s="156"/>
      <c r="I13" s="161" t="str">
        <f t="shared" si="1"/>
        <v>－</v>
      </c>
      <c r="J13" s="156"/>
      <c r="K13" s="161" t="str">
        <f t="shared" si="2"/>
        <v>－</v>
      </c>
      <c r="L13" s="156"/>
      <c r="M13" s="161" t="str">
        <f t="shared" si="3"/>
        <v>－</v>
      </c>
      <c r="N13" s="156"/>
      <c r="O13" s="161" t="str">
        <f t="shared" si="4"/>
        <v>－</v>
      </c>
      <c r="P13" s="156"/>
      <c r="Q13" s="161" t="str">
        <f t="shared" si="5"/>
        <v>－</v>
      </c>
      <c r="R13" s="156"/>
      <c r="S13" s="161" t="str">
        <f t="shared" si="6"/>
        <v>－</v>
      </c>
      <c r="T13" s="156"/>
      <c r="U13" s="161" t="str">
        <f t="shared" si="7"/>
        <v>－</v>
      </c>
      <c r="V13" s="156"/>
      <c r="W13" s="141" t="str">
        <f t="shared" si="8"/>
        <v>－</v>
      </c>
    </row>
    <row r="14" spans="2:25" ht="15" customHeight="1">
      <c r="B14" s="341"/>
      <c r="C14" s="132" t="s">
        <v>138</v>
      </c>
      <c r="D14" s="156"/>
      <c r="E14" s="156"/>
      <c r="F14" s="156"/>
      <c r="G14" s="161" t="str">
        <f t="shared" si="0"/>
        <v>－</v>
      </c>
      <c r="H14" s="156"/>
      <c r="I14" s="161" t="str">
        <f t="shared" si="1"/>
        <v>－</v>
      </c>
      <c r="J14" s="156"/>
      <c r="K14" s="161" t="str">
        <f t="shared" si="2"/>
        <v>－</v>
      </c>
      <c r="L14" s="156"/>
      <c r="M14" s="161" t="str">
        <f t="shared" si="3"/>
        <v>－</v>
      </c>
      <c r="N14" s="156"/>
      <c r="O14" s="161" t="str">
        <f t="shared" si="4"/>
        <v>－</v>
      </c>
      <c r="P14" s="156"/>
      <c r="Q14" s="161" t="str">
        <f t="shared" si="5"/>
        <v>－</v>
      </c>
      <c r="R14" s="156"/>
      <c r="S14" s="161" t="str">
        <f t="shared" si="6"/>
        <v>－</v>
      </c>
      <c r="T14" s="156"/>
      <c r="U14" s="161" t="str">
        <f t="shared" si="7"/>
        <v>－</v>
      </c>
      <c r="V14" s="156"/>
      <c r="W14" s="141" t="str">
        <f t="shared" si="8"/>
        <v>－</v>
      </c>
    </row>
    <row r="15" spans="2:25" ht="15" customHeight="1">
      <c r="B15" s="341"/>
      <c r="C15" s="132" t="s">
        <v>111</v>
      </c>
      <c r="D15" s="156"/>
      <c r="E15" s="156"/>
      <c r="F15" s="156"/>
      <c r="G15" s="161" t="str">
        <f t="shared" si="0"/>
        <v>－</v>
      </c>
      <c r="H15" s="156"/>
      <c r="I15" s="161" t="str">
        <f t="shared" si="1"/>
        <v>－</v>
      </c>
      <c r="J15" s="156"/>
      <c r="K15" s="161" t="str">
        <f t="shared" si="2"/>
        <v>－</v>
      </c>
      <c r="L15" s="156"/>
      <c r="M15" s="161" t="str">
        <f t="shared" si="3"/>
        <v>－</v>
      </c>
      <c r="N15" s="156"/>
      <c r="O15" s="161" t="str">
        <f t="shared" si="4"/>
        <v>－</v>
      </c>
      <c r="P15" s="156"/>
      <c r="Q15" s="161" t="str">
        <f t="shared" si="5"/>
        <v>－</v>
      </c>
      <c r="R15" s="156"/>
      <c r="S15" s="161" t="str">
        <f t="shared" si="6"/>
        <v>－</v>
      </c>
      <c r="T15" s="156"/>
      <c r="U15" s="161" t="str">
        <f t="shared" si="7"/>
        <v>－</v>
      </c>
      <c r="V15" s="156"/>
      <c r="W15" s="141" t="str">
        <f t="shared" si="8"/>
        <v>－</v>
      </c>
      <c r="X15" s="149"/>
    </row>
    <row r="16" spans="2:25" ht="15" customHeight="1">
      <c r="B16" s="341"/>
      <c r="C16" s="273" t="s">
        <v>112</v>
      </c>
      <c r="D16" s="294">
        <f>D17-(D8+D9+D10+D11+D12+D13+D14+D15)</f>
        <v>0</v>
      </c>
      <c r="E16" s="294">
        <f>E17-(E8+E9+E10+E11+E12+E13+E14+E15)</f>
        <v>0</v>
      </c>
      <c r="F16" s="294">
        <f>F17-(F8+F9+F10+F11+F12+F13+F14+F15)</f>
        <v>0</v>
      </c>
      <c r="G16" s="138" t="s">
        <v>74</v>
      </c>
      <c r="H16" s="96"/>
      <c r="I16" s="138" t="s">
        <v>100</v>
      </c>
      <c r="J16" s="96"/>
      <c r="K16" s="138" t="s">
        <v>74</v>
      </c>
      <c r="L16" s="96"/>
      <c r="M16" s="138" t="s">
        <v>74</v>
      </c>
      <c r="N16" s="96"/>
      <c r="O16" s="138" t="s">
        <v>74</v>
      </c>
      <c r="P16" s="96"/>
      <c r="Q16" s="138" t="s">
        <v>74</v>
      </c>
      <c r="R16" s="96"/>
      <c r="S16" s="138" t="s">
        <v>74</v>
      </c>
      <c r="T16" s="96"/>
      <c r="U16" s="138" t="s">
        <v>74</v>
      </c>
      <c r="V16" s="96"/>
      <c r="W16" s="138" t="s">
        <v>74</v>
      </c>
      <c r="X16" s="149"/>
    </row>
    <row r="17" spans="2:24" ht="15.95" customHeight="1">
      <c r="B17" s="406" t="s">
        <v>126</v>
      </c>
      <c r="C17" s="407"/>
      <c r="D17" s="166"/>
      <c r="E17" s="166"/>
      <c r="F17" s="166"/>
      <c r="G17" s="139" t="str">
        <f>IF(F$7=0,"－",IF(F17=0,"－",F17/F$7*100))</f>
        <v>－</v>
      </c>
      <c r="H17" s="163">
        <f>SUM(H8:H16)</f>
        <v>0</v>
      </c>
      <c r="I17" s="139" t="str">
        <f>IF(H$7=0,"－",IF(H17=0,"－",H17/H$7*100))</f>
        <v>－</v>
      </c>
      <c r="J17" s="163">
        <f>SUM(J8:J16)</f>
        <v>0</v>
      </c>
      <c r="K17" s="139" t="str">
        <f>IF(J$7=0,"－",IF(J17=0,"－",J17/J$7*100))</f>
        <v>－</v>
      </c>
      <c r="L17" s="163">
        <f>SUM(L8:L16)</f>
        <v>0</v>
      </c>
      <c r="M17" s="139" t="str">
        <f>IF(L$7=0,"－",IF(L17=0,"－",L17/L$7*100))</f>
        <v>－</v>
      </c>
      <c r="N17" s="163">
        <f>SUM(N8:N16)</f>
        <v>0</v>
      </c>
      <c r="O17" s="139" t="str">
        <f>IF(N$7=0,"－",IF(N17=0,"－",N17/N$7*100))</f>
        <v>－</v>
      </c>
      <c r="P17" s="163">
        <f>SUM(P8:P16)</f>
        <v>0</v>
      </c>
      <c r="Q17" s="139" t="str">
        <f>IF(P$7=0,"－",IF(P17=0,"－",P17/P$7*100))</f>
        <v>－</v>
      </c>
      <c r="R17" s="163">
        <f>SUM(R8:R16)</f>
        <v>0</v>
      </c>
      <c r="S17" s="139" t="str">
        <f>IF(R$7=0,"－",IF(R17=0,"－",R17/R$7*100))</f>
        <v>－</v>
      </c>
      <c r="T17" s="163">
        <f>SUM(T8:T16)</f>
        <v>0</v>
      </c>
      <c r="U17" s="139" t="str">
        <f>IF(T$7=0,"－",IF(T17=0,"－",T17/T$7*100))</f>
        <v>－</v>
      </c>
      <c r="V17" s="163">
        <f>SUM(V8:V16)</f>
        <v>0</v>
      </c>
      <c r="W17" s="139" t="str">
        <f t="shared" si="8"/>
        <v>－</v>
      </c>
      <c r="X17" s="149"/>
    </row>
    <row r="18" spans="2:24" ht="15.95" customHeight="1">
      <c r="B18" s="360" t="s">
        <v>131</v>
      </c>
      <c r="C18" s="361"/>
      <c r="D18" s="164">
        <f>D7-D17</f>
        <v>0</v>
      </c>
      <c r="E18" s="164">
        <f>E7-E17</f>
        <v>0</v>
      </c>
      <c r="F18" s="164">
        <f>F7-F17</f>
        <v>0</v>
      </c>
      <c r="G18" s="140" t="str">
        <f>IF(F$7=0,"－",IF(F18&lt;=0,"－",F18/F$7*100))</f>
        <v>－</v>
      </c>
      <c r="H18" s="164">
        <f>H7-H17</f>
        <v>0</v>
      </c>
      <c r="I18" s="140" t="str">
        <f>IF(H$7=0,"－",IF(H18&lt;=0,"－",H18/H$7*100))</f>
        <v>－</v>
      </c>
      <c r="J18" s="164">
        <f>J7-J17</f>
        <v>0</v>
      </c>
      <c r="K18" s="140" t="str">
        <f>IF(J$7=0,"－",IF(J18&lt;=0,"－",J18/J$7*100))</f>
        <v>－</v>
      </c>
      <c r="L18" s="164">
        <f>L7-L17</f>
        <v>0</v>
      </c>
      <c r="M18" s="140" t="str">
        <f>IF(L$7=0,"－",IF(L18&lt;=0,"－",L18/L$7*100))</f>
        <v>－</v>
      </c>
      <c r="N18" s="164">
        <f>N7-N17</f>
        <v>0</v>
      </c>
      <c r="O18" s="140" t="str">
        <f>IF(N$7=0,"－",IF(N18&lt;=0,"－",N18/N$7*100))</f>
        <v>－</v>
      </c>
      <c r="P18" s="164">
        <f>P7-P17</f>
        <v>0</v>
      </c>
      <c r="Q18" s="140" t="str">
        <f>IF(P$7=0,"－",IF(P18&lt;=0,"－",P18/P$7*100))</f>
        <v>－</v>
      </c>
      <c r="R18" s="164">
        <f>R7-R17</f>
        <v>0</v>
      </c>
      <c r="S18" s="140" t="str">
        <f>IF(R$7=0,"－",IF(R18&lt;=0,"－",R18/R$7*100))</f>
        <v>－</v>
      </c>
      <c r="T18" s="164">
        <f>T7-T17</f>
        <v>0</v>
      </c>
      <c r="U18" s="140" t="str">
        <f>IF(T$7=0,"－",IF(T18&lt;=0,"－",T18/T$7*100))</f>
        <v>－</v>
      </c>
      <c r="V18" s="164">
        <f>V7-V17</f>
        <v>0</v>
      </c>
      <c r="W18" s="140" t="str">
        <f>IF(V$7=0,"－",IF(V18&lt;=0,"－",V18/V$7*100))</f>
        <v>－</v>
      </c>
    </row>
    <row r="19" spans="2:24" ht="15" customHeight="1">
      <c r="B19" s="408" t="s">
        <v>114</v>
      </c>
      <c r="C19" s="133" t="s">
        <v>103</v>
      </c>
      <c r="D19" s="155"/>
      <c r="E19" s="155"/>
      <c r="F19" s="155"/>
      <c r="G19" s="137" t="str">
        <f t="shared" ref="G19:G27" si="9">IF(F$7=0,"－",IF(F19=0,"－",F19/F$7*100))</f>
        <v>－</v>
      </c>
      <c r="H19" s="155"/>
      <c r="I19" s="137" t="str">
        <f t="shared" ref="I19:I27" si="10">IF(H$7=0,"－",IF(H19=0,"－",H19/H$7*100))</f>
        <v>－</v>
      </c>
      <c r="J19" s="155"/>
      <c r="K19" s="137" t="str">
        <f t="shared" ref="K19:K27" si="11">IF(J$7=0,"－",IF(J19=0,"－",J19/J$7*100))</f>
        <v>－</v>
      </c>
      <c r="L19" s="155"/>
      <c r="M19" s="137" t="str">
        <f t="shared" ref="M19:M27" si="12">IF(L$7=0,"－",IF(L19=0,"－",L19/L$7*100))</f>
        <v>－</v>
      </c>
      <c r="N19" s="155"/>
      <c r="O19" s="137" t="str">
        <f t="shared" ref="O19:O27" si="13">IF(N$7=0,"－",IF(N19=0,"－",N19/N$7*100))</f>
        <v>－</v>
      </c>
      <c r="P19" s="155"/>
      <c r="Q19" s="137" t="str">
        <f t="shared" ref="Q19:Q27" si="14">IF(P$7=0,"－",IF(P19=0,"－",P19/P$7*100))</f>
        <v>－</v>
      </c>
      <c r="R19" s="155"/>
      <c r="S19" s="137" t="str">
        <f t="shared" ref="S19:S27" si="15">IF(R$7=0,"－",IF(R19=0,"－",R19/R$7*100))</f>
        <v>－</v>
      </c>
      <c r="T19" s="155"/>
      <c r="U19" s="137" t="str">
        <f t="shared" ref="U19:U27" si="16">IF(T$7=0,"－",IF(T19=0,"－",T19/T$7*100))</f>
        <v>－</v>
      </c>
      <c r="V19" s="155"/>
      <c r="W19" s="137" t="str">
        <f t="shared" ref="W19:W27" si="17">IF(V$7=0,"－",IF(V19=0,"－",V19/V$7*100))</f>
        <v>－</v>
      </c>
    </row>
    <row r="20" spans="2:24" ht="15" customHeight="1">
      <c r="B20" s="409"/>
      <c r="C20" s="133" t="s">
        <v>140</v>
      </c>
      <c r="D20" s="165"/>
      <c r="E20" s="165"/>
      <c r="F20" s="165"/>
      <c r="G20" s="161" t="str">
        <f t="shared" si="9"/>
        <v>－</v>
      </c>
      <c r="H20" s="165"/>
      <c r="I20" s="161" t="str">
        <f t="shared" si="10"/>
        <v>－</v>
      </c>
      <c r="J20" s="165"/>
      <c r="K20" s="161" t="str">
        <f t="shared" si="11"/>
        <v>－</v>
      </c>
      <c r="L20" s="165"/>
      <c r="M20" s="161" t="str">
        <f t="shared" si="12"/>
        <v>－</v>
      </c>
      <c r="N20" s="165"/>
      <c r="O20" s="161" t="str">
        <f t="shared" si="13"/>
        <v>－</v>
      </c>
      <c r="P20" s="165"/>
      <c r="Q20" s="161" t="str">
        <f t="shared" si="14"/>
        <v>－</v>
      </c>
      <c r="R20" s="165"/>
      <c r="S20" s="161" t="str">
        <f t="shared" si="15"/>
        <v>－</v>
      </c>
      <c r="T20" s="165"/>
      <c r="U20" s="161" t="str">
        <f t="shared" si="16"/>
        <v>－</v>
      </c>
      <c r="V20" s="165"/>
      <c r="W20" s="161" t="str">
        <f t="shared" si="17"/>
        <v>－</v>
      </c>
    </row>
    <row r="21" spans="2:24" ht="15" customHeight="1">
      <c r="B21" s="409"/>
      <c r="C21" s="132" t="s">
        <v>57</v>
      </c>
      <c r="D21" s="156"/>
      <c r="E21" s="156"/>
      <c r="F21" s="156"/>
      <c r="G21" s="141" t="str">
        <f t="shared" si="9"/>
        <v>－</v>
      </c>
      <c r="H21" s="156"/>
      <c r="I21" s="141" t="str">
        <f t="shared" si="10"/>
        <v>－</v>
      </c>
      <c r="J21" s="156"/>
      <c r="K21" s="141" t="str">
        <f t="shared" si="11"/>
        <v>－</v>
      </c>
      <c r="L21" s="156"/>
      <c r="M21" s="141" t="str">
        <f t="shared" si="12"/>
        <v>－</v>
      </c>
      <c r="N21" s="156"/>
      <c r="O21" s="141" t="str">
        <f t="shared" si="13"/>
        <v>－</v>
      </c>
      <c r="P21" s="156"/>
      <c r="Q21" s="141" t="str">
        <f t="shared" si="14"/>
        <v>－</v>
      </c>
      <c r="R21" s="156"/>
      <c r="S21" s="141" t="str">
        <f t="shared" si="15"/>
        <v>－</v>
      </c>
      <c r="T21" s="156"/>
      <c r="U21" s="141" t="str">
        <f t="shared" si="16"/>
        <v>－</v>
      </c>
      <c r="V21" s="156"/>
      <c r="W21" s="141" t="str">
        <f t="shared" si="17"/>
        <v>－</v>
      </c>
    </row>
    <row r="22" spans="2:24" ht="15" customHeight="1">
      <c r="B22" s="409"/>
      <c r="C22" s="132" t="s">
        <v>52</v>
      </c>
      <c r="D22" s="156"/>
      <c r="E22" s="156"/>
      <c r="F22" s="156"/>
      <c r="G22" s="141" t="str">
        <f t="shared" si="9"/>
        <v>－</v>
      </c>
      <c r="H22" s="156"/>
      <c r="I22" s="141" t="str">
        <f t="shared" si="10"/>
        <v>－</v>
      </c>
      <c r="J22" s="156"/>
      <c r="K22" s="141" t="str">
        <f t="shared" si="11"/>
        <v>－</v>
      </c>
      <c r="L22" s="156"/>
      <c r="M22" s="141" t="str">
        <f t="shared" si="12"/>
        <v>－</v>
      </c>
      <c r="N22" s="156"/>
      <c r="O22" s="141" t="str">
        <f t="shared" si="13"/>
        <v>－</v>
      </c>
      <c r="P22" s="156"/>
      <c r="Q22" s="141" t="str">
        <f t="shared" si="14"/>
        <v>－</v>
      </c>
      <c r="R22" s="156"/>
      <c r="S22" s="141" t="str">
        <f t="shared" si="15"/>
        <v>－</v>
      </c>
      <c r="T22" s="156"/>
      <c r="U22" s="141" t="str">
        <f t="shared" si="16"/>
        <v>－</v>
      </c>
      <c r="V22" s="156"/>
      <c r="W22" s="141" t="str">
        <f t="shared" si="17"/>
        <v>－</v>
      </c>
    </row>
    <row r="23" spans="2:24" ht="15" customHeight="1">
      <c r="B23" s="409"/>
      <c r="C23" s="132" t="s">
        <v>138</v>
      </c>
      <c r="D23" s="156"/>
      <c r="E23" s="156"/>
      <c r="F23" s="156"/>
      <c r="G23" s="141" t="str">
        <f t="shared" si="9"/>
        <v>－</v>
      </c>
      <c r="H23" s="156"/>
      <c r="I23" s="141" t="str">
        <f t="shared" si="10"/>
        <v>－</v>
      </c>
      <c r="J23" s="156"/>
      <c r="K23" s="141" t="str">
        <f t="shared" si="11"/>
        <v>－</v>
      </c>
      <c r="L23" s="156"/>
      <c r="M23" s="141" t="str">
        <f t="shared" si="12"/>
        <v>－</v>
      </c>
      <c r="N23" s="156"/>
      <c r="O23" s="141" t="str">
        <f t="shared" si="13"/>
        <v>－</v>
      </c>
      <c r="P23" s="156"/>
      <c r="Q23" s="141" t="str">
        <f t="shared" si="14"/>
        <v>－</v>
      </c>
      <c r="R23" s="156"/>
      <c r="S23" s="141" t="str">
        <f t="shared" si="15"/>
        <v>－</v>
      </c>
      <c r="T23" s="156"/>
      <c r="U23" s="141" t="str">
        <f t="shared" si="16"/>
        <v>－</v>
      </c>
      <c r="V23" s="156"/>
      <c r="W23" s="141" t="str">
        <f t="shared" si="17"/>
        <v>－</v>
      </c>
    </row>
    <row r="24" spans="2:24" ht="15" customHeight="1">
      <c r="B24" s="409"/>
      <c r="C24" s="132" t="s">
        <v>111</v>
      </c>
      <c r="D24" s="156"/>
      <c r="E24" s="156"/>
      <c r="F24" s="156"/>
      <c r="G24" s="141" t="str">
        <f t="shared" si="9"/>
        <v>－</v>
      </c>
      <c r="H24" s="156"/>
      <c r="I24" s="141" t="str">
        <f t="shared" si="10"/>
        <v>－</v>
      </c>
      <c r="J24" s="156"/>
      <c r="K24" s="141" t="str">
        <f t="shared" si="11"/>
        <v>－</v>
      </c>
      <c r="L24" s="156"/>
      <c r="M24" s="141" t="str">
        <f t="shared" si="12"/>
        <v>－</v>
      </c>
      <c r="N24" s="156"/>
      <c r="O24" s="141" t="str">
        <f t="shared" si="13"/>
        <v>－</v>
      </c>
      <c r="P24" s="156"/>
      <c r="Q24" s="141" t="str">
        <f t="shared" si="14"/>
        <v>－</v>
      </c>
      <c r="R24" s="156"/>
      <c r="S24" s="141" t="str">
        <f t="shared" si="15"/>
        <v>－</v>
      </c>
      <c r="T24" s="156"/>
      <c r="U24" s="141" t="str">
        <f t="shared" si="16"/>
        <v>－</v>
      </c>
      <c r="V24" s="156"/>
      <c r="W24" s="141" t="str">
        <f t="shared" si="17"/>
        <v>－</v>
      </c>
    </row>
    <row r="25" spans="2:24" ht="15" customHeight="1">
      <c r="B25" s="409"/>
      <c r="C25" s="248" t="s">
        <v>116</v>
      </c>
      <c r="D25" s="252"/>
      <c r="E25" s="252"/>
      <c r="F25" s="252"/>
      <c r="G25" s="141" t="str">
        <f t="shared" si="9"/>
        <v>－</v>
      </c>
      <c r="H25" s="252"/>
      <c r="I25" s="141" t="str">
        <f t="shared" si="10"/>
        <v>－</v>
      </c>
      <c r="J25" s="252"/>
      <c r="K25" s="141" t="str">
        <f t="shared" si="11"/>
        <v>－</v>
      </c>
      <c r="L25" s="252"/>
      <c r="M25" s="141" t="str">
        <f t="shared" si="12"/>
        <v>－</v>
      </c>
      <c r="N25" s="252"/>
      <c r="O25" s="141" t="str">
        <f t="shared" si="13"/>
        <v>－</v>
      </c>
      <c r="P25" s="252"/>
      <c r="Q25" s="141" t="str">
        <f t="shared" si="14"/>
        <v>－</v>
      </c>
      <c r="R25" s="252"/>
      <c r="S25" s="141" t="str">
        <f t="shared" si="15"/>
        <v>－</v>
      </c>
      <c r="T25" s="252"/>
      <c r="U25" s="141" t="str">
        <f t="shared" si="16"/>
        <v>－</v>
      </c>
      <c r="V25" s="252"/>
      <c r="W25" s="141" t="str">
        <f t="shared" si="17"/>
        <v>－</v>
      </c>
    </row>
    <row r="26" spans="2:24" ht="15" customHeight="1">
      <c r="B26" s="409"/>
      <c r="C26" s="273" t="s">
        <v>112</v>
      </c>
      <c r="D26" s="294">
        <f>D27-(D19+D20+D21+D22+D23+D24+D25)</f>
        <v>0</v>
      </c>
      <c r="E26" s="294">
        <f t="shared" ref="E26:F26" si="18">E27-(E19+E20+E21+E22+E23+E24+E25)</f>
        <v>0</v>
      </c>
      <c r="F26" s="294">
        <f t="shared" si="18"/>
        <v>0</v>
      </c>
      <c r="G26" s="142" t="str">
        <f t="shared" si="9"/>
        <v>－</v>
      </c>
      <c r="H26" s="162"/>
      <c r="I26" s="142" t="str">
        <f t="shared" si="10"/>
        <v>－</v>
      </c>
      <c r="J26" s="162"/>
      <c r="K26" s="142" t="str">
        <f t="shared" si="11"/>
        <v>－</v>
      </c>
      <c r="L26" s="162"/>
      <c r="M26" s="142" t="str">
        <f t="shared" si="12"/>
        <v>－</v>
      </c>
      <c r="N26" s="162"/>
      <c r="O26" s="142" t="str">
        <f t="shared" si="13"/>
        <v>－</v>
      </c>
      <c r="P26" s="162"/>
      <c r="Q26" s="142" t="str">
        <f t="shared" si="14"/>
        <v>－</v>
      </c>
      <c r="R26" s="162"/>
      <c r="S26" s="142" t="str">
        <f t="shared" si="15"/>
        <v>－</v>
      </c>
      <c r="T26" s="162"/>
      <c r="U26" s="142" t="str">
        <f t="shared" si="16"/>
        <v>－</v>
      </c>
      <c r="V26" s="162"/>
      <c r="W26" s="142" t="str">
        <f t="shared" si="17"/>
        <v>－</v>
      </c>
    </row>
    <row r="27" spans="2:24" ht="15.95" customHeight="1">
      <c r="B27" s="410" t="s">
        <v>2</v>
      </c>
      <c r="C27" s="411"/>
      <c r="D27" s="166"/>
      <c r="E27" s="166"/>
      <c r="F27" s="166"/>
      <c r="G27" s="139" t="str">
        <f t="shared" si="9"/>
        <v>－</v>
      </c>
      <c r="H27" s="163">
        <f>SUM(H19:H26)</f>
        <v>0</v>
      </c>
      <c r="I27" s="139" t="str">
        <f t="shared" si="10"/>
        <v>－</v>
      </c>
      <c r="J27" s="163">
        <f>SUM(J19:J26)</f>
        <v>0</v>
      </c>
      <c r="K27" s="139" t="str">
        <f t="shared" si="11"/>
        <v>－</v>
      </c>
      <c r="L27" s="163">
        <f>SUM(L19:L26)</f>
        <v>0</v>
      </c>
      <c r="M27" s="139" t="str">
        <f t="shared" si="12"/>
        <v>－</v>
      </c>
      <c r="N27" s="163">
        <f>SUM(N19:N26)</f>
        <v>0</v>
      </c>
      <c r="O27" s="139" t="str">
        <f t="shared" si="13"/>
        <v>－</v>
      </c>
      <c r="P27" s="163">
        <f>SUM(P19:P26)</f>
        <v>0</v>
      </c>
      <c r="Q27" s="139" t="str">
        <f t="shared" si="14"/>
        <v>－</v>
      </c>
      <c r="R27" s="163">
        <f>SUM(R19:R26)</f>
        <v>0</v>
      </c>
      <c r="S27" s="139" t="str">
        <f t="shared" si="15"/>
        <v>－</v>
      </c>
      <c r="T27" s="163">
        <f>SUM(T19:T26)</f>
        <v>0</v>
      </c>
      <c r="U27" s="139" t="str">
        <f t="shared" si="16"/>
        <v>－</v>
      </c>
      <c r="V27" s="163">
        <f>SUM(V19:V26)</f>
        <v>0</v>
      </c>
      <c r="W27" s="139" t="str">
        <f t="shared" si="17"/>
        <v>－</v>
      </c>
    </row>
    <row r="28" spans="2:24" ht="15.95" customHeight="1">
      <c r="B28" s="360" t="s">
        <v>4</v>
      </c>
      <c r="C28" s="405"/>
      <c r="D28" s="163">
        <f>D18-D27+D25</f>
        <v>0</v>
      </c>
      <c r="E28" s="163">
        <f t="shared" ref="E28:V28" si="19">E18-E27+E25</f>
        <v>0</v>
      </c>
      <c r="F28" s="163">
        <f t="shared" si="19"/>
        <v>0</v>
      </c>
      <c r="G28" s="139" t="str">
        <f>IF(F$7=0,"－",IF(F28&lt;=0,"－",F28/F$7*100))</f>
        <v>－</v>
      </c>
      <c r="H28" s="163">
        <f t="shared" si="19"/>
        <v>0</v>
      </c>
      <c r="I28" s="139" t="str">
        <f>IF(H$7=0,"－",IF(H28&lt;=0,"－",H28/H$7*100))</f>
        <v>－</v>
      </c>
      <c r="J28" s="163">
        <f t="shared" si="19"/>
        <v>0</v>
      </c>
      <c r="K28" s="139" t="str">
        <f>IF(J$7=0,"－",IF(J28&lt;=0,"－",J28/J$7*100))</f>
        <v>－</v>
      </c>
      <c r="L28" s="163">
        <f t="shared" si="19"/>
        <v>0</v>
      </c>
      <c r="M28" s="139" t="str">
        <f>IF(L$7=0,"－",IF(L28&lt;=0,"－",L28/L$7*100))</f>
        <v>－</v>
      </c>
      <c r="N28" s="163">
        <f t="shared" si="19"/>
        <v>0</v>
      </c>
      <c r="O28" s="139" t="str">
        <f>IF(N$7=0,"－",IF(N28&lt;=0,"－",N28/N$7*100))</f>
        <v>－</v>
      </c>
      <c r="P28" s="163">
        <f t="shared" si="19"/>
        <v>0</v>
      </c>
      <c r="Q28" s="139" t="str">
        <f>IF(P$7=0,"－",IF(P28&lt;=0,"－",P28/P$7*100))</f>
        <v>－</v>
      </c>
      <c r="R28" s="163">
        <f t="shared" si="19"/>
        <v>0</v>
      </c>
      <c r="S28" s="139" t="str">
        <f>IF(R$7=0,"－",IF(R28&lt;=0,"－",R28/R$7*100))</f>
        <v>－</v>
      </c>
      <c r="T28" s="163">
        <f t="shared" si="19"/>
        <v>0</v>
      </c>
      <c r="U28" s="139" t="str">
        <f>IF(T$7=0,"－",IF(T28&lt;=0,"－",T28/T$7*100))</f>
        <v>－</v>
      </c>
      <c r="V28" s="163">
        <f t="shared" si="19"/>
        <v>0</v>
      </c>
      <c r="W28" s="139" t="str">
        <f>IF(V$7=0,"－",IF(V28&lt;=0,"－",V28/V$7*100))</f>
        <v>－</v>
      </c>
      <c r="X28" s="150"/>
    </row>
    <row r="29" spans="2:24" ht="15.95" customHeight="1">
      <c r="B29" s="396" t="s">
        <v>135</v>
      </c>
      <c r="C29" s="397"/>
      <c r="D29" s="167">
        <f>D18-D27</f>
        <v>0</v>
      </c>
      <c r="E29" s="167">
        <f t="shared" ref="E29:V29" si="20">E18-E27</f>
        <v>0</v>
      </c>
      <c r="F29" s="167">
        <f t="shared" si="20"/>
        <v>0</v>
      </c>
      <c r="G29" s="139" t="str">
        <f>IF(F$7=0,"－",IF(F29&lt;=0,"－",F29/F$7*100))</f>
        <v>－</v>
      </c>
      <c r="H29" s="167">
        <f t="shared" si="20"/>
        <v>0</v>
      </c>
      <c r="I29" s="139" t="str">
        <f>IF(H$7=0,"－",IF(H29&lt;=0,"－",H29/H$7*100))</f>
        <v>－</v>
      </c>
      <c r="J29" s="167">
        <f t="shared" si="20"/>
        <v>0</v>
      </c>
      <c r="K29" s="139" t="str">
        <f>IF(J$7=0,"－",IF(J29&lt;=0,"－",J29/J$7*100))</f>
        <v>－</v>
      </c>
      <c r="L29" s="167">
        <f t="shared" si="20"/>
        <v>0</v>
      </c>
      <c r="M29" s="139" t="str">
        <f>IF(L$7=0,"－",IF(L29&lt;=0,"－",L29/L$7*100))</f>
        <v>－</v>
      </c>
      <c r="N29" s="167">
        <f t="shared" si="20"/>
        <v>0</v>
      </c>
      <c r="O29" s="139" t="str">
        <f>IF(N$7=0,"－",IF(N29&lt;=0,"－",N29/N$7*100))</f>
        <v>－</v>
      </c>
      <c r="P29" s="167">
        <f t="shared" si="20"/>
        <v>0</v>
      </c>
      <c r="Q29" s="139" t="str">
        <f>IF(P$7=0,"－",IF(P29&lt;=0,"－",P29/P$7*100))</f>
        <v>－</v>
      </c>
      <c r="R29" s="167">
        <f t="shared" si="20"/>
        <v>0</v>
      </c>
      <c r="S29" s="139" t="str">
        <f>IF(R$7=0,"－",IF(R29&lt;=0,"－",R29/R$7*100))</f>
        <v>－</v>
      </c>
      <c r="T29" s="167">
        <f t="shared" si="20"/>
        <v>0</v>
      </c>
      <c r="U29" s="139" t="str">
        <f>IF(T$7=0,"－",IF(T29&lt;=0,"－",T29/T$7*100))</f>
        <v>－</v>
      </c>
      <c r="V29" s="167">
        <f t="shared" si="20"/>
        <v>0</v>
      </c>
      <c r="W29" s="139" t="str">
        <f>IF(V$7=0,"－",IF(V29&lt;=0,"－",V29/V$7*100))</f>
        <v>－</v>
      </c>
      <c r="X29" s="150"/>
    </row>
    <row r="30" spans="2:24" ht="15.95" customHeight="1">
      <c r="B30" s="343" t="s">
        <v>50</v>
      </c>
      <c r="C30" s="206" t="s">
        <v>101</v>
      </c>
      <c r="D30" s="166"/>
      <c r="E30" s="166"/>
      <c r="F30" s="166"/>
      <c r="G30" s="139" t="str">
        <f t="shared" ref="G30:I31" si="21">IF(F$7=0,"－",IF(F30&lt;=0,"－",F30/F$7*100))</f>
        <v>－</v>
      </c>
      <c r="H30" s="166"/>
      <c r="I30" s="139" t="str">
        <f t="shared" si="21"/>
        <v>－</v>
      </c>
      <c r="J30" s="166"/>
      <c r="K30" s="139" t="str">
        <f>IF(J$7=0,"－",IF(J30&lt;=0,"－",J30/J$7*100))</f>
        <v>－</v>
      </c>
      <c r="L30" s="166"/>
      <c r="M30" s="139" t="str">
        <f>IF(L$7=0,"－",IF(L30&lt;=0,"－",L30/L$7*100))</f>
        <v>－</v>
      </c>
      <c r="N30" s="166"/>
      <c r="O30" s="139" t="str">
        <f>IF(N$7=0,"－",IF(N30&lt;=0,"－",N30/N$7*100))</f>
        <v>－</v>
      </c>
      <c r="P30" s="166"/>
      <c r="Q30" s="139" t="str">
        <f>IF(P$7=0,"－",IF(P30&lt;=0,"－",P30/P$7*100))</f>
        <v>－</v>
      </c>
      <c r="R30" s="166"/>
      <c r="S30" s="139" t="str">
        <f>IF(R$7=0,"－",IF(R30&lt;=0,"－",R30/R$7*100))</f>
        <v>－</v>
      </c>
      <c r="T30" s="166"/>
      <c r="U30" s="139" t="str">
        <f>IF(T$7=0,"－",IF(T30&lt;=0,"－",T30/T$7*100))</f>
        <v>－</v>
      </c>
      <c r="V30" s="166"/>
      <c r="W30" s="139" t="str">
        <f>IF(V$7=0,"－",IF(V30&lt;=0,"－",V30/V$7*100))</f>
        <v>－</v>
      </c>
      <c r="X30" s="150"/>
    </row>
    <row r="31" spans="2:24" ht="24">
      <c r="B31" s="344"/>
      <c r="C31" s="207" t="s">
        <v>132</v>
      </c>
      <c r="D31" s="208"/>
      <c r="E31" s="208"/>
      <c r="F31" s="208"/>
      <c r="G31" s="209" t="str">
        <f t="shared" si="21"/>
        <v>－</v>
      </c>
      <c r="H31" s="210">
        <f>H29-H30</f>
        <v>0</v>
      </c>
      <c r="I31" s="209" t="str">
        <f t="shared" si="21"/>
        <v>－</v>
      </c>
      <c r="J31" s="210">
        <f>J29-J30</f>
        <v>0</v>
      </c>
      <c r="K31" s="209" t="str">
        <f>IF(J$7=0,"－",IF(J31&lt;=0,"－",J31/J$7*100))</f>
        <v>－</v>
      </c>
      <c r="L31" s="210">
        <f>L29-L30</f>
        <v>0</v>
      </c>
      <c r="M31" s="209" t="str">
        <f>IF(L$7=0,"－",IF(L31&lt;=0,"－",L31/L$7*100))</f>
        <v>－</v>
      </c>
      <c r="N31" s="210">
        <f>N29-N30</f>
        <v>0</v>
      </c>
      <c r="O31" s="209" t="str">
        <f>IF(N$7=0,"－",IF(N31&lt;=0,"－",N31/N$7*100))</f>
        <v>－</v>
      </c>
      <c r="P31" s="210">
        <f>P29-P30</f>
        <v>0</v>
      </c>
      <c r="Q31" s="209" t="str">
        <f>IF(P$7=0,"－",IF(P31&lt;=0,"－",P31/P$7*100))</f>
        <v>－</v>
      </c>
      <c r="R31" s="210">
        <f>R29-R30</f>
        <v>0</v>
      </c>
      <c r="S31" s="209" t="str">
        <f>IF(R$7=0,"－",IF(R31&lt;=0,"－",R31/R$7*100))</f>
        <v>－</v>
      </c>
      <c r="T31" s="210">
        <f>T29-T30</f>
        <v>0</v>
      </c>
      <c r="U31" s="209" t="str">
        <f>IF(T$7=0,"－",IF(T31&lt;=0,"－",T31/T$7*100))</f>
        <v>－</v>
      </c>
      <c r="V31" s="210">
        <f>V29-V30</f>
        <v>0</v>
      </c>
      <c r="W31" s="209" t="str">
        <f>IF(V$7=0,"－",IF(V31&lt;=0,"－",V31/V$7*100))</f>
        <v>－</v>
      </c>
      <c r="X31" s="150"/>
    </row>
    <row r="32" spans="2:24" ht="18" customHeight="1">
      <c r="B32" s="260" t="s">
        <v>118</v>
      </c>
      <c r="C32" s="234"/>
      <c r="D32" s="228"/>
      <c r="E32" s="228"/>
      <c r="F32" s="228"/>
      <c r="G32" s="228"/>
      <c r="H32" s="228"/>
      <c r="I32" s="229"/>
      <c r="J32" s="228"/>
      <c r="K32" s="229"/>
      <c r="L32" s="228"/>
      <c r="M32" s="229"/>
      <c r="N32" s="228"/>
      <c r="O32" s="229"/>
      <c r="P32" s="228"/>
      <c r="Q32" s="229"/>
      <c r="R32" s="228"/>
      <c r="S32" s="229"/>
      <c r="T32" s="228"/>
      <c r="U32" s="229"/>
      <c r="V32" s="228"/>
      <c r="W32" s="230"/>
      <c r="X32" s="150"/>
    </row>
    <row r="33" spans="2:24" ht="15.95" customHeight="1">
      <c r="B33" s="347" t="s">
        <v>56</v>
      </c>
      <c r="C33" s="134" t="s">
        <v>54</v>
      </c>
      <c r="D33" s="77">
        <f>ROUND((D17+D27)/12,-2)</f>
        <v>0</v>
      </c>
      <c r="E33" s="144">
        <f>ROUND((E17+E27)/12,-2)</f>
        <v>0</v>
      </c>
      <c r="F33" s="377">
        <f>ROUND((F17+F27)/12,-2)</f>
        <v>0</v>
      </c>
      <c r="G33" s="378"/>
      <c r="H33" s="377">
        <f>ROUND((H17+H27)/12,-2)</f>
        <v>0</v>
      </c>
      <c r="I33" s="378"/>
      <c r="J33" s="377">
        <f>ROUND((J17+J27)/12,-2)</f>
        <v>0</v>
      </c>
      <c r="K33" s="378"/>
      <c r="L33" s="377">
        <f>ROUND((L17+L27)/12,-2)</f>
        <v>0</v>
      </c>
      <c r="M33" s="378"/>
      <c r="N33" s="377">
        <f>ROUND((N17+N27)/12,-2)</f>
        <v>0</v>
      </c>
      <c r="O33" s="378"/>
      <c r="P33" s="377">
        <f>ROUND((P17+P27)/12,-2)</f>
        <v>0</v>
      </c>
      <c r="Q33" s="378"/>
      <c r="R33" s="377">
        <f>ROUND((R17+R27)/12,-2)</f>
        <v>0</v>
      </c>
      <c r="S33" s="378"/>
      <c r="T33" s="377">
        <f>ROUND((T17+T27)/12,-2)</f>
        <v>0</v>
      </c>
      <c r="U33" s="378"/>
      <c r="V33" s="377">
        <f>ROUND((V17+V27)/12,-2)</f>
        <v>0</v>
      </c>
      <c r="W33" s="378"/>
      <c r="X33" s="150"/>
    </row>
    <row r="34" spans="2:24" ht="15.95" customHeight="1">
      <c r="B34" s="348"/>
      <c r="C34" s="135" t="s">
        <v>137</v>
      </c>
      <c r="D34" s="96">
        <v>0</v>
      </c>
      <c r="E34" s="129">
        <v>0</v>
      </c>
      <c r="F34" s="375">
        <v>0</v>
      </c>
      <c r="G34" s="376"/>
      <c r="H34" s="375">
        <v>0</v>
      </c>
      <c r="I34" s="376"/>
      <c r="J34" s="375">
        <v>0</v>
      </c>
      <c r="K34" s="376"/>
      <c r="L34" s="375">
        <v>0</v>
      </c>
      <c r="M34" s="376"/>
      <c r="N34" s="375">
        <v>0</v>
      </c>
      <c r="O34" s="376"/>
      <c r="P34" s="375">
        <v>0</v>
      </c>
      <c r="Q34" s="376"/>
      <c r="R34" s="375">
        <v>0</v>
      </c>
      <c r="S34" s="376"/>
      <c r="T34" s="375">
        <v>0</v>
      </c>
      <c r="U34" s="376"/>
      <c r="V34" s="375">
        <v>0</v>
      </c>
      <c r="W34" s="376"/>
      <c r="X34" s="150"/>
    </row>
    <row r="35" spans="2:24" ht="15" customHeight="1">
      <c r="B35" s="398"/>
      <c r="C35" s="145" t="s">
        <v>2</v>
      </c>
      <c r="D35" s="79">
        <f>SUM(D33:D34)</f>
        <v>0</v>
      </c>
      <c r="E35" s="143">
        <f>SUM(E33:E34)</f>
        <v>0</v>
      </c>
      <c r="F35" s="384">
        <f>SUM(F33:F34)</f>
        <v>0</v>
      </c>
      <c r="G35" s="385"/>
      <c r="H35" s="384">
        <f>SUM(H33:H34)</f>
        <v>0</v>
      </c>
      <c r="I35" s="385"/>
      <c r="J35" s="384">
        <f>SUM(J33:J34)</f>
        <v>0</v>
      </c>
      <c r="K35" s="385"/>
      <c r="L35" s="384">
        <f>SUM(L33:L34)</f>
        <v>0</v>
      </c>
      <c r="M35" s="385"/>
      <c r="N35" s="384">
        <f>SUM(N33:N34)</f>
        <v>0</v>
      </c>
      <c r="O35" s="385"/>
      <c r="P35" s="384">
        <f>SUM(P33:P34)</f>
        <v>0</v>
      </c>
      <c r="Q35" s="385"/>
      <c r="R35" s="384">
        <f>SUM(R33:R34)</f>
        <v>0</v>
      </c>
      <c r="S35" s="385"/>
      <c r="T35" s="384">
        <f>SUM(T33:T34)</f>
        <v>0</v>
      </c>
      <c r="U35" s="385"/>
      <c r="V35" s="384">
        <f>SUM(V33:V34)</f>
        <v>0</v>
      </c>
      <c r="W35" s="385"/>
      <c r="X35" s="150"/>
    </row>
    <row r="36" spans="2:24" ht="15.95" customHeight="1">
      <c r="B36" s="399" t="s">
        <v>51</v>
      </c>
      <c r="C36" s="134" t="s">
        <v>47</v>
      </c>
      <c r="D36" s="80"/>
      <c r="E36" s="81"/>
      <c r="F36" s="81"/>
      <c r="G36" s="82"/>
      <c r="H36" s="389"/>
      <c r="I36" s="390"/>
      <c r="J36" s="389"/>
      <c r="K36" s="390"/>
      <c r="L36" s="389"/>
      <c r="M36" s="390"/>
      <c r="N36" s="389"/>
      <c r="O36" s="390"/>
      <c r="P36" s="389"/>
      <c r="Q36" s="390"/>
      <c r="R36" s="389"/>
      <c r="S36" s="390"/>
      <c r="T36" s="389"/>
      <c r="U36" s="390"/>
      <c r="V36" s="389"/>
      <c r="W36" s="390"/>
      <c r="X36" s="150"/>
    </row>
    <row r="37" spans="2:24" ht="15.95" customHeight="1">
      <c r="B37" s="400"/>
      <c r="C37" s="136" t="s">
        <v>48</v>
      </c>
      <c r="D37" s="83"/>
      <c r="E37" s="84"/>
      <c r="F37" s="84"/>
      <c r="G37" s="85"/>
      <c r="H37" s="332"/>
      <c r="I37" s="333"/>
      <c r="J37" s="332"/>
      <c r="K37" s="333"/>
      <c r="L37" s="332"/>
      <c r="M37" s="333"/>
      <c r="N37" s="332"/>
      <c r="O37" s="333"/>
      <c r="P37" s="332"/>
      <c r="Q37" s="333"/>
      <c r="R37" s="332"/>
      <c r="S37" s="333"/>
      <c r="T37" s="332"/>
      <c r="U37" s="333"/>
      <c r="V37" s="332"/>
      <c r="W37" s="333"/>
      <c r="X37" s="150"/>
    </row>
    <row r="38" spans="2:24" ht="15.95" customHeight="1">
      <c r="B38" s="400"/>
      <c r="C38" s="136" t="s">
        <v>49</v>
      </c>
      <c r="D38" s="83"/>
      <c r="E38" s="84"/>
      <c r="F38" s="84"/>
      <c r="G38" s="85"/>
      <c r="H38" s="332"/>
      <c r="I38" s="333"/>
      <c r="J38" s="332"/>
      <c r="K38" s="333"/>
      <c r="L38" s="332"/>
      <c r="M38" s="333"/>
      <c r="N38" s="332"/>
      <c r="O38" s="333"/>
      <c r="P38" s="332"/>
      <c r="Q38" s="333"/>
      <c r="R38" s="332"/>
      <c r="S38" s="333"/>
      <c r="T38" s="332"/>
      <c r="U38" s="333"/>
      <c r="V38" s="332"/>
      <c r="W38" s="333"/>
      <c r="X38" s="150"/>
    </row>
    <row r="39" spans="2:24" ht="15.95" customHeight="1">
      <c r="B39" s="400"/>
      <c r="C39" s="135" t="s">
        <v>50</v>
      </c>
      <c r="D39" s="86"/>
      <c r="E39" s="87"/>
      <c r="F39" s="87"/>
      <c r="G39" s="88"/>
      <c r="H39" s="375"/>
      <c r="I39" s="376"/>
      <c r="J39" s="375"/>
      <c r="K39" s="376"/>
      <c r="L39" s="375"/>
      <c r="M39" s="376"/>
      <c r="N39" s="375"/>
      <c r="O39" s="376"/>
      <c r="P39" s="375"/>
      <c r="Q39" s="376"/>
      <c r="R39" s="375"/>
      <c r="S39" s="376"/>
      <c r="T39" s="375"/>
      <c r="U39" s="376"/>
      <c r="V39" s="375"/>
      <c r="W39" s="376"/>
      <c r="X39" s="150"/>
    </row>
    <row r="40" spans="2:24" ht="15" customHeight="1">
      <c r="B40" s="89"/>
      <c r="C40" s="78" t="s">
        <v>2</v>
      </c>
      <c r="D40" s="90"/>
      <c r="E40" s="91"/>
      <c r="F40" s="91"/>
      <c r="G40" s="92"/>
      <c r="H40" s="394">
        <f>SUM(H36:H39)</f>
        <v>0</v>
      </c>
      <c r="I40" s="395"/>
      <c r="J40" s="384">
        <f>SUM(J36:J39)</f>
        <v>0</v>
      </c>
      <c r="K40" s="385"/>
      <c r="L40" s="384">
        <f>SUM(L36:L39)</f>
        <v>0</v>
      </c>
      <c r="M40" s="385"/>
      <c r="N40" s="384">
        <f>SUM(N36:N39)</f>
        <v>0</v>
      </c>
      <c r="O40" s="385"/>
      <c r="P40" s="384">
        <f>SUM(P36:P39)</f>
        <v>0</v>
      </c>
      <c r="Q40" s="385"/>
      <c r="R40" s="394">
        <f>SUM(R36:R39)</f>
        <v>0</v>
      </c>
      <c r="S40" s="395"/>
      <c r="T40" s="384">
        <f>SUM(T36:T39)</f>
        <v>0</v>
      </c>
      <c r="U40" s="385"/>
      <c r="V40" s="384">
        <f>SUM(V36:V39)</f>
        <v>0</v>
      </c>
      <c r="W40" s="385"/>
      <c r="X40" s="150"/>
    </row>
    <row r="41" spans="2:24" ht="10.5" customHeight="1">
      <c r="B41" s="231"/>
      <c r="C41" s="232"/>
      <c r="D41" s="233"/>
      <c r="E41" s="233"/>
      <c r="F41" s="272"/>
      <c r="G41" s="272"/>
      <c r="H41" s="254" t="str">
        <f>IF(H40=H35," ","エラー")</f>
        <v xml:space="preserve"> </v>
      </c>
      <c r="I41" s="255"/>
      <c r="J41" s="254" t="str">
        <f>IF(J40=J35," ","エラー")</f>
        <v xml:space="preserve"> </v>
      </c>
      <c r="K41" s="255"/>
      <c r="L41" s="254" t="str">
        <f>IF(L40=L35," ","エラー")</f>
        <v xml:space="preserve"> </v>
      </c>
      <c r="M41" s="255"/>
      <c r="N41" s="254" t="str">
        <f>IF(N40=N35," ","エラー")</f>
        <v xml:space="preserve"> </v>
      </c>
      <c r="O41" s="255"/>
      <c r="P41" s="254" t="str">
        <f>IF(P40=P35," ","エラー")</f>
        <v xml:space="preserve"> </v>
      </c>
      <c r="Q41" s="255"/>
      <c r="R41" s="254" t="str">
        <f>IF(R40=R35," ","エラー")</f>
        <v xml:space="preserve"> </v>
      </c>
      <c r="S41" s="255"/>
      <c r="T41" s="254" t="str">
        <f>IF(T40=T35," ","エラー")</f>
        <v xml:space="preserve"> </v>
      </c>
      <c r="U41" s="255"/>
      <c r="V41" s="254" t="str">
        <f>IF(V40=V35," ","エラー")</f>
        <v xml:space="preserve"> </v>
      </c>
      <c r="W41" s="256"/>
      <c r="X41" s="150"/>
    </row>
    <row r="42" spans="2:24" ht="12.75" customHeight="1">
      <c r="B42" s="234" t="s">
        <v>119</v>
      </c>
      <c r="C42" s="234"/>
      <c r="D42" s="235"/>
      <c r="E42" s="235"/>
      <c r="F42" s="235"/>
      <c r="G42" s="235"/>
      <c r="H42" s="235"/>
      <c r="I42" s="236"/>
      <c r="J42" s="235"/>
      <c r="K42" s="236"/>
      <c r="L42" s="235"/>
      <c r="M42" s="236"/>
      <c r="N42" s="235"/>
      <c r="O42" s="236"/>
      <c r="P42" s="235"/>
      <c r="Q42" s="236"/>
      <c r="R42" s="235"/>
      <c r="S42" s="236"/>
      <c r="T42" s="235"/>
      <c r="U42" s="236"/>
      <c r="V42" s="393" t="s">
        <v>44</v>
      </c>
      <c r="W42" s="393"/>
    </row>
    <row r="43" spans="2:24" ht="24" customHeight="1">
      <c r="B43" s="412" t="s">
        <v>124</v>
      </c>
      <c r="C43" s="413"/>
      <c r="D43" s="126"/>
      <c r="E43" s="130"/>
      <c r="F43" s="316"/>
      <c r="G43" s="317"/>
      <c r="H43" s="316"/>
      <c r="I43" s="317"/>
      <c r="J43" s="316"/>
      <c r="K43" s="317"/>
      <c r="L43" s="316"/>
      <c r="M43" s="317"/>
      <c r="N43" s="316"/>
      <c r="O43" s="317"/>
      <c r="P43" s="316"/>
      <c r="Q43" s="317"/>
      <c r="R43" s="316"/>
      <c r="S43" s="317"/>
      <c r="T43" s="316"/>
      <c r="U43" s="317"/>
      <c r="V43" s="316"/>
      <c r="W43" s="317"/>
    </row>
    <row r="44" spans="2:24" ht="24" customHeight="1">
      <c r="B44" s="362" t="s">
        <v>128</v>
      </c>
      <c r="C44" s="363"/>
      <c r="D44" s="127"/>
      <c r="E44" s="130"/>
      <c r="F44" s="316"/>
      <c r="G44" s="317"/>
      <c r="H44" s="316"/>
      <c r="I44" s="317"/>
      <c r="J44" s="316"/>
      <c r="K44" s="317"/>
      <c r="L44" s="316"/>
      <c r="M44" s="317"/>
      <c r="N44" s="316"/>
      <c r="O44" s="317"/>
      <c r="P44" s="316"/>
      <c r="Q44" s="317"/>
      <c r="R44" s="316"/>
      <c r="S44" s="317"/>
      <c r="T44" s="316"/>
      <c r="U44" s="317"/>
      <c r="V44" s="316"/>
      <c r="W44" s="317"/>
    </row>
    <row r="45" spans="2:24" ht="15" customHeight="1">
      <c r="B45" s="345" t="s">
        <v>127</v>
      </c>
      <c r="C45" s="346"/>
      <c r="D45" s="127"/>
      <c r="E45" s="274"/>
      <c r="F45" s="316"/>
      <c r="G45" s="317"/>
      <c r="H45" s="316"/>
      <c r="I45" s="317"/>
      <c r="J45" s="316"/>
      <c r="K45" s="317"/>
      <c r="L45" s="316"/>
      <c r="M45" s="317"/>
      <c r="N45" s="316"/>
      <c r="O45" s="317"/>
      <c r="P45" s="316"/>
      <c r="Q45" s="317"/>
      <c r="R45" s="316"/>
      <c r="S45" s="317"/>
      <c r="T45" s="316"/>
      <c r="U45" s="317"/>
      <c r="V45" s="316"/>
      <c r="W45" s="317"/>
    </row>
    <row r="46" spans="2:24" ht="15" customHeight="1">
      <c r="B46" s="345" t="s">
        <v>105</v>
      </c>
      <c r="C46" s="346"/>
      <c r="D46" s="271">
        <v>1</v>
      </c>
      <c r="E46" s="271">
        <v>1</v>
      </c>
      <c r="F46" s="326">
        <v>1</v>
      </c>
      <c r="G46" s="327"/>
      <c r="H46" s="326">
        <v>1</v>
      </c>
      <c r="I46" s="327"/>
      <c r="J46" s="326">
        <v>1</v>
      </c>
      <c r="K46" s="327"/>
      <c r="L46" s="326">
        <v>1</v>
      </c>
      <c r="M46" s="327"/>
      <c r="N46" s="326">
        <v>1</v>
      </c>
      <c r="O46" s="327"/>
      <c r="P46" s="326">
        <v>1</v>
      </c>
      <c r="Q46" s="327"/>
      <c r="R46" s="326">
        <v>1</v>
      </c>
      <c r="S46" s="327"/>
      <c r="T46" s="326">
        <v>1</v>
      </c>
      <c r="U46" s="327"/>
      <c r="V46" s="326">
        <v>1</v>
      </c>
      <c r="W46" s="327"/>
    </row>
    <row r="47" spans="2:24" ht="15" customHeight="1">
      <c r="B47" s="354" t="s">
        <v>77</v>
      </c>
      <c r="C47" s="355"/>
      <c r="D47" s="68">
        <f>ROUND((D43+D44+D45+D46),1)</f>
        <v>1</v>
      </c>
      <c r="E47" s="68">
        <f>ROUND((E43+E44+E45+E46),1)</f>
        <v>1</v>
      </c>
      <c r="F47" s="328">
        <f t="shared" ref="F47:W47" si="22">ROUND((F43+F44+F45+F46),1)</f>
        <v>1</v>
      </c>
      <c r="G47" s="329">
        <f t="shared" si="22"/>
        <v>0</v>
      </c>
      <c r="H47" s="328">
        <f t="shared" si="22"/>
        <v>1</v>
      </c>
      <c r="I47" s="329">
        <f t="shared" si="22"/>
        <v>0</v>
      </c>
      <c r="J47" s="328">
        <f t="shared" si="22"/>
        <v>1</v>
      </c>
      <c r="K47" s="329">
        <f t="shared" si="22"/>
        <v>0</v>
      </c>
      <c r="L47" s="328">
        <f t="shared" si="22"/>
        <v>1</v>
      </c>
      <c r="M47" s="329">
        <f t="shared" si="22"/>
        <v>0</v>
      </c>
      <c r="N47" s="328">
        <f t="shared" si="22"/>
        <v>1</v>
      </c>
      <c r="O47" s="329">
        <f t="shared" si="22"/>
        <v>0</v>
      </c>
      <c r="P47" s="328">
        <f t="shared" si="22"/>
        <v>1</v>
      </c>
      <c r="Q47" s="329">
        <f t="shared" si="22"/>
        <v>0</v>
      </c>
      <c r="R47" s="328">
        <f t="shared" si="22"/>
        <v>1</v>
      </c>
      <c r="S47" s="329">
        <f t="shared" si="22"/>
        <v>0</v>
      </c>
      <c r="T47" s="328">
        <f t="shared" si="22"/>
        <v>1</v>
      </c>
      <c r="U47" s="329">
        <f t="shared" si="22"/>
        <v>0</v>
      </c>
      <c r="V47" s="328">
        <f t="shared" si="22"/>
        <v>1</v>
      </c>
      <c r="W47" s="329">
        <f t="shared" si="22"/>
        <v>0</v>
      </c>
    </row>
    <row r="48" spans="2:24" ht="15" customHeight="1">
      <c r="B48" s="237"/>
      <c r="C48" s="237"/>
      <c r="D48" s="237"/>
      <c r="E48" s="237"/>
      <c r="F48" s="237"/>
      <c r="G48" s="237"/>
      <c r="H48" s="237"/>
      <c r="I48" s="238"/>
      <c r="J48" s="237"/>
      <c r="K48" s="238"/>
      <c r="L48" s="237"/>
      <c r="M48" s="238"/>
      <c r="N48" s="237"/>
      <c r="O48" s="238"/>
      <c r="P48" s="237"/>
      <c r="Q48" s="238"/>
      <c r="R48" s="237"/>
      <c r="S48" s="238"/>
      <c r="T48" s="237"/>
      <c r="U48" s="238"/>
      <c r="V48" s="239"/>
      <c r="W48" s="238"/>
    </row>
    <row r="49" spans="2:23" ht="18" customHeight="1">
      <c r="B49" s="342" t="s">
        <v>99</v>
      </c>
      <c r="C49" s="342"/>
      <c r="D49" s="342"/>
      <c r="E49" s="240"/>
      <c r="F49" s="237"/>
      <c r="G49" s="237"/>
      <c r="H49" s="237"/>
      <c r="I49" s="238"/>
      <c r="J49" s="237"/>
      <c r="K49" s="238"/>
      <c r="L49" s="237"/>
      <c r="M49" s="238"/>
      <c r="N49" s="237"/>
      <c r="O49" s="238"/>
      <c r="P49" s="237"/>
      <c r="Q49" s="238"/>
      <c r="R49" s="237"/>
      <c r="S49" s="238"/>
      <c r="T49" s="237"/>
      <c r="U49" s="238"/>
      <c r="V49" s="388" t="s">
        <v>11</v>
      </c>
      <c r="W49" s="388"/>
    </row>
    <row r="50" spans="2:23" ht="15.95" customHeight="1">
      <c r="B50" s="364"/>
      <c r="C50" s="365"/>
      <c r="D50" s="51"/>
      <c r="E50" s="52"/>
      <c r="F50" s="52"/>
      <c r="G50" s="53"/>
      <c r="H50" s="324" t="s">
        <v>6</v>
      </c>
      <c r="I50" s="325"/>
      <c r="J50" s="324" t="s">
        <v>7</v>
      </c>
      <c r="K50" s="325"/>
      <c r="L50" s="324" t="s">
        <v>8</v>
      </c>
      <c r="M50" s="325"/>
      <c r="N50" s="324" t="s">
        <v>9</v>
      </c>
      <c r="O50" s="325"/>
      <c r="P50" s="324" t="s">
        <v>10</v>
      </c>
      <c r="Q50" s="325"/>
      <c r="R50" s="324" t="s">
        <v>89</v>
      </c>
      <c r="S50" s="325"/>
      <c r="T50" s="324" t="s">
        <v>90</v>
      </c>
      <c r="U50" s="325"/>
      <c r="V50" s="324" t="s">
        <v>91</v>
      </c>
      <c r="W50" s="325"/>
    </row>
    <row r="51" spans="2:23" ht="15.95" customHeight="1">
      <c r="B51" s="366"/>
      <c r="C51" s="367"/>
      <c r="D51" s="54"/>
      <c r="E51" s="55"/>
      <c r="F51" s="55"/>
      <c r="G51" s="56"/>
      <c r="H51" s="330" t="str">
        <f>H6</f>
        <v>( 年12月期)</v>
      </c>
      <c r="I51" s="331"/>
      <c r="J51" s="330" t="str">
        <f>J6</f>
        <v>( 年12月期)</v>
      </c>
      <c r="K51" s="331"/>
      <c r="L51" s="330" t="str">
        <f>L6</f>
        <v>( 年12月期)</v>
      </c>
      <c r="M51" s="331"/>
      <c r="N51" s="330" t="str">
        <f>N6</f>
        <v>( 年12月期)</v>
      </c>
      <c r="O51" s="331"/>
      <c r="P51" s="330" t="str">
        <f>P6</f>
        <v>( 年12月期)</v>
      </c>
      <c r="Q51" s="331"/>
      <c r="R51" s="330" t="str">
        <f>R6</f>
        <v>( 年12月期)</v>
      </c>
      <c r="S51" s="331"/>
      <c r="T51" s="330" t="str">
        <f>T6</f>
        <v>( 年12月期)</v>
      </c>
      <c r="U51" s="331"/>
      <c r="V51" s="330" t="str">
        <f>V6</f>
        <v>( 年12月期)</v>
      </c>
      <c r="W51" s="331"/>
    </row>
    <row r="52" spans="2:23" ht="15.95" customHeight="1">
      <c r="B52" s="358" t="s">
        <v>102</v>
      </c>
      <c r="C52" s="359"/>
      <c r="D52" s="48"/>
      <c r="E52" s="49"/>
      <c r="F52" s="49"/>
      <c r="G52" s="50"/>
      <c r="H52" s="166"/>
      <c r="I52" s="120">
        <v>100</v>
      </c>
      <c r="J52" s="166"/>
      <c r="K52" s="120">
        <v>100</v>
      </c>
      <c r="L52" s="166"/>
      <c r="M52" s="120">
        <v>100</v>
      </c>
      <c r="N52" s="166"/>
      <c r="O52" s="120">
        <v>100</v>
      </c>
      <c r="P52" s="166"/>
      <c r="Q52" s="120">
        <v>100</v>
      </c>
      <c r="R52" s="166"/>
      <c r="S52" s="120">
        <v>100</v>
      </c>
      <c r="T52" s="166"/>
      <c r="U52" s="120">
        <v>100</v>
      </c>
      <c r="V52" s="166"/>
      <c r="W52" s="119">
        <v>100</v>
      </c>
    </row>
    <row r="53" spans="2:23" ht="15" customHeight="1">
      <c r="B53" s="340" t="s">
        <v>1</v>
      </c>
      <c r="C53" s="131" t="s">
        <v>106</v>
      </c>
      <c r="D53" s="39"/>
      <c r="E53" s="40"/>
      <c r="F53" s="40"/>
      <c r="G53" s="41"/>
      <c r="H53" s="155"/>
      <c r="I53" s="137" t="str">
        <f>IF(H$52=0,"－",IF(H53=0,"－",H53/H$52*100))</f>
        <v>－</v>
      </c>
      <c r="J53" s="155"/>
      <c r="K53" s="137" t="str">
        <f>IF(J$52=0,"－",IF(J53=0,"－",J53/J$52*100))</f>
        <v>－</v>
      </c>
      <c r="L53" s="155"/>
      <c r="M53" s="137" t="str">
        <f>IF(L$52=0,"－",IF(L53=0,"－",L53/L$52*100))</f>
        <v>－</v>
      </c>
      <c r="N53" s="155"/>
      <c r="O53" s="137" t="str">
        <f>IF(N$52=0,"－",IF(N53=0,"－",N53/N$52*100))</f>
        <v>－</v>
      </c>
      <c r="P53" s="155"/>
      <c r="Q53" s="137" t="str">
        <f>IF(P$52=0,"－",IF(P53=0,"－",P53/P$52*100))</f>
        <v>－</v>
      </c>
      <c r="R53" s="155"/>
      <c r="S53" s="137" t="str">
        <f t="shared" ref="S53:S61" si="23">IF(R$52=0,"－",IF(R53=0,"－",R53/R$52*100))</f>
        <v>－</v>
      </c>
      <c r="T53" s="155"/>
      <c r="U53" s="137" t="str">
        <f t="shared" ref="U53:U61" si="24">IF(T$52=0,"－",IF(T53=0,"－",T53/T$52*100))</f>
        <v>－</v>
      </c>
      <c r="V53" s="155"/>
      <c r="W53" s="137" t="str">
        <f t="shared" ref="W53:W61" si="25">IF(V$52=0,"－",IF(V53=0,"－",V53/V$52*100))</f>
        <v>－</v>
      </c>
    </row>
    <row r="54" spans="2:23" ht="15" customHeight="1">
      <c r="B54" s="341"/>
      <c r="C54" s="133" t="s">
        <v>134</v>
      </c>
      <c r="D54" s="57"/>
      <c r="E54" s="58"/>
      <c r="F54" s="58"/>
      <c r="G54" s="59"/>
      <c r="H54" s="165"/>
      <c r="I54" s="161" t="str">
        <f t="shared" ref="I54:I61" si="26">IF(H$52=0,"－",IF(H54=0,"－",H54/H$52*100))</f>
        <v>－</v>
      </c>
      <c r="J54" s="165"/>
      <c r="K54" s="161" t="str">
        <f t="shared" ref="K54:K61" si="27">IF(J$52=0,"－",IF(J54=0,"－",J54/J$52*100))</f>
        <v>－</v>
      </c>
      <c r="L54" s="165"/>
      <c r="M54" s="161" t="str">
        <f t="shared" ref="M54:M61" si="28">IF(L$52=0,"－",IF(L54=0,"－",L54/L$52*100))</f>
        <v>－</v>
      </c>
      <c r="N54" s="165"/>
      <c r="O54" s="161" t="str">
        <f t="shared" ref="O54:Q61" si="29">IF(N$52=0,"－",IF(N54=0,"－",N54/N$52*100))</f>
        <v>－</v>
      </c>
      <c r="P54" s="165"/>
      <c r="Q54" s="161" t="str">
        <f t="shared" si="29"/>
        <v>－</v>
      </c>
      <c r="R54" s="165"/>
      <c r="S54" s="161" t="str">
        <f t="shared" si="23"/>
        <v>－</v>
      </c>
      <c r="T54" s="165"/>
      <c r="U54" s="161" t="str">
        <f t="shared" si="24"/>
        <v>－</v>
      </c>
      <c r="V54" s="165"/>
      <c r="W54" s="161" t="str">
        <f t="shared" si="25"/>
        <v>－</v>
      </c>
    </row>
    <row r="55" spans="2:23" ht="15" customHeight="1">
      <c r="B55" s="341"/>
      <c r="C55" s="133" t="s">
        <v>139</v>
      </c>
      <c r="D55" s="57"/>
      <c r="E55" s="58"/>
      <c r="F55" s="58"/>
      <c r="G55" s="59"/>
      <c r="H55" s="165"/>
      <c r="I55" s="161" t="str">
        <f t="shared" si="26"/>
        <v>－</v>
      </c>
      <c r="J55" s="165"/>
      <c r="K55" s="161" t="str">
        <f t="shared" si="27"/>
        <v>－</v>
      </c>
      <c r="L55" s="165"/>
      <c r="M55" s="161" t="str">
        <f t="shared" si="28"/>
        <v>－</v>
      </c>
      <c r="N55" s="165"/>
      <c r="O55" s="161" t="str">
        <f t="shared" si="29"/>
        <v>－</v>
      </c>
      <c r="P55" s="165"/>
      <c r="Q55" s="161" t="str">
        <f t="shared" si="29"/>
        <v>－</v>
      </c>
      <c r="R55" s="165"/>
      <c r="S55" s="161" t="str">
        <f t="shared" si="23"/>
        <v>－</v>
      </c>
      <c r="T55" s="165"/>
      <c r="U55" s="161" t="str">
        <f t="shared" si="24"/>
        <v>－</v>
      </c>
      <c r="V55" s="165"/>
      <c r="W55" s="161" t="str">
        <f t="shared" si="25"/>
        <v>－</v>
      </c>
    </row>
    <row r="56" spans="2:23" ht="15" customHeight="1">
      <c r="B56" s="341"/>
      <c r="C56" s="132" t="s">
        <v>104</v>
      </c>
      <c r="D56" s="42"/>
      <c r="E56" s="43"/>
      <c r="F56" s="43"/>
      <c r="G56" s="44"/>
      <c r="H56" s="156"/>
      <c r="I56" s="141" t="str">
        <f t="shared" si="26"/>
        <v>－</v>
      </c>
      <c r="J56" s="156"/>
      <c r="K56" s="141" t="str">
        <f t="shared" si="27"/>
        <v>－</v>
      </c>
      <c r="L56" s="156"/>
      <c r="M56" s="141" t="str">
        <f t="shared" si="28"/>
        <v>－</v>
      </c>
      <c r="N56" s="156"/>
      <c r="O56" s="141" t="str">
        <f t="shared" si="29"/>
        <v>－</v>
      </c>
      <c r="P56" s="156"/>
      <c r="Q56" s="141" t="str">
        <f t="shared" si="29"/>
        <v>－</v>
      </c>
      <c r="R56" s="156"/>
      <c r="S56" s="141" t="str">
        <f t="shared" si="23"/>
        <v>－</v>
      </c>
      <c r="T56" s="156"/>
      <c r="U56" s="141" t="str">
        <f t="shared" si="24"/>
        <v>－</v>
      </c>
      <c r="V56" s="156"/>
      <c r="W56" s="141" t="str">
        <f t="shared" si="25"/>
        <v>－</v>
      </c>
    </row>
    <row r="57" spans="2:23" ht="15" customHeight="1">
      <c r="B57" s="341"/>
      <c r="C57" s="132" t="s">
        <v>57</v>
      </c>
      <c r="D57" s="42"/>
      <c r="E57" s="43"/>
      <c r="F57" s="43"/>
      <c r="G57" s="44"/>
      <c r="H57" s="156"/>
      <c r="I57" s="141" t="str">
        <f>IF(H$52=0,"－",IF(H57=0,"－",H57/H$52*100))</f>
        <v>－</v>
      </c>
      <c r="J57" s="156"/>
      <c r="K57" s="141" t="str">
        <f t="shared" si="27"/>
        <v>－</v>
      </c>
      <c r="L57" s="156"/>
      <c r="M57" s="141" t="str">
        <f t="shared" si="28"/>
        <v>－</v>
      </c>
      <c r="N57" s="156"/>
      <c r="O57" s="141" t="str">
        <f t="shared" si="29"/>
        <v>－</v>
      </c>
      <c r="P57" s="156"/>
      <c r="Q57" s="141" t="str">
        <f t="shared" si="29"/>
        <v>－</v>
      </c>
      <c r="R57" s="156"/>
      <c r="S57" s="141" t="str">
        <f t="shared" si="23"/>
        <v>－</v>
      </c>
      <c r="T57" s="156"/>
      <c r="U57" s="141" t="str">
        <f t="shared" si="24"/>
        <v>－</v>
      </c>
      <c r="V57" s="156"/>
      <c r="W57" s="141" t="str">
        <f t="shared" si="25"/>
        <v>－</v>
      </c>
    </row>
    <row r="58" spans="2:23" ht="15" customHeight="1">
      <c r="B58" s="341"/>
      <c r="C58" s="132" t="s">
        <v>52</v>
      </c>
      <c r="D58" s="42"/>
      <c r="E58" s="43"/>
      <c r="F58" s="43"/>
      <c r="G58" s="44"/>
      <c r="H58" s="156"/>
      <c r="I58" s="141" t="str">
        <f t="shared" si="26"/>
        <v>－</v>
      </c>
      <c r="J58" s="156"/>
      <c r="K58" s="141" t="str">
        <f t="shared" si="27"/>
        <v>－</v>
      </c>
      <c r="L58" s="156"/>
      <c r="M58" s="141" t="str">
        <f t="shared" si="28"/>
        <v>－</v>
      </c>
      <c r="N58" s="156"/>
      <c r="O58" s="141" t="str">
        <f t="shared" si="29"/>
        <v>－</v>
      </c>
      <c r="P58" s="156"/>
      <c r="Q58" s="141" t="str">
        <f t="shared" si="29"/>
        <v>－</v>
      </c>
      <c r="R58" s="156"/>
      <c r="S58" s="141" t="str">
        <f t="shared" si="23"/>
        <v>－</v>
      </c>
      <c r="T58" s="156"/>
      <c r="U58" s="141" t="str">
        <f t="shared" si="24"/>
        <v>－</v>
      </c>
      <c r="V58" s="156"/>
      <c r="W58" s="141" t="str">
        <f t="shared" si="25"/>
        <v>－</v>
      </c>
    </row>
    <row r="59" spans="2:23" ht="15" customHeight="1">
      <c r="B59" s="341"/>
      <c r="C59" s="132" t="s">
        <v>138</v>
      </c>
      <c r="D59" s="42"/>
      <c r="E59" s="43"/>
      <c r="F59" s="43"/>
      <c r="G59" s="44"/>
      <c r="H59" s="156"/>
      <c r="I59" s="141" t="str">
        <f t="shared" si="26"/>
        <v>－</v>
      </c>
      <c r="J59" s="156"/>
      <c r="K59" s="141" t="str">
        <f t="shared" si="27"/>
        <v>－</v>
      </c>
      <c r="L59" s="156"/>
      <c r="M59" s="141" t="str">
        <f t="shared" si="28"/>
        <v>－</v>
      </c>
      <c r="N59" s="156"/>
      <c r="O59" s="141" t="str">
        <f t="shared" si="29"/>
        <v>－</v>
      </c>
      <c r="P59" s="156"/>
      <c r="Q59" s="141" t="str">
        <f t="shared" si="29"/>
        <v>－</v>
      </c>
      <c r="R59" s="156"/>
      <c r="S59" s="141" t="str">
        <f t="shared" si="23"/>
        <v>－</v>
      </c>
      <c r="T59" s="156"/>
      <c r="U59" s="141" t="str">
        <f t="shared" si="24"/>
        <v>－</v>
      </c>
      <c r="V59" s="156"/>
      <c r="W59" s="141" t="str">
        <f t="shared" si="25"/>
        <v>－</v>
      </c>
    </row>
    <row r="60" spans="2:23" ht="15" customHeight="1">
      <c r="B60" s="341"/>
      <c r="C60" s="248" t="s">
        <v>111</v>
      </c>
      <c r="D60" s="249"/>
      <c r="E60" s="250"/>
      <c r="F60" s="250"/>
      <c r="G60" s="251"/>
      <c r="H60" s="252"/>
      <c r="I60" s="141" t="str">
        <f t="shared" si="26"/>
        <v>－</v>
      </c>
      <c r="J60" s="252"/>
      <c r="K60" s="141" t="str">
        <f t="shared" si="27"/>
        <v>－</v>
      </c>
      <c r="L60" s="252"/>
      <c r="M60" s="141" t="str">
        <f t="shared" si="28"/>
        <v>－</v>
      </c>
      <c r="N60" s="252"/>
      <c r="O60" s="141" t="str">
        <f t="shared" si="29"/>
        <v>－</v>
      </c>
      <c r="P60" s="252"/>
      <c r="Q60" s="141" t="str">
        <f t="shared" si="29"/>
        <v>－</v>
      </c>
      <c r="R60" s="252"/>
      <c r="S60" s="141" t="str">
        <f t="shared" si="23"/>
        <v>－</v>
      </c>
      <c r="T60" s="252"/>
      <c r="U60" s="141" t="str">
        <f t="shared" si="24"/>
        <v>－</v>
      </c>
      <c r="V60" s="252"/>
      <c r="W60" s="141" t="str">
        <f t="shared" si="25"/>
        <v>－</v>
      </c>
    </row>
    <row r="61" spans="2:23" ht="15" customHeight="1">
      <c r="B61" s="341"/>
      <c r="C61" s="253" t="s">
        <v>112</v>
      </c>
      <c r="D61" s="45"/>
      <c r="E61" s="46"/>
      <c r="F61" s="46"/>
      <c r="G61" s="47"/>
      <c r="H61" s="162"/>
      <c r="I61" s="142" t="str">
        <f t="shared" si="26"/>
        <v>－</v>
      </c>
      <c r="J61" s="162"/>
      <c r="K61" s="142" t="str">
        <f t="shared" si="27"/>
        <v>－</v>
      </c>
      <c r="L61" s="162"/>
      <c r="M61" s="142" t="str">
        <f t="shared" si="28"/>
        <v>－</v>
      </c>
      <c r="N61" s="162"/>
      <c r="O61" s="142" t="str">
        <f t="shared" si="29"/>
        <v>－</v>
      </c>
      <c r="P61" s="162"/>
      <c r="Q61" s="142" t="str">
        <f t="shared" si="29"/>
        <v>－</v>
      </c>
      <c r="R61" s="162"/>
      <c r="S61" s="142" t="str">
        <f t="shared" si="23"/>
        <v>－</v>
      </c>
      <c r="T61" s="162"/>
      <c r="U61" s="142" t="str">
        <f t="shared" si="24"/>
        <v>－</v>
      </c>
      <c r="V61" s="162"/>
      <c r="W61" s="142" t="str">
        <f t="shared" si="25"/>
        <v>－</v>
      </c>
    </row>
    <row r="62" spans="2:23" ht="15.95" customHeight="1">
      <c r="B62" s="370" t="s">
        <v>2</v>
      </c>
      <c r="C62" s="374"/>
      <c r="D62" s="48"/>
      <c r="E62" s="49"/>
      <c r="F62" s="49"/>
      <c r="G62" s="50"/>
      <c r="H62" s="163">
        <f>SUM(H53:H61)</f>
        <v>0</v>
      </c>
      <c r="I62" s="137" t="str">
        <f>IF(H$52=0,"－",IF(H62=0,"－",H62/H$52*100))</f>
        <v>－</v>
      </c>
      <c r="J62" s="163">
        <f>SUM(J53:J61)</f>
        <v>0</v>
      </c>
      <c r="K62" s="137" t="str">
        <f>IF(J$52=0,"－",IF(J62=0,"－",J62/J$52*100))</f>
        <v>－</v>
      </c>
      <c r="L62" s="163">
        <f>SUM(L53:L61)</f>
        <v>0</v>
      </c>
      <c r="M62" s="137" t="str">
        <f>IF(L$52=0,"－",IF(L62=0,"－",L62/L$52*100))</f>
        <v>－</v>
      </c>
      <c r="N62" s="163">
        <f>SUM(N53:N61)</f>
        <v>0</v>
      </c>
      <c r="O62" s="137" t="str">
        <f>IF(N$52=0,"－",IF(N62=0,"－",N62/N$52*100))</f>
        <v>－</v>
      </c>
      <c r="P62" s="163">
        <f>SUM(P53:P61)</f>
        <v>0</v>
      </c>
      <c r="Q62" s="137" t="str">
        <f>IF(P$52=0,"－",IF(P62=0,"－",P62/P$52*100))</f>
        <v>－</v>
      </c>
      <c r="R62" s="163">
        <f>SUM(R53:R61)</f>
        <v>0</v>
      </c>
      <c r="S62" s="137" t="str">
        <f>IF(R$52=0,"－",IF(R62=0,"－",R62/R$52*100))</f>
        <v>－</v>
      </c>
      <c r="T62" s="163">
        <f>SUM(T53:T61)</f>
        <v>0</v>
      </c>
      <c r="U62" s="137" t="str">
        <f>IF(T$52=0,"－",IF(T62=0,"－",T62/T$52*100))</f>
        <v>－</v>
      </c>
      <c r="V62" s="163">
        <f>SUM(V53:V61)</f>
        <v>0</v>
      </c>
      <c r="W62" s="137" t="str">
        <f>IF(V$52=0,"－",IF(V62=0,"－",V62/V$52*100))</f>
        <v>－</v>
      </c>
    </row>
    <row r="63" spans="2:23" ht="15.95" customHeight="1">
      <c r="B63" s="360" t="s">
        <v>3</v>
      </c>
      <c r="C63" s="361"/>
      <c r="D63" s="48"/>
      <c r="E63" s="49"/>
      <c r="F63" s="49"/>
      <c r="G63" s="50"/>
      <c r="H63" s="163">
        <f>H52-H62</f>
        <v>0</v>
      </c>
      <c r="I63" s="151" t="str">
        <f>IF(H$52=0,"－",IF(H63&lt;=0,"－",H63/H$52*100))</f>
        <v>－</v>
      </c>
      <c r="J63" s="163">
        <f>J52-J62</f>
        <v>0</v>
      </c>
      <c r="K63" s="151" t="str">
        <f>IF(J$52=0,"－",IF(J63&lt;=0,"－",J63/J$52*100))</f>
        <v>－</v>
      </c>
      <c r="L63" s="163">
        <f>L52-L62</f>
        <v>0</v>
      </c>
      <c r="M63" s="151" t="str">
        <f>IF(L$52=0,"－",IF(L63&lt;=0,"－",L63/L$52*100))</f>
        <v>－</v>
      </c>
      <c r="N63" s="163">
        <f>N52-N62</f>
        <v>0</v>
      </c>
      <c r="O63" s="151" t="str">
        <f>IF(N$52=0,"－",IF(N63&lt;=0,"－",N63/N$52*100))</f>
        <v>－</v>
      </c>
      <c r="P63" s="163">
        <f>P52-P62</f>
        <v>0</v>
      </c>
      <c r="Q63" s="151" t="str">
        <f>IF(P$52=0,"－",IF(P63&lt;=0,"－",P63/P$52*100))</f>
        <v>－</v>
      </c>
      <c r="R63" s="163">
        <f>R52-R62</f>
        <v>0</v>
      </c>
      <c r="S63" s="151" t="str">
        <f>IF(R$52=0,"－",IF(R63&lt;=0,"－",R63/R$52*100))</f>
        <v>－</v>
      </c>
      <c r="T63" s="163">
        <f>T52-T62</f>
        <v>0</v>
      </c>
      <c r="U63" s="151" t="str">
        <f>IF(T$52=0,"－",IF(T63&lt;=0,"－",T63/T$52*100))</f>
        <v>－</v>
      </c>
      <c r="V63" s="163">
        <f>V52-V62</f>
        <v>0</v>
      </c>
      <c r="W63" s="151" t="str">
        <f>IF(V$52=0,"－",IF(V63&lt;=0,"－",V63/V$52*100))</f>
        <v>－</v>
      </c>
    </row>
    <row r="64" spans="2:23" ht="15" customHeight="1">
      <c r="B64" s="368" t="s">
        <v>114</v>
      </c>
      <c r="C64" s="133" t="s">
        <v>103</v>
      </c>
      <c r="D64" s="39"/>
      <c r="E64" s="40"/>
      <c r="F64" s="40"/>
      <c r="G64" s="41"/>
      <c r="H64" s="155"/>
      <c r="I64" s="152" t="str">
        <f t="shared" ref="I64:I72" si="30">IF(H$52=0,"－",IF(H64=0,"－",H64/H$52*100))</f>
        <v>－</v>
      </c>
      <c r="J64" s="155"/>
      <c r="K64" s="152" t="str">
        <f t="shared" ref="K64:K72" si="31">IF(J$52=0,"－",IF(J64=0,"－",J64/J$52*100))</f>
        <v>－</v>
      </c>
      <c r="L64" s="155"/>
      <c r="M64" s="152" t="str">
        <f t="shared" ref="M64:M72" si="32">IF(L$52=0,"－",IF(L64=0,"－",L64/L$52*100))</f>
        <v>－</v>
      </c>
      <c r="N64" s="155"/>
      <c r="O64" s="152" t="str">
        <f t="shared" ref="O64:O72" si="33">IF(N$52=0,"－",IF(N64=0,"－",N64/N$52*100))</f>
        <v>－</v>
      </c>
      <c r="P64" s="155"/>
      <c r="Q64" s="152" t="str">
        <f t="shared" ref="Q64:Q72" si="34">IF(P$52=0,"－",IF(P64=0,"－",P64/P$52*100))</f>
        <v>－</v>
      </c>
      <c r="R64" s="155"/>
      <c r="S64" s="152" t="str">
        <f>IF(R$52=0,"－",IF(R64=0,"－",R64/R$52*100))</f>
        <v>－</v>
      </c>
      <c r="T64" s="155"/>
      <c r="U64" s="152" t="str">
        <f t="shared" ref="U64:U72" si="35">IF(T$52=0,"－",IF(T64=0,"－",T64/T$52*100))</f>
        <v>－</v>
      </c>
      <c r="V64" s="155"/>
      <c r="W64" s="152" t="str">
        <f t="shared" ref="W64:W72" si="36">IF(V$52=0,"－",IF(V64=0,"－",V64/V$52*100))</f>
        <v>－</v>
      </c>
    </row>
    <row r="65" spans="2:24" ht="15" customHeight="1">
      <c r="B65" s="369"/>
      <c r="C65" s="133" t="s">
        <v>139</v>
      </c>
      <c r="D65" s="57"/>
      <c r="E65" s="58"/>
      <c r="F65" s="58"/>
      <c r="G65" s="59"/>
      <c r="H65" s="165"/>
      <c r="I65" s="153" t="str">
        <f t="shared" si="30"/>
        <v>－</v>
      </c>
      <c r="J65" s="165"/>
      <c r="K65" s="153" t="str">
        <f t="shared" si="31"/>
        <v>－</v>
      </c>
      <c r="L65" s="165"/>
      <c r="M65" s="153" t="str">
        <f t="shared" si="32"/>
        <v>－</v>
      </c>
      <c r="N65" s="165"/>
      <c r="O65" s="153" t="str">
        <f t="shared" si="33"/>
        <v>－</v>
      </c>
      <c r="P65" s="165"/>
      <c r="Q65" s="153" t="str">
        <f t="shared" si="34"/>
        <v>－</v>
      </c>
      <c r="R65" s="165"/>
      <c r="S65" s="153" t="str">
        <f>IF(R$52=0,"－",IF(R65=0,"－",R65/R$52*100))</f>
        <v>－</v>
      </c>
      <c r="T65" s="165"/>
      <c r="U65" s="153" t="str">
        <f t="shared" si="35"/>
        <v>－</v>
      </c>
      <c r="V65" s="165"/>
      <c r="W65" s="153" t="str">
        <f t="shared" si="36"/>
        <v>－</v>
      </c>
    </row>
    <row r="66" spans="2:24" ht="15" customHeight="1">
      <c r="B66" s="369"/>
      <c r="C66" s="132" t="s">
        <v>57</v>
      </c>
      <c r="D66" s="42"/>
      <c r="E66" s="43"/>
      <c r="F66" s="43"/>
      <c r="G66" s="44"/>
      <c r="H66" s="156"/>
      <c r="I66" s="154" t="str">
        <f t="shared" si="30"/>
        <v>－</v>
      </c>
      <c r="J66" s="156"/>
      <c r="K66" s="154" t="str">
        <f t="shared" si="31"/>
        <v>－</v>
      </c>
      <c r="L66" s="156"/>
      <c r="M66" s="154" t="str">
        <f t="shared" si="32"/>
        <v>－</v>
      </c>
      <c r="N66" s="156"/>
      <c r="O66" s="154" t="str">
        <f t="shared" si="33"/>
        <v>－</v>
      </c>
      <c r="P66" s="156"/>
      <c r="Q66" s="154" t="str">
        <f t="shared" si="34"/>
        <v>－</v>
      </c>
      <c r="R66" s="156"/>
      <c r="S66" s="154" t="str">
        <f t="shared" ref="S66:S72" si="37">IF(R$52=0,"－",IF(R66=0,"－",R66/R$52*100))</f>
        <v>－</v>
      </c>
      <c r="T66" s="156"/>
      <c r="U66" s="154" t="str">
        <f t="shared" si="35"/>
        <v>－</v>
      </c>
      <c r="V66" s="156"/>
      <c r="W66" s="154" t="str">
        <f t="shared" si="36"/>
        <v>－</v>
      </c>
    </row>
    <row r="67" spans="2:24" ht="15" customHeight="1">
      <c r="B67" s="369"/>
      <c r="C67" s="132" t="s">
        <v>52</v>
      </c>
      <c r="D67" s="42"/>
      <c r="E67" s="43"/>
      <c r="F67" s="43"/>
      <c r="G67" s="44"/>
      <c r="H67" s="156"/>
      <c r="I67" s="154" t="str">
        <f t="shared" si="30"/>
        <v>－</v>
      </c>
      <c r="J67" s="156"/>
      <c r="K67" s="154" t="str">
        <f t="shared" si="31"/>
        <v>－</v>
      </c>
      <c r="L67" s="156"/>
      <c r="M67" s="154" t="str">
        <f t="shared" si="32"/>
        <v>－</v>
      </c>
      <c r="N67" s="156"/>
      <c r="O67" s="154" t="str">
        <f t="shared" si="33"/>
        <v>－</v>
      </c>
      <c r="P67" s="156"/>
      <c r="Q67" s="154" t="str">
        <f t="shared" si="34"/>
        <v>－</v>
      </c>
      <c r="R67" s="156"/>
      <c r="S67" s="154" t="str">
        <f t="shared" si="37"/>
        <v>－</v>
      </c>
      <c r="T67" s="156"/>
      <c r="U67" s="154" t="str">
        <f t="shared" si="35"/>
        <v>－</v>
      </c>
      <c r="V67" s="156"/>
      <c r="W67" s="154" t="str">
        <f t="shared" si="36"/>
        <v>－</v>
      </c>
    </row>
    <row r="68" spans="2:24" ht="15" customHeight="1">
      <c r="B68" s="369"/>
      <c r="C68" s="132" t="s">
        <v>138</v>
      </c>
      <c r="D68" s="42"/>
      <c r="E68" s="43"/>
      <c r="F68" s="43"/>
      <c r="G68" s="44"/>
      <c r="H68" s="156"/>
      <c r="I68" s="154" t="str">
        <f t="shared" si="30"/>
        <v>－</v>
      </c>
      <c r="J68" s="156"/>
      <c r="K68" s="154" t="str">
        <f t="shared" si="31"/>
        <v>－</v>
      </c>
      <c r="L68" s="156"/>
      <c r="M68" s="154" t="str">
        <f t="shared" si="32"/>
        <v>－</v>
      </c>
      <c r="N68" s="156"/>
      <c r="O68" s="154" t="str">
        <f t="shared" si="33"/>
        <v>－</v>
      </c>
      <c r="P68" s="156"/>
      <c r="Q68" s="154" t="str">
        <f t="shared" si="34"/>
        <v>－</v>
      </c>
      <c r="R68" s="156"/>
      <c r="S68" s="154" t="str">
        <f t="shared" si="37"/>
        <v>－</v>
      </c>
      <c r="T68" s="156"/>
      <c r="U68" s="154" t="str">
        <f t="shared" si="35"/>
        <v>－</v>
      </c>
      <c r="V68" s="156"/>
      <c r="W68" s="154" t="str">
        <f t="shared" si="36"/>
        <v>－</v>
      </c>
    </row>
    <row r="69" spans="2:24" ht="15" customHeight="1">
      <c r="B69" s="369"/>
      <c r="C69" s="132" t="s">
        <v>111</v>
      </c>
      <c r="D69" s="42"/>
      <c r="E69" s="43"/>
      <c r="F69" s="43"/>
      <c r="G69" s="44"/>
      <c r="H69" s="156"/>
      <c r="I69" s="154" t="str">
        <f t="shared" si="30"/>
        <v>－</v>
      </c>
      <c r="J69" s="156"/>
      <c r="K69" s="154" t="str">
        <f t="shared" si="31"/>
        <v>－</v>
      </c>
      <c r="L69" s="156"/>
      <c r="M69" s="154" t="str">
        <f t="shared" si="32"/>
        <v>－</v>
      </c>
      <c r="N69" s="156"/>
      <c r="O69" s="154" t="str">
        <f t="shared" si="33"/>
        <v>－</v>
      </c>
      <c r="P69" s="156"/>
      <c r="Q69" s="154" t="str">
        <f t="shared" si="34"/>
        <v>－</v>
      </c>
      <c r="R69" s="156"/>
      <c r="S69" s="154" t="str">
        <f t="shared" si="37"/>
        <v>－</v>
      </c>
      <c r="T69" s="156"/>
      <c r="U69" s="154" t="str">
        <f t="shared" si="35"/>
        <v>－</v>
      </c>
      <c r="V69" s="156"/>
      <c r="W69" s="154" t="str">
        <f t="shared" si="36"/>
        <v>－</v>
      </c>
    </row>
    <row r="70" spans="2:24" ht="15" customHeight="1">
      <c r="B70" s="369"/>
      <c r="C70" s="248" t="s">
        <v>115</v>
      </c>
      <c r="D70" s="249"/>
      <c r="E70" s="250"/>
      <c r="F70" s="250"/>
      <c r="G70" s="251"/>
      <c r="H70" s="252"/>
      <c r="I70" s="154" t="str">
        <f t="shared" si="30"/>
        <v>－</v>
      </c>
      <c r="J70" s="252"/>
      <c r="K70" s="154" t="str">
        <f t="shared" si="31"/>
        <v>－</v>
      </c>
      <c r="L70" s="252"/>
      <c r="M70" s="154" t="str">
        <f t="shared" si="32"/>
        <v>－</v>
      </c>
      <c r="N70" s="252"/>
      <c r="O70" s="154" t="str">
        <f t="shared" si="33"/>
        <v>－</v>
      </c>
      <c r="P70" s="252"/>
      <c r="Q70" s="154" t="str">
        <f t="shared" si="34"/>
        <v>－</v>
      </c>
      <c r="R70" s="252"/>
      <c r="S70" s="154" t="str">
        <f t="shared" si="37"/>
        <v>－</v>
      </c>
      <c r="T70" s="252"/>
      <c r="U70" s="154" t="str">
        <f t="shared" si="35"/>
        <v>－</v>
      </c>
      <c r="V70" s="252"/>
      <c r="W70" s="154" t="str">
        <f t="shared" si="36"/>
        <v>－</v>
      </c>
    </row>
    <row r="71" spans="2:24" ht="15" customHeight="1">
      <c r="B71" s="369"/>
      <c r="C71" s="253" t="s">
        <v>112</v>
      </c>
      <c r="D71" s="45"/>
      <c r="E71" s="46"/>
      <c r="F71" s="46"/>
      <c r="G71" s="47"/>
      <c r="H71" s="162"/>
      <c r="I71" s="138" t="str">
        <f t="shared" si="30"/>
        <v>－</v>
      </c>
      <c r="J71" s="162"/>
      <c r="K71" s="138" t="str">
        <f t="shared" si="31"/>
        <v>－</v>
      </c>
      <c r="L71" s="162"/>
      <c r="M71" s="138" t="str">
        <f t="shared" si="32"/>
        <v>－</v>
      </c>
      <c r="N71" s="162"/>
      <c r="O71" s="138" t="str">
        <f t="shared" si="33"/>
        <v>－</v>
      </c>
      <c r="P71" s="162"/>
      <c r="Q71" s="138" t="str">
        <f t="shared" si="34"/>
        <v>－</v>
      </c>
      <c r="R71" s="162"/>
      <c r="S71" s="138" t="str">
        <f t="shared" si="37"/>
        <v>－</v>
      </c>
      <c r="T71" s="162"/>
      <c r="U71" s="138" t="str">
        <f t="shared" si="35"/>
        <v>－</v>
      </c>
      <c r="V71" s="162"/>
      <c r="W71" s="138" t="str">
        <f t="shared" si="36"/>
        <v>－</v>
      </c>
    </row>
    <row r="72" spans="2:24" ht="15.95" customHeight="1">
      <c r="B72" s="370" t="s">
        <v>2</v>
      </c>
      <c r="C72" s="371"/>
      <c r="D72" s="48"/>
      <c r="E72" s="49"/>
      <c r="F72" s="49"/>
      <c r="G72" s="50"/>
      <c r="H72" s="163">
        <f>SUM(H64:H71)</f>
        <v>0</v>
      </c>
      <c r="I72" s="151" t="str">
        <f t="shared" si="30"/>
        <v>－</v>
      </c>
      <c r="J72" s="163">
        <f>SUM(J64:J71)</f>
        <v>0</v>
      </c>
      <c r="K72" s="151" t="str">
        <f t="shared" si="31"/>
        <v>－</v>
      </c>
      <c r="L72" s="163">
        <f>SUM(L64:L71)</f>
        <v>0</v>
      </c>
      <c r="M72" s="151" t="str">
        <f t="shared" si="32"/>
        <v>－</v>
      </c>
      <c r="N72" s="163">
        <f>SUM(N64:N71)</f>
        <v>0</v>
      </c>
      <c r="O72" s="151" t="str">
        <f t="shared" si="33"/>
        <v>－</v>
      </c>
      <c r="P72" s="163">
        <f>SUM(P64:P71)</f>
        <v>0</v>
      </c>
      <c r="Q72" s="151" t="str">
        <f t="shared" si="34"/>
        <v>－</v>
      </c>
      <c r="R72" s="163">
        <f>SUM(R64:R71)</f>
        <v>0</v>
      </c>
      <c r="S72" s="151" t="str">
        <f t="shared" si="37"/>
        <v>－</v>
      </c>
      <c r="T72" s="163">
        <f>SUM(T64:T71)</f>
        <v>0</v>
      </c>
      <c r="U72" s="151" t="str">
        <f t="shared" si="35"/>
        <v>－</v>
      </c>
      <c r="V72" s="163">
        <f>SUM(V64:V71)</f>
        <v>0</v>
      </c>
      <c r="W72" s="151" t="str">
        <f t="shared" si="36"/>
        <v>－</v>
      </c>
    </row>
    <row r="73" spans="2:24" ht="15.95" customHeight="1">
      <c r="B73" s="360" t="s">
        <v>4</v>
      </c>
      <c r="C73" s="361"/>
      <c r="D73" s="48"/>
      <c r="E73" s="49"/>
      <c r="F73" s="49"/>
      <c r="G73" s="50"/>
      <c r="H73" s="163">
        <f>H63-H72+H70</f>
        <v>0</v>
      </c>
      <c r="I73" s="151" t="str">
        <f>IF(H$52=0,"－",IF(H73&lt;=0,"－",H73/H$52*100))</f>
        <v>－</v>
      </c>
      <c r="J73" s="163">
        <f>J63-J72+J70</f>
        <v>0</v>
      </c>
      <c r="K73" s="151" t="str">
        <f>IF(J$52=0,"－",IF(J73&lt;=0,"－",J73/J$52*100))</f>
        <v>－</v>
      </c>
      <c r="L73" s="163">
        <f>L63-L72+L70</f>
        <v>0</v>
      </c>
      <c r="M73" s="151" t="str">
        <f>IF(L$52=0,"－",IF(L73&lt;=0,"－",L73/L$52*100))</f>
        <v>－</v>
      </c>
      <c r="N73" s="163">
        <f>N63-N72+N70</f>
        <v>0</v>
      </c>
      <c r="O73" s="151" t="str">
        <f>IF(N$52=0,"－",IF(N73&lt;=0,"－",N73/N$52*100))</f>
        <v>－</v>
      </c>
      <c r="P73" s="163">
        <f>P63-P72+P70</f>
        <v>0</v>
      </c>
      <c r="Q73" s="151" t="str">
        <f>IF(P$52=0,"－",IF(P73&lt;=0,"－",P73/P$52*100))</f>
        <v>－</v>
      </c>
      <c r="R73" s="163">
        <f>R63-R72+R70</f>
        <v>0</v>
      </c>
      <c r="S73" s="151" t="str">
        <f>IF(R$52=0,"－",IF(R73&lt;=0,"－",R73/R$52*100))</f>
        <v>－</v>
      </c>
      <c r="T73" s="163">
        <f>T63-T72+T70</f>
        <v>0</v>
      </c>
      <c r="U73" s="151" t="str">
        <f>IF(T$52=0,"－",IF(T73&lt;=0,"－",T73/T$52*100))</f>
        <v>－</v>
      </c>
      <c r="V73" s="163">
        <f>V63-V72+V70</f>
        <v>0</v>
      </c>
      <c r="W73" s="151" t="str">
        <f>IF(V$52=0,"－",IF(V73&lt;=0,"－",V73/V$52*100))</f>
        <v>－</v>
      </c>
      <c r="X73" s="150"/>
    </row>
    <row r="74" spans="2:24" ht="15.95" customHeight="1">
      <c r="B74" s="360" t="s">
        <v>117</v>
      </c>
      <c r="C74" s="361"/>
      <c r="D74" s="48"/>
      <c r="E74" s="49"/>
      <c r="F74" s="49"/>
      <c r="G74" s="50"/>
      <c r="H74" s="163">
        <f>H63-H72</f>
        <v>0</v>
      </c>
      <c r="I74" s="151" t="str">
        <f>IF(H$52=0,"－",IF(H74&lt;=0,"－",H74/H$52*100))</f>
        <v>－</v>
      </c>
      <c r="J74" s="163">
        <f>J63-J72</f>
        <v>0</v>
      </c>
      <c r="K74" s="151" t="str">
        <f>IF(J$52=0,"－",IF(J74&lt;=0,"－",J74/J$52*100))</f>
        <v>－</v>
      </c>
      <c r="L74" s="163">
        <f>L63-L72</f>
        <v>0</v>
      </c>
      <c r="M74" s="151" t="str">
        <f>IF(L$52=0,"－",IF(L74&lt;=0,"－",L74/L$52*100))</f>
        <v>－</v>
      </c>
      <c r="N74" s="163">
        <f>N63-N72</f>
        <v>0</v>
      </c>
      <c r="O74" s="151" t="str">
        <f>IF(N$52=0,"－",IF(N74&lt;=0,"－",N74/N$52*100))</f>
        <v>－</v>
      </c>
      <c r="P74" s="163">
        <f>P63-P72</f>
        <v>0</v>
      </c>
      <c r="Q74" s="151" t="str">
        <f>IF(P$52=0,"－",IF(P74&lt;=0,"－",P74/P$52*100))</f>
        <v>－</v>
      </c>
      <c r="R74" s="163">
        <f>R63-R72</f>
        <v>0</v>
      </c>
      <c r="S74" s="151" t="str">
        <f>IF(R$52=0,"－",IF(R74&lt;=0,"－",R74/R$52*100))</f>
        <v>－</v>
      </c>
      <c r="T74" s="163">
        <f>T63-T72</f>
        <v>0</v>
      </c>
      <c r="U74" s="151" t="str">
        <f>IF(T$52=0,"－",IF(T74&lt;=0,"－",T74/T$52*100))</f>
        <v>－</v>
      </c>
      <c r="V74" s="163">
        <f>V63-V72</f>
        <v>0</v>
      </c>
      <c r="W74" s="151" t="str">
        <f>IF(V$52=0,"－",IF(V74&lt;=0,"－",V74/V$52*100))</f>
        <v>－</v>
      </c>
      <c r="X74" s="150"/>
    </row>
    <row r="75" spans="2:24" ht="15.95" customHeight="1">
      <c r="B75" s="343" t="s">
        <v>50</v>
      </c>
      <c r="C75" s="206" t="s">
        <v>101</v>
      </c>
      <c r="D75" s="48"/>
      <c r="E75" s="49"/>
      <c r="F75" s="49"/>
      <c r="G75" s="50"/>
      <c r="H75" s="166"/>
      <c r="I75" s="139" t="str">
        <f>IF(H$52=0,"－",IF(H75&lt;=0,"－",H75/H$52*100))</f>
        <v>－</v>
      </c>
      <c r="J75" s="166"/>
      <c r="K75" s="139" t="str">
        <f>IF(J$52=0,"－",IF(J75&lt;=0,"－",J75/J$52*100))</f>
        <v>－</v>
      </c>
      <c r="L75" s="166"/>
      <c r="M75" s="139" t="str">
        <f>IF(L$52=0,"－",IF(L75&lt;=0,"－",L75/L$52*100))</f>
        <v>－</v>
      </c>
      <c r="N75" s="166"/>
      <c r="O75" s="139" t="str">
        <f>IF(N$52=0,"－",IF(N75&lt;=0,"－",N75/N$52*100))</f>
        <v>－</v>
      </c>
      <c r="P75" s="166"/>
      <c r="Q75" s="139" t="str">
        <f>IF(P$52=0,"－",IF(P75&lt;=0,"－",P75/P$52*100))</f>
        <v>－</v>
      </c>
      <c r="R75" s="166"/>
      <c r="S75" s="139" t="str">
        <f>IF(R$52=0,"－",IF(R75&lt;=0,"－",R75/R$52*100))</f>
        <v>－</v>
      </c>
      <c r="T75" s="166"/>
      <c r="U75" s="139" t="str">
        <f>IF(T$52=0,"－",IF(T75&lt;=0,"－",T75/T$52*100))</f>
        <v>－</v>
      </c>
      <c r="V75" s="166"/>
      <c r="W75" s="139" t="str">
        <f>IF(V$52=0,"－",IF(V75&lt;=0,"－",V75/V$52*100))</f>
        <v>－</v>
      </c>
      <c r="X75" s="150"/>
    </row>
    <row r="76" spans="2:24" ht="24">
      <c r="B76" s="344"/>
      <c r="C76" s="207" t="s">
        <v>132</v>
      </c>
      <c r="D76" s="48"/>
      <c r="E76" s="49"/>
      <c r="F76" s="49"/>
      <c r="G76" s="50"/>
      <c r="H76" s="210">
        <f>H74-H75</f>
        <v>0</v>
      </c>
      <c r="I76" s="209" t="str">
        <f>IF(H$52=0,"－",IF(H76&lt;=0,"－",H76/H$52*100))</f>
        <v>－</v>
      </c>
      <c r="J76" s="210">
        <f>J74-J75</f>
        <v>0</v>
      </c>
      <c r="K76" s="209" t="str">
        <f>IF(J$52=0,"－",IF(J76&lt;=0,"－",J76/J$52*100))</f>
        <v>－</v>
      </c>
      <c r="L76" s="210">
        <f>L74-L75</f>
        <v>0</v>
      </c>
      <c r="M76" s="209" t="str">
        <f>IF(L$52=0,"－",IF(L76&lt;=0,"－",L76/L$52*100))</f>
        <v>－</v>
      </c>
      <c r="N76" s="210">
        <f>N74-N75</f>
        <v>0</v>
      </c>
      <c r="O76" s="209" t="str">
        <f>IF(N$52=0,"－",IF(N76&lt;=0,"－",N76/N$52*100))</f>
        <v>－</v>
      </c>
      <c r="P76" s="210">
        <f>P74-P75</f>
        <v>0</v>
      </c>
      <c r="Q76" s="209" t="str">
        <f>IF(P$52=0,"－",IF(P76&lt;=0,"－",P76/P$52*100))</f>
        <v>－</v>
      </c>
      <c r="R76" s="210">
        <f>R74-R75</f>
        <v>0</v>
      </c>
      <c r="S76" s="209" t="str">
        <f>IF(R$52=0,"－",IF(R76&lt;=0,"－",R76/R$52*100))</f>
        <v>－</v>
      </c>
      <c r="T76" s="210">
        <f>T74-T75</f>
        <v>0</v>
      </c>
      <c r="U76" s="209" t="str">
        <f>IF(T$52=0,"－",IF(T76&lt;=0,"－",T76/T$52*100))</f>
        <v>－</v>
      </c>
      <c r="V76" s="210">
        <f>V74-V75</f>
        <v>0</v>
      </c>
      <c r="W76" s="209" t="str">
        <f>IF(V$52=0,"－",IF(V76&lt;=0,"－",V76/V$52*100))</f>
        <v>－</v>
      </c>
      <c r="X76" s="150"/>
    </row>
    <row r="77" spans="2:24" ht="19.5" customHeight="1">
      <c r="B77" s="260" t="s">
        <v>120</v>
      </c>
      <c r="C77" s="260"/>
      <c r="D77" s="241"/>
      <c r="E77" s="241"/>
      <c r="F77" s="241"/>
      <c r="G77" s="241"/>
      <c r="H77" s="242"/>
      <c r="I77" s="243"/>
      <c r="J77" s="242"/>
      <c r="K77" s="243"/>
      <c r="L77" s="242"/>
      <c r="M77" s="243"/>
      <c r="N77" s="242"/>
      <c r="O77" s="243"/>
      <c r="P77" s="242"/>
      <c r="Q77" s="243"/>
      <c r="R77" s="242"/>
      <c r="S77" s="243"/>
      <c r="T77" s="242"/>
      <c r="U77" s="243"/>
      <c r="V77" s="242"/>
      <c r="W77" s="243"/>
      <c r="X77" s="150"/>
    </row>
    <row r="78" spans="2:24" ht="15" customHeight="1">
      <c r="B78" s="347" t="s">
        <v>56</v>
      </c>
      <c r="C78" s="261" t="s">
        <v>59</v>
      </c>
      <c r="D78" s="39"/>
      <c r="E78" s="40"/>
      <c r="F78" s="40"/>
      <c r="G78" s="41"/>
      <c r="H78" s="350">
        <f>ROUND((H62+H72)/12,-2)</f>
        <v>0</v>
      </c>
      <c r="I78" s="351"/>
      <c r="J78" s="350">
        <f>ROUND((J62+J72)/12,-2)</f>
        <v>0</v>
      </c>
      <c r="K78" s="351"/>
      <c r="L78" s="350">
        <f>ROUND((L62+L72)/12,-2)</f>
        <v>0</v>
      </c>
      <c r="M78" s="351"/>
      <c r="N78" s="350">
        <f>ROUND((N62+N72)/12,-2)</f>
        <v>0</v>
      </c>
      <c r="O78" s="351"/>
      <c r="P78" s="350">
        <f>ROUND((P62+P72)/12,-2)</f>
        <v>0</v>
      </c>
      <c r="Q78" s="351"/>
      <c r="R78" s="350">
        <f>ROUND((R62+R72)/12,-2)</f>
        <v>0</v>
      </c>
      <c r="S78" s="351"/>
      <c r="T78" s="350">
        <f>ROUND((T62+T72)/12,-2)</f>
        <v>0</v>
      </c>
      <c r="U78" s="351"/>
      <c r="V78" s="350">
        <f>ROUND((V62+V72)/12,-2)</f>
        <v>0</v>
      </c>
      <c r="W78" s="351"/>
      <c r="X78" s="150"/>
    </row>
    <row r="79" spans="2:24" ht="15" customHeight="1">
      <c r="B79" s="348"/>
      <c r="C79" s="262" t="s">
        <v>58</v>
      </c>
      <c r="D79" s="249"/>
      <c r="E79" s="250"/>
      <c r="F79" s="250"/>
      <c r="G79" s="251"/>
      <c r="H79" s="356"/>
      <c r="I79" s="357"/>
      <c r="J79" s="356"/>
      <c r="K79" s="357"/>
      <c r="L79" s="356"/>
      <c r="M79" s="357"/>
      <c r="N79" s="356"/>
      <c r="O79" s="357"/>
      <c r="P79" s="356"/>
      <c r="Q79" s="357"/>
      <c r="R79" s="356"/>
      <c r="S79" s="357"/>
      <c r="T79" s="356"/>
      <c r="U79" s="357"/>
      <c r="V79" s="356"/>
      <c r="W79" s="357"/>
      <c r="X79" s="150"/>
    </row>
    <row r="80" spans="2:24" ht="15" customHeight="1">
      <c r="B80" s="348"/>
      <c r="C80" s="263" t="s">
        <v>122</v>
      </c>
      <c r="D80" s="48"/>
      <c r="E80" s="49"/>
      <c r="F80" s="49"/>
      <c r="G80" s="50"/>
      <c r="H80" s="334">
        <f>SUM(H78:I79)</f>
        <v>0</v>
      </c>
      <c r="I80" s="335"/>
      <c r="J80" s="334">
        <f t="shared" ref="J80" si="38">SUM(J78:K79)</f>
        <v>0</v>
      </c>
      <c r="K80" s="335"/>
      <c r="L80" s="334">
        <f t="shared" ref="L80" si="39">SUM(L78:M79)</f>
        <v>0</v>
      </c>
      <c r="M80" s="335"/>
      <c r="N80" s="334">
        <f t="shared" ref="N80" si="40">SUM(N78:O79)</f>
        <v>0</v>
      </c>
      <c r="O80" s="335"/>
      <c r="P80" s="334">
        <f t="shared" ref="P80" si="41">SUM(P78:Q79)</f>
        <v>0</v>
      </c>
      <c r="Q80" s="335"/>
      <c r="R80" s="334">
        <f t="shared" ref="R80" si="42">SUM(R78:S79)</f>
        <v>0</v>
      </c>
      <c r="S80" s="335"/>
      <c r="T80" s="334">
        <f t="shared" ref="T80" si="43">SUM(T78:U79)</f>
        <v>0</v>
      </c>
      <c r="U80" s="335"/>
      <c r="V80" s="334">
        <f t="shared" ref="V80" si="44">SUM(V78:W79)</f>
        <v>0</v>
      </c>
      <c r="W80" s="335"/>
      <c r="X80" s="150"/>
    </row>
    <row r="81" spans="2:24" ht="15" customHeight="1" thickBot="1">
      <c r="B81" s="348"/>
      <c r="C81" s="264" t="s">
        <v>137</v>
      </c>
      <c r="D81" s="265"/>
      <c r="E81" s="266"/>
      <c r="F81" s="266"/>
      <c r="G81" s="267"/>
      <c r="H81" s="336"/>
      <c r="I81" s="337"/>
      <c r="J81" s="336"/>
      <c r="K81" s="337"/>
      <c r="L81" s="336"/>
      <c r="M81" s="337"/>
      <c r="N81" s="336"/>
      <c r="O81" s="337"/>
      <c r="P81" s="336"/>
      <c r="Q81" s="337"/>
      <c r="R81" s="336"/>
      <c r="S81" s="337"/>
      <c r="T81" s="336"/>
      <c r="U81" s="337"/>
      <c r="V81" s="336"/>
      <c r="W81" s="337"/>
      <c r="X81" s="150"/>
    </row>
    <row r="82" spans="2:24" ht="15" customHeight="1" thickBot="1">
      <c r="B82" s="349"/>
      <c r="C82" s="284" t="s">
        <v>2</v>
      </c>
      <c r="D82" s="285"/>
      <c r="E82" s="286"/>
      <c r="F82" s="286"/>
      <c r="G82" s="287"/>
      <c r="H82" s="338">
        <f>H80+H81</f>
        <v>0</v>
      </c>
      <c r="I82" s="339"/>
      <c r="J82" s="338">
        <f>J80+J81</f>
        <v>0</v>
      </c>
      <c r="K82" s="339"/>
      <c r="L82" s="338">
        <f>L80+L81</f>
        <v>0</v>
      </c>
      <c r="M82" s="339"/>
      <c r="N82" s="338">
        <f>N80+N81</f>
        <v>0</v>
      </c>
      <c r="O82" s="339"/>
      <c r="P82" s="338">
        <f>P80+P81</f>
        <v>0</v>
      </c>
      <c r="Q82" s="339"/>
      <c r="R82" s="338">
        <f>R80+R81</f>
        <v>0</v>
      </c>
      <c r="S82" s="339"/>
      <c r="T82" s="338">
        <f>T80+T81</f>
        <v>0</v>
      </c>
      <c r="U82" s="339"/>
      <c r="V82" s="338">
        <f>V80+V81</f>
        <v>0</v>
      </c>
      <c r="W82" s="339"/>
      <c r="X82" s="150"/>
    </row>
    <row r="83" spans="2:24" ht="15" customHeight="1" thickTop="1">
      <c r="B83" s="372" t="s">
        <v>51</v>
      </c>
      <c r="C83" s="283" t="s">
        <v>47</v>
      </c>
      <c r="D83" s="57"/>
      <c r="E83" s="58"/>
      <c r="F83" s="58"/>
      <c r="G83" s="59"/>
      <c r="H83" s="322"/>
      <c r="I83" s="323"/>
      <c r="J83" s="322"/>
      <c r="K83" s="323"/>
      <c r="L83" s="322"/>
      <c r="M83" s="323"/>
      <c r="N83" s="322"/>
      <c r="O83" s="323"/>
      <c r="P83" s="322"/>
      <c r="Q83" s="323"/>
      <c r="R83" s="322"/>
      <c r="S83" s="323"/>
      <c r="T83" s="322"/>
      <c r="U83" s="323"/>
      <c r="V83" s="322"/>
      <c r="W83" s="323"/>
      <c r="X83" s="150"/>
    </row>
    <row r="84" spans="2:24" ht="15" customHeight="1">
      <c r="B84" s="372"/>
      <c r="C84" s="278" t="s">
        <v>48</v>
      </c>
      <c r="D84" s="42"/>
      <c r="E84" s="43"/>
      <c r="F84" s="43"/>
      <c r="G84" s="44"/>
      <c r="H84" s="332"/>
      <c r="I84" s="333"/>
      <c r="J84" s="332"/>
      <c r="K84" s="333"/>
      <c r="L84" s="332"/>
      <c r="M84" s="333"/>
      <c r="N84" s="332"/>
      <c r="O84" s="333"/>
      <c r="P84" s="332"/>
      <c r="Q84" s="333"/>
      <c r="R84" s="332"/>
      <c r="S84" s="333"/>
      <c r="T84" s="332"/>
      <c r="U84" s="333"/>
      <c r="V84" s="332"/>
      <c r="W84" s="333"/>
      <c r="X84" s="150"/>
    </row>
    <row r="85" spans="2:24" ht="15" customHeight="1">
      <c r="B85" s="372"/>
      <c r="C85" s="278" t="s">
        <v>49</v>
      </c>
      <c r="D85" s="42"/>
      <c r="E85" s="43"/>
      <c r="F85" s="43"/>
      <c r="G85" s="44"/>
      <c r="H85" s="332"/>
      <c r="I85" s="333"/>
      <c r="J85" s="332"/>
      <c r="K85" s="333"/>
      <c r="L85" s="332"/>
      <c r="M85" s="333"/>
      <c r="N85" s="332"/>
      <c r="O85" s="333"/>
      <c r="P85" s="332"/>
      <c r="Q85" s="333"/>
      <c r="R85" s="332"/>
      <c r="S85" s="333"/>
      <c r="T85" s="332"/>
      <c r="U85" s="333"/>
      <c r="V85" s="332"/>
      <c r="W85" s="333"/>
      <c r="X85" s="150"/>
    </row>
    <row r="86" spans="2:24" ht="15" customHeight="1" thickBot="1">
      <c r="B86" s="372"/>
      <c r="C86" s="279" t="s">
        <v>50</v>
      </c>
      <c r="D86" s="280"/>
      <c r="E86" s="281"/>
      <c r="F86" s="281"/>
      <c r="G86" s="282"/>
      <c r="H86" s="318"/>
      <c r="I86" s="319"/>
      <c r="J86" s="318"/>
      <c r="K86" s="319"/>
      <c r="L86" s="318"/>
      <c r="M86" s="319"/>
      <c r="N86" s="318"/>
      <c r="O86" s="319"/>
      <c r="P86" s="318"/>
      <c r="Q86" s="319"/>
      <c r="R86" s="318"/>
      <c r="S86" s="319"/>
      <c r="T86" s="318"/>
      <c r="U86" s="319"/>
      <c r="V86" s="318"/>
      <c r="W86" s="319"/>
      <c r="X86" s="150"/>
    </row>
    <row r="87" spans="2:24" ht="15" customHeight="1">
      <c r="B87" s="373"/>
      <c r="C87" s="289" t="s">
        <v>2</v>
      </c>
      <c r="D87" s="60"/>
      <c r="E87" s="61"/>
      <c r="F87" s="61"/>
      <c r="G87" s="62"/>
      <c r="H87" s="352">
        <f>SUM(H83:H86)</f>
        <v>0</v>
      </c>
      <c r="I87" s="353"/>
      <c r="J87" s="320">
        <f>SUM(J83:J86)</f>
        <v>0</v>
      </c>
      <c r="K87" s="321"/>
      <c r="L87" s="320">
        <f>SUM(L83:L86)</f>
        <v>0</v>
      </c>
      <c r="M87" s="321"/>
      <c r="N87" s="320">
        <f>SUM(N83:N86)</f>
        <v>0</v>
      </c>
      <c r="O87" s="321"/>
      <c r="P87" s="320">
        <f>SUM(P83:P86)</f>
        <v>0</v>
      </c>
      <c r="Q87" s="321"/>
      <c r="R87" s="352">
        <f>SUM(R83:R86)</f>
        <v>0</v>
      </c>
      <c r="S87" s="353"/>
      <c r="T87" s="320">
        <f>SUM(T83:T86)</f>
        <v>0</v>
      </c>
      <c r="U87" s="321"/>
      <c r="V87" s="320">
        <f>SUM(V83:V86)</f>
        <v>0</v>
      </c>
      <c r="W87" s="321"/>
      <c r="X87" s="150"/>
    </row>
    <row r="88" spans="2:24" ht="12" customHeight="1">
      <c r="B88" s="244"/>
      <c r="C88" s="245"/>
      <c r="D88" s="246"/>
      <c r="E88" s="246"/>
      <c r="F88" s="272"/>
      <c r="G88" s="272"/>
      <c r="H88" s="257" t="str">
        <f>IF(H87=H82," ","エラー")</f>
        <v xml:space="preserve"> </v>
      </c>
      <c r="I88" s="258"/>
      <c r="J88" s="257" t="str">
        <f>IF(J87=J82," ","エラー")</f>
        <v xml:space="preserve"> </v>
      </c>
      <c r="K88" s="258"/>
      <c r="L88" s="257" t="str">
        <f>IF(L87=L82," ","エラー")</f>
        <v xml:space="preserve"> </v>
      </c>
      <c r="M88" s="258"/>
      <c r="N88" s="257" t="str">
        <f>IF(N87=N82," ","エラー")</f>
        <v xml:space="preserve"> </v>
      </c>
      <c r="O88" s="258"/>
      <c r="P88" s="257" t="str">
        <f>IF(P87=P82," ","エラー")</f>
        <v xml:space="preserve"> </v>
      </c>
      <c r="Q88" s="258"/>
      <c r="R88" s="257" t="str">
        <f>IF(R87=R82," ","エラー")</f>
        <v xml:space="preserve"> </v>
      </c>
      <c r="S88" s="258"/>
      <c r="T88" s="257" t="str">
        <f>IF(T87=T82," ","エラー")</f>
        <v xml:space="preserve"> </v>
      </c>
      <c r="U88" s="258"/>
      <c r="V88" s="257" t="str">
        <f>IF(V87=V82," ","エラー")</f>
        <v xml:space="preserve"> </v>
      </c>
      <c r="W88" s="258"/>
      <c r="X88" s="150"/>
    </row>
    <row r="89" spans="2:24" ht="12" customHeight="1">
      <c r="B89" s="234" t="s">
        <v>121</v>
      </c>
      <c r="C89" s="234"/>
      <c r="D89" s="247"/>
      <c r="E89" s="247"/>
      <c r="F89" s="247"/>
      <c r="G89" s="247"/>
      <c r="H89" s="235"/>
      <c r="I89" s="236"/>
      <c r="J89" s="235"/>
      <c r="K89" s="236"/>
      <c r="L89" s="235"/>
      <c r="M89" s="236"/>
      <c r="N89" s="235"/>
      <c r="O89" s="236"/>
      <c r="P89" s="235"/>
      <c r="Q89" s="236"/>
      <c r="R89" s="235"/>
      <c r="S89" s="236"/>
      <c r="T89" s="235"/>
      <c r="U89" s="236"/>
      <c r="V89" s="393" t="s">
        <v>44</v>
      </c>
      <c r="W89" s="393"/>
    </row>
    <row r="90" spans="2:24" ht="24" customHeight="1">
      <c r="B90" s="362" t="s">
        <v>133</v>
      </c>
      <c r="C90" s="363"/>
      <c r="D90" s="60"/>
      <c r="E90" s="61"/>
      <c r="F90" s="61"/>
      <c r="G90" s="62"/>
      <c r="H90" s="316"/>
      <c r="I90" s="317"/>
      <c r="J90" s="316"/>
      <c r="K90" s="317"/>
      <c r="L90" s="316"/>
      <c r="M90" s="317"/>
      <c r="N90" s="316"/>
      <c r="O90" s="317"/>
      <c r="P90" s="316"/>
      <c r="Q90" s="317"/>
      <c r="R90" s="316"/>
      <c r="S90" s="317"/>
      <c r="T90" s="316"/>
      <c r="U90" s="317"/>
      <c r="V90" s="316"/>
      <c r="W90" s="317"/>
    </row>
    <row r="91" spans="2:24" ht="24" customHeight="1">
      <c r="B91" s="362" t="s">
        <v>128</v>
      </c>
      <c r="C91" s="363"/>
      <c r="D91" s="60"/>
      <c r="E91" s="61"/>
      <c r="F91" s="61"/>
      <c r="G91" s="62"/>
      <c r="H91" s="316"/>
      <c r="I91" s="317"/>
      <c r="J91" s="316"/>
      <c r="K91" s="317"/>
      <c r="L91" s="316"/>
      <c r="M91" s="317"/>
      <c r="N91" s="316"/>
      <c r="O91" s="317"/>
      <c r="P91" s="316"/>
      <c r="Q91" s="317"/>
      <c r="R91" s="316"/>
      <c r="S91" s="317"/>
      <c r="T91" s="316"/>
      <c r="U91" s="317"/>
      <c r="V91" s="316"/>
      <c r="W91" s="317"/>
    </row>
    <row r="92" spans="2:24" ht="15.6" customHeight="1">
      <c r="B92" s="345" t="s">
        <v>127</v>
      </c>
      <c r="C92" s="346"/>
      <c r="D92" s="60"/>
      <c r="E92" s="61"/>
      <c r="F92" s="61"/>
      <c r="G92" s="62"/>
      <c r="H92" s="316"/>
      <c r="I92" s="317"/>
      <c r="J92" s="316"/>
      <c r="K92" s="317"/>
      <c r="L92" s="316"/>
      <c r="M92" s="317"/>
      <c r="N92" s="316"/>
      <c r="O92" s="317"/>
      <c r="P92" s="316"/>
      <c r="Q92" s="317"/>
      <c r="R92" s="316"/>
      <c r="S92" s="317"/>
      <c r="T92" s="316"/>
      <c r="U92" s="317"/>
      <c r="V92" s="316"/>
      <c r="W92" s="317"/>
    </row>
    <row r="93" spans="2:24" ht="15" customHeight="1">
      <c r="B93" s="354" t="s">
        <v>77</v>
      </c>
      <c r="C93" s="355"/>
      <c r="D93" s="48"/>
      <c r="E93" s="49"/>
      <c r="F93" s="49"/>
      <c r="G93" s="50"/>
      <c r="H93" s="328">
        <f>ROUND((H90+H91+H92),1)</f>
        <v>0</v>
      </c>
      <c r="I93" s="329"/>
      <c r="J93" s="328">
        <f t="shared" ref="J93" si="45">ROUND((J90+J91+J92),1)</f>
        <v>0</v>
      </c>
      <c r="K93" s="329"/>
      <c r="L93" s="328">
        <f t="shared" ref="L93" si="46">ROUND((L90+L91+L92),1)</f>
        <v>0</v>
      </c>
      <c r="M93" s="329"/>
      <c r="N93" s="328">
        <f t="shared" ref="N93" si="47">ROUND((N90+N91+N92),1)</f>
        <v>0</v>
      </c>
      <c r="O93" s="329"/>
      <c r="P93" s="328">
        <f t="shared" ref="P93" si="48">ROUND((P90+P91+P92),1)</f>
        <v>0</v>
      </c>
      <c r="Q93" s="329"/>
      <c r="R93" s="328">
        <f t="shared" ref="R93" si="49">ROUND((R90+R91+R92),1)</f>
        <v>0</v>
      </c>
      <c r="S93" s="329"/>
      <c r="T93" s="328">
        <f t="shared" ref="T93" si="50">ROUND((T90+T91+T92),1)</f>
        <v>0</v>
      </c>
      <c r="U93" s="329"/>
      <c r="V93" s="328">
        <f t="shared" ref="V93" si="51">ROUND((V90+V91+V92),1)</f>
        <v>0</v>
      </c>
      <c r="W93" s="329"/>
    </row>
    <row r="94" spans="2:24" ht="16.5" customHeight="1"/>
    <row r="95" spans="2:24" ht="16.5" customHeight="1"/>
    <row r="96" spans="2:24"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5.75" customHeight="1"/>
    <row r="130" ht="15.75" customHeight="1"/>
    <row r="131" ht="15.75" customHeight="1"/>
    <row r="132" ht="15.75" customHeight="1"/>
    <row r="133" ht="15.75" customHeight="1"/>
    <row r="134" ht="15.75" customHeight="1"/>
    <row r="135" ht="15.75" customHeight="1"/>
  </sheetData>
  <sheetProtection algorithmName="SHA-512" hashValue="3pvFmlN3yojG2SGlQPmFW23D+0/cPKMm2QNxORr1vnK55+PZplmZLPDPB4SFs2le/htnb6LeoRJLYhOD+syMRw==" saltValue="X+IjQQPL8Y19D1ftsmANvQ==" spinCount="100000" sheet="1" objects="1" scenarios="1"/>
  <mergeCells count="298">
    <mergeCell ref="T80:U80"/>
    <mergeCell ref="V80:W80"/>
    <mergeCell ref="T81:U81"/>
    <mergeCell ref="V81:W81"/>
    <mergeCell ref="T82:U82"/>
    <mergeCell ref="V82:W82"/>
    <mergeCell ref="P81:Q81"/>
    <mergeCell ref="P78:Q78"/>
    <mergeCell ref="P87:Q87"/>
    <mergeCell ref="P83:Q83"/>
    <mergeCell ref="R83:S83"/>
    <mergeCell ref="R87:S87"/>
    <mergeCell ref="T87:U87"/>
    <mergeCell ref="V87:W87"/>
    <mergeCell ref="R78:S78"/>
    <mergeCell ref="R79:S79"/>
    <mergeCell ref="R84:S84"/>
    <mergeCell ref="R93:S93"/>
    <mergeCell ref="T90:U90"/>
    <mergeCell ref="R90:S90"/>
    <mergeCell ref="T91:U91"/>
    <mergeCell ref="T93:U93"/>
    <mergeCell ref="V91:W91"/>
    <mergeCell ref="V89:W89"/>
    <mergeCell ref="V90:W90"/>
    <mergeCell ref="V93:W93"/>
    <mergeCell ref="R91:S91"/>
    <mergeCell ref="R92:S92"/>
    <mergeCell ref="T92:U92"/>
    <mergeCell ref="V92:W92"/>
    <mergeCell ref="R37:S37"/>
    <mergeCell ref="V46:W46"/>
    <mergeCell ref="T50:U50"/>
    <mergeCell ref="V49:W49"/>
    <mergeCell ref="V50:W50"/>
    <mergeCell ref="T46:U46"/>
    <mergeCell ref="V47:W47"/>
    <mergeCell ref="R46:S46"/>
    <mergeCell ref="R47:S47"/>
    <mergeCell ref="N39:O39"/>
    <mergeCell ref="P39:Q39"/>
    <mergeCell ref="H37:I37"/>
    <mergeCell ref="N37:O37"/>
    <mergeCell ref="P37:Q37"/>
    <mergeCell ref="J37:K37"/>
    <mergeCell ref="L37:M37"/>
    <mergeCell ref="H36:I36"/>
    <mergeCell ref="L39:M39"/>
    <mergeCell ref="L6:M6"/>
    <mergeCell ref="N40:O40"/>
    <mergeCell ref="P40:Q40"/>
    <mergeCell ref="J39:K39"/>
    <mergeCell ref="N43:O43"/>
    <mergeCell ref="P43:Q43"/>
    <mergeCell ref="J43:K43"/>
    <mergeCell ref="L43:M43"/>
    <mergeCell ref="H44:I44"/>
    <mergeCell ref="N44:O44"/>
    <mergeCell ref="P44:Q44"/>
    <mergeCell ref="J44:K44"/>
    <mergeCell ref="J40:K40"/>
    <mergeCell ref="L40:M40"/>
    <mergeCell ref="H40:I40"/>
    <mergeCell ref="L44:M44"/>
    <mergeCell ref="N36:O36"/>
    <mergeCell ref="P36:Q36"/>
    <mergeCell ref="J36:K36"/>
    <mergeCell ref="L36:M36"/>
    <mergeCell ref="H38:I38"/>
    <mergeCell ref="N38:O38"/>
    <mergeCell ref="P38:Q38"/>
    <mergeCell ref="H39:I39"/>
    <mergeCell ref="J5:K5"/>
    <mergeCell ref="L5:M5"/>
    <mergeCell ref="N5:O5"/>
    <mergeCell ref="P5:Q5"/>
    <mergeCell ref="H6:I6"/>
    <mergeCell ref="N6:O6"/>
    <mergeCell ref="F34:G34"/>
    <mergeCell ref="F35:G35"/>
    <mergeCell ref="H5:I5"/>
    <mergeCell ref="F5:G5"/>
    <mergeCell ref="J33:K33"/>
    <mergeCell ref="L33:M33"/>
    <mergeCell ref="J34:K34"/>
    <mergeCell ref="L35:M35"/>
    <mergeCell ref="H35:I35"/>
    <mergeCell ref="L34:M34"/>
    <mergeCell ref="N34:O34"/>
    <mergeCell ref="P34:Q34"/>
    <mergeCell ref="J35:K35"/>
    <mergeCell ref="N35:O35"/>
    <mergeCell ref="P35:Q35"/>
    <mergeCell ref="N33:O33"/>
    <mergeCell ref="P33:Q33"/>
    <mergeCell ref="J6:K6"/>
    <mergeCell ref="B29:C29"/>
    <mergeCell ref="B33:B35"/>
    <mergeCell ref="F47:G47"/>
    <mergeCell ref="B36:B39"/>
    <mergeCell ref="B5:C6"/>
    <mergeCell ref="F6:G6"/>
    <mergeCell ref="B18:C18"/>
    <mergeCell ref="B28:C28"/>
    <mergeCell ref="F46:G46"/>
    <mergeCell ref="B17:C17"/>
    <mergeCell ref="B19:B26"/>
    <mergeCell ref="B27:C27"/>
    <mergeCell ref="B8:B16"/>
    <mergeCell ref="B30:B31"/>
    <mergeCell ref="B7:C7"/>
    <mergeCell ref="F43:G43"/>
    <mergeCell ref="F44:G44"/>
    <mergeCell ref="F33:G33"/>
    <mergeCell ref="F45:G45"/>
    <mergeCell ref="B43:C43"/>
    <mergeCell ref="B46:C46"/>
    <mergeCell ref="B47:C47"/>
    <mergeCell ref="P93:Q93"/>
    <mergeCell ref="J91:K91"/>
    <mergeCell ref="L91:M91"/>
    <mergeCell ref="J93:K93"/>
    <mergeCell ref="L93:M93"/>
    <mergeCell ref="N51:O51"/>
    <mergeCell ref="P51:Q51"/>
    <mergeCell ref="J51:K51"/>
    <mergeCell ref="L51:M51"/>
    <mergeCell ref="J86:K86"/>
    <mergeCell ref="L86:M86"/>
    <mergeCell ref="J81:K81"/>
    <mergeCell ref="L81:M81"/>
    <mergeCell ref="N81:O81"/>
    <mergeCell ref="J92:K92"/>
    <mergeCell ref="P80:Q80"/>
    <mergeCell ref="N91:O91"/>
    <mergeCell ref="P91:Q91"/>
    <mergeCell ref="P92:Q92"/>
    <mergeCell ref="J79:K79"/>
    <mergeCell ref="L79:M79"/>
    <mergeCell ref="N79:O79"/>
    <mergeCell ref="P79:Q79"/>
    <mergeCell ref="J80:K80"/>
    <mergeCell ref="T6:U6"/>
    <mergeCell ref="P6:Q6"/>
    <mergeCell ref="P47:Q47"/>
    <mergeCell ref="R43:S43"/>
    <mergeCell ref="V36:W36"/>
    <mergeCell ref="V37:W37"/>
    <mergeCell ref="V38:W38"/>
    <mergeCell ref="V42:W42"/>
    <mergeCell ref="V39:W39"/>
    <mergeCell ref="V43:W43"/>
    <mergeCell ref="V34:W34"/>
    <mergeCell ref="V6:W6"/>
    <mergeCell ref="V33:W33"/>
    <mergeCell ref="T37:U37"/>
    <mergeCell ref="T34:U34"/>
    <mergeCell ref="R39:S39"/>
    <mergeCell ref="R40:S40"/>
    <mergeCell ref="P46:Q46"/>
    <mergeCell ref="R6:S6"/>
    <mergeCell ref="R34:S34"/>
    <mergeCell ref="R35:S35"/>
    <mergeCell ref="R33:S33"/>
    <mergeCell ref="T43:U43"/>
    <mergeCell ref="T39:U39"/>
    <mergeCell ref="R3:V3"/>
    <mergeCell ref="P3:Q3"/>
    <mergeCell ref="T40:U40"/>
    <mergeCell ref="V40:W40"/>
    <mergeCell ref="T47:U47"/>
    <mergeCell ref="T78:U78"/>
    <mergeCell ref="V78:W78"/>
    <mergeCell ref="T79:U79"/>
    <mergeCell ref="V79:W79"/>
    <mergeCell ref="R5:S5"/>
    <mergeCell ref="V4:W4"/>
    <mergeCell ref="V5:W5"/>
    <mergeCell ref="T5:U5"/>
    <mergeCell ref="T35:U35"/>
    <mergeCell ref="T36:U36"/>
    <mergeCell ref="V35:W35"/>
    <mergeCell ref="T33:U33"/>
    <mergeCell ref="R36:S36"/>
    <mergeCell ref="R44:S44"/>
    <mergeCell ref="R50:S50"/>
    <mergeCell ref="V44:W44"/>
    <mergeCell ref="T38:U38"/>
    <mergeCell ref="R38:S38"/>
    <mergeCell ref="T44:U44"/>
    <mergeCell ref="H43:I43"/>
    <mergeCell ref="H34:I34"/>
    <mergeCell ref="H47:I47"/>
    <mergeCell ref="J38:K38"/>
    <mergeCell ref="L38:M38"/>
    <mergeCell ref="H78:I78"/>
    <mergeCell ref="H33:I33"/>
    <mergeCell ref="H46:I46"/>
    <mergeCell ref="H51:I51"/>
    <mergeCell ref="L47:M47"/>
    <mergeCell ref="H50:I50"/>
    <mergeCell ref="H45:I45"/>
    <mergeCell ref="J45:K45"/>
    <mergeCell ref="L45:M45"/>
    <mergeCell ref="J50:K50"/>
    <mergeCell ref="L50:M50"/>
    <mergeCell ref="J46:K46"/>
    <mergeCell ref="L46:M46"/>
    <mergeCell ref="J47:K47"/>
    <mergeCell ref="B52:C52"/>
    <mergeCell ref="B73:C73"/>
    <mergeCell ref="B90:C90"/>
    <mergeCell ref="B91:C91"/>
    <mergeCell ref="B74:C74"/>
    <mergeCell ref="B50:C51"/>
    <mergeCell ref="B44:C44"/>
    <mergeCell ref="B64:B71"/>
    <mergeCell ref="B72:C72"/>
    <mergeCell ref="B83:B87"/>
    <mergeCell ref="B63:C63"/>
    <mergeCell ref="B62:C62"/>
    <mergeCell ref="B45:C45"/>
    <mergeCell ref="H93:I93"/>
    <mergeCell ref="B53:B61"/>
    <mergeCell ref="B49:D49"/>
    <mergeCell ref="B75:B76"/>
    <mergeCell ref="B92:C92"/>
    <mergeCell ref="B78:B82"/>
    <mergeCell ref="J78:K78"/>
    <mergeCell ref="L78:M78"/>
    <mergeCell ref="N78:O78"/>
    <mergeCell ref="L92:M92"/>
    <mergeCell ref="H92:I92"/>
    <mergeCell ref="N50:O50"/>
    <mergeCell ref="N83:O83"/>
    <mergeCell ref="H82:I82"/>
    <mergeCell ref="N86:O86"/>
    <mergeCell ref="H90:I90"/>
    <mergeCell ref="H87:I87"/>
    <mergeCell ref="B93:C93"/>
    <mergeCell ref="H91:I91"/>
    <mergeCell ref="H86:I86"/>
    <mergeCell ref="H81:I81"/>
    <mergeCell ref="N93:O93"/>
    <mergeCell ref="N92:O92"/>
    <mergeCell ref="H79:I79"/>
    <mergeCell ref="L80:M80"/>
    <mergeCell ref="N80:O80"/>
    <mergeCell ref="R80:S80"/>
    <mergeCell ref="H80:I80"/>
    <mergeCell ref="R81:S81"/>
    <mergeCell ref="R82:S82"/>
    <mergeCell ref="H83:I83"/>
    <mergeCell ref="J83:K83"/>
    <mergeCell ref="L83:M83"/>
    <mergeCell ref="N82:O82"/>
    <mergeCell ref="P82:Q82"/>
    <mergeCell ref="J82:K82"/>
    <mergeCell ref="L82:M82"/>
    <mergeCell ref="H85:I85"/>
    <mergeCell ref="J85:K85"/>
    <mergeCell ref="L85:M85"/>
    <mergeCell ref="N85:O85"/>
    <mergeCell ref="P85:Q85"/>
    <mergeCell ref="R85:S85"/>
    <mergeCell ref="T85:U85"/>
    <mergeCell ref="V85:W85"/>
    <mergeCell ref="H84:I84"/>
    <mergeCell ref="J84:K84"/>
    <mergeCell ref="L84:M84"/>
    <mergeCell ref="N84:O84"/>
    <mergeCell ref="P84:Q84"/>
    <mergeCell ref="T84:U84"/>
    <mergeCell ref="V84:W84"/>
    <mergeCell ref="N45:O45"/>
    <mergeCell ref="P45:Q45"/>
    <mergeCell ref="R45:S45"/>
    <mergeCell ref="T45:U45"/>
    <mergeCell ref="V45:W45"/>
    <mergeCell ref="P90:Q90"/>
    <mergeCell ref="N90:O90"/>
    <mergeCell ref="L90:M90"/>
    <mergeCell ref="J90:K90"/>
    <mergeCell ref="R86:S86"/>
    <mergeCell ref="T86:U86"/>
    <mergeCell ref="V86:W86"/>
    <mergeCell ref="J87:K87"/>
    <mergeCell ref="L87:M87"/>
    <mergeCell ref="N87:O87"/>
    <mergeCell ref="P86:Q86"/>
    <mergeCell ref="V83:W83"/>
    <mergeCell ref="P50:Q50"/>
    <mergeCell ref="N46:O46"/>
    <mergeCell ref="N47:O47"/>
    <mergeCell ref="R51:S51"/>
    <mergeCell ref="T51:U51"/>
    <mergeCell ref="V51:W51"/>
    <mergeCell ref="T83:U83"/>
  </mergeCells>
  <phoneticPr fontId="2"/>
  <dataValidations count="2">
    <dataValidation type="whole" allowBlank="1" showInputMessage="1" showErrorMessage="1" error="小数点以下は入力できません。千円単位で入力してください。" sqref="D33:W40 V7:V31 T7:T31 R7:R31 P7:P31 N7:N31 L7:L31 J7:J31 H7:H31 H78:W87 V52:V76 T52:T76 R52:R76 P52:P76 N52:N76 L52:L76 J52:J76 H52:H76 D7:F31">
      <formula1>-10000000000</formula1>
      <formula2>10000000000</formula2>
    </dataValidation>
    <dataValidation type="custom" operator="greaterThanOrEqual" allowBlank="1" showInputMessage="1" showErrorMessage="1" error="小数点以下は１位までしか入力できません。" sqref="H90:W92 D43:W45">
      <formula1>D43*10=INT(D43*10)</formula1>
    </dataValidation>
  </dataValidations>
  <pageMargins left="0.43307086614173229" right="0.19685039370078741" top="0.19685039370078741" bottom="7.874015748031496E-2" header="0" footer="0"/>
  <pageSetup paperSize="9" scale="5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B1:R56"/>
  <sheetViews>
    <sheetView showGridLines="0" view="pageBreakPreview" zoomScale="75" zoomScaleNormal="100" zoomScaleSheetLayoutView="75" workbookViewId="0">
      <pane xSplit="3" ySplit="4" topLeftCell="D5" activePane="bottomRight" state="frozen"/>
      <selection pane="topRight" activeCell="D1" sqref="D1"/>
      <selection pane="bottomLeft" activeCell="A5" sqref="A5"/>
      <selection pane="bottomRight"/>
    </sheetView>
  </sheetViews>
  <sheetFormatPr defaultColWidth="10.28515625" defaultRowHeight="14.25"/>
  <cols>
    <col min="1" max="1" width="2" style="36" customWidth="1"/>
    <col min="2" max="2" width="3" style="36" customWidth="1"/>
    <col min="3" max="3" width="18.5703125" style="36" customWidth="1"/>
    <col min="4" max="14" width="11.28515625" style="36" customWidth="1"/>
    <col min="15" max="16384" width="10.28515625" style="36"/>
  </cols>
  <sheetData>
    <row r="1" spans="2:16" ht="21" customHeight="1">
      <c r="M1" s="421" t="s">
        <v>73</v>
      </c>
      <c r="N1" s="421"/>
    </row>
    <row r="2" spans="2:16" ht="21" customHeight="1">
      <c r="B2" s="431" t="s">
        <v>109</v>
      </c>
      <c r="C2" s="431"/>
      <c r="D2" s="431"/>
      <c r="E2" s="431"/>
      <c r="F2" s="431"/>
      <c r="G2" s="431"/>
      <c r="H2"/>
      <c r="I2"/>
      <c r="J2"/>
      <c r="K2"/>
      <c r="L2"/>
      <c r="M2"/>
      <c r="N2" s="3" t="s">
        <v>11</v>
      </c>
      <c r="O2"/>
      <c r="P2"/>
    </row>
    <row r="3" spans="2:16">
      <c r="B3" s="427"/>
      <c r="C3" s="428"/>
      <c r="D3" s="69" t="s">
        <v>46</v>
      </c>
      <c r="E3" s="69" t="s">
        <v>45</v>
      </c>
      <c r="F3" s="69" t="s">
        <v>0</v>
      </c>
      <c r="G3" s="69" t="s">
        <v>6</v>
      </c>
      <c r="H3" s="69" t="s">
        <v>7</v>
      </c>
      <c r="I3" s="69" t="s">
        <v>8</v>
      </c>
      <c r="J3" s="69" t="s">
        <v>9</v>
      </c>
      <c r="K3" s="69" t="s">
        <v>10</v>
      </c>
      <c r="L3" s="69" t="s">
        <v>89</v>
      </c>
      <c r="M3" s="69" t="s">
        <v>90</v>
      </c>
      <c r="N3" s="69" t="s">
        <v>91</v>
      </c>
      <c r="O3"/>
      <c r="P3"/>
    </row>
    <row r="4" spans="2:16">
      <c r="B4" s="429"/>
      <c r="C4" s="430"/>
      <c r="D4" s="70" t="str">
        <f>'（シート１）財務データ入力用'!D6</f>
        <v>( 年12月期)</v>
      </c>
      <c r="E4" s="70" t="str">
        <f>'（シート１）財務データ入力用'!E6</f>
        <v>( 年12月期)</v>
      </c>
      <c r="F4" s="70" t="str">
        <f>'（シート１）財務データ入力用'!F6</f>
        <v>( 年12月期)</v>
      </c>
      <c r="G4" s="70" t="str">
        <f>'（シート１）財務データ入力用'!H6</f>
        <v>( 年12月期)</v>
      </c>
      <c r="H4" s="70" t="str">
        <f>'（シート１）財務データ入力用'!J6</f>
        <v>( 年12月期)</v>
      </c>
      <c r="I4" s="70" t="str">
        <f>'（シート１）財務データ入力用'!L6</f>
        <v>( 年12月期)</v>
      </c>
      <c r="J4" s="70" t="str">
        <f>'（シート１）財務データ入力用'!N6</f>
        <v>( 年12月期)</v>
      </c>
      <c r="K4" s="70" t="str">
        <f>'（シート１）財務データ入力用'!P6</f>
        <v>( 年12月期)</v>
      </c>
      <c r="L4" s="70" t="str">
        <f>'（シート１）財務データ入力用'!R6</f>
        <v>( 年12月期)</v>
      </c>
      <c r="M4" s="70" t="str">
        <f>'（シート１）財務データ入力用'!T6</f>
        <v>( 年12月期)</v>
      </c>
      <c r="N4" s="70" t="str">
        <f>'（シート１）財務データ入力用'!V6</f>
        <v>( 年12月期)</v>
      </c>
      <c r="O4"/>
      <c r="P4"/>
    </row>
    <row r="5" spans="2:16" ht="16.5" customHeight="1">
      <c r="B5" s="425" t="str">
        <f>'（シート１）財務データ入力用'!B7:C7</f>
        <v>売上（収入）金額</v>
      </c>
      <c r="C5" s="426"/>
      <c r="D5" s="168">
        <f>'（シート１）財務データ入力用'!D7</f>
        <v>0</v>
      </c>
      <c r="E5" s="168">
        <f>'（シート１）財務データ入力用'!E7</f>
        <v>0</v>
      </c>
      <c r="F5" s="168">
        <f>'（シート１）財務データ入力用'!F7</f>
        <v>0</v>
      </c>
      <c r="G5" s="168">
        <f>ROUND('（シート１）財務データ入力用'!H7,0)+ROUND('（シート１）財務データ入力用'!H52,0)</f>
        <v>0</v>
      </c>
      <c r="H5" s="168">
        <f>ROUND('（シート１）財務データ入力用'!J7,0)+ROUND('（シート１）財務データ入力用'!J52,0)</f>
        <v>0</v>
      </c>
      <c r="I5" s="168">
        <f>ROUND('（シート１）財務データ入力用'!L7,0)+ROUND('（シート１）財務データ入力用'!L52,0)</f>
        <v>0</v>
      </c>
      <c r="J5" s="168">
        <f>ROUND('（シート１）財務データ入力用'!N7,0)+ROUND('（シート１）財務データ入力用'!N52,0)</f>
        <v>0</v>
      </c>
      <c r="K5" s="168">
        <f>ROUND('（シート１）財務データ入力用'!P7,0)+ROUND('（シート１）財務データ入力用'!P52,0)</f>
        <v>0</v>
      </c>
      <c r="L5" s="168">
        <f>ROUND('（シート１）財務データ入力用'!R7,0)+ROUND('（シート１）財務データ入力用'!R52,0)</f>
        <v>0</v>
      </c>
      <c r="M5" s="168">
        <f>ROUND('（シート１）財務データ入力用'!T7,0)+ROUND('（シート１）財務データ入力用'!T52,0)</f>
        <v>0</v>
      </c>
      <c r="N5" s="295">
        <f>ROUND('（シート１）財務データ入力用'!V7,0)+ROUND('（シート１）財務データ入力用'!V52,0)</f>
        <v>0</v>
      </c>
      <c r="O5"/>
      <c r="P5"/>
    </row>
    <row r="6" spans="2:16" ht="16.5" customHeight="1">
      <c r="B6" s="432" t="s">
        <v>1</v>
      </c>
      <c r="C6" s="211" t="str">
        <f>'（シート１）財務データ入力用'!C8</f>
        <v>商品・原材料費</v>
      </c>
      <c r="D6" s="169">
        <f>ROUND('（シート１）財務データ入力用'!D8,0)</f>
        <v>0</v>
      </c>
      <c r="E6" s="169">
        <f>ROUND('（シート１）財務データ入力用'!E8,0)</f>
        <v>0</v>
      </c>
      <c r="F6" s="169">
        <f>ROUND('（シート１）財務データ入力用'!F8,0)</f>
        <v>0</v>
      </c>
      <c r="G6" s="169">
        <f>ROUND('（シート１）財務データ入力用'!H8,0)+ROUND('（シート１）財務データ入力用'!H53,0)</f>
        <v>0</v>
      </c>
      <c r="H6" s="169">
        <f>ROUND('（シート１）財務データ入力用'!J8,0)+ROUND('（シート１）財務データ入力用'!J53,0)</f>
        <v>0</v>
      </c>
      <c r="I6" s="169">
        <f>ROUND('（シート１）財務データ入力用'!L8,0)+ROUND('（シート１）財務データ入力用'!L53,0)</f>
        <v>0</v>
      </c>
      <c r="J6" s="169">
        <f>ROUND('（シート１）財務データ入力用'!N8,0)+ROUND('（シート１）財務データ入力用'!N53,0)</f>
        <v>0</v>
      </c>
      <c r="K6" s="169">
        <f>ROUND('（シート１）財務データ入力用'!P8,0)+ROUND('（シート１）財務データ入力用'!P53,0)</f>
        <v>0</v>
      </c>
      <c r="L6" s="169">
        <f>ROUND('（シート１）財務データ入力用'!R8,0)+ROUND('（シート１）財務データ入力用'!R53,0)</f>
        <v>0</v>
      </c>
      <c r="M6" s="169">
        <f>ROUND('（シート１）財務データ入力用'!T8,0)+ROUND('（シート１）財務データ入力用'!T53,0)</f>
        <v>0</v>
      </c>
      <c r="N6" s="296">
        <f>ROUND('（シート１）財務データ入力用'!V8,0)+ROUND('（シート１）財務データ入力用'!V53,0)</f>
        <v>0</v>
      </c>
      <c r="O6"/>
      <c r="P6"/>
    </row>
    <row r="7" spans="2:16" ht="16.5" customHeight="1">
      <c r="B7" s="433"/>
      <c r="C7" s="212" t="str">
        <f>'（シート１）財務データ入力用'!C9</f>
        <v>労務費（給与賃金）</v>
      </c>
      <c r="D7" s="170">
        <f>ROUND('（シート１）財務データ入力用'!D9,0)</f>
        <v>0</v>
      </c>
      <c r="E7" s="170">
        <f>ROUND('（シート１）財務データ入力用'!E9,0)</f>
        <v>0</v>
      </c>
      <c r="F7" s="170">
        <f>ROUND('（シート１）財務データ入力用'!F9,0)</f>
        <v>0</v>
      </c>
      <c r="G7" s="170">
        <f>ROUND('（シート１）財務データ入力用'!H9,0)+ROUND('（シート１）財務データ入力用'!H54,0)</f>
        <v>0</v>
      </c>
      <c r="H7" s="170">
        <f>ROUND('（シート１）財務データ入力用'!J9,0)+ROUND('（シート１）財務データ入力用'!J54,0)</f>
        <v>0</v>
      </c>
      <c r="I7" s="170">
        <f>ROUND('（シート１）財務データ入力用'!L9,0)+ROUND('（シート１）財務データ入力用'!L54,0)</f>
        <v>0</v>
      </c>
      <c r="J7" s="170">
        <f>ROUND('（シート１）財務データ入力用'!N9,0)+ROUND('（シート１）財務データ入力用'!N54,0)</f>
        <v>0</v>
      </c>
      <c r="K7" s="170">
        <f>ROUND('（シート１）財務データ入力用'!P9,0)+ROUND('（シート１）財務データ入力用'!P54,0)</f>
        <v>0</v>
      </c>
      <c r="L7" s="170">
        <f>ROUND('（シート１）財務データ入力用'!R9,0)+ROUND('（シート１）財務データ入力用'!R54,0)</f>
        <v>0</v>
      </c>
      <c r="M7" s="170">
        <f>ROUND('（シート１）財務データ入力用'!T9,0)+ROUND('（シート１）財務データ入力用'!T54,0)</f>
        <v>0</v>
      </c>
      <c r="N7" s="297">
        <f>ROUND('（シート１）財務データ入力用'!V9,0)+ROUND('（シート１）財務データ入力用'!V54,0)</f>
        <v>0</v>
      </c>
      <c r="O7"/>
      <c r="P7"/>
    </row>
    <row r="8" spans="2:16" ht="16.5" customHeight="1">
      <c r="B8" s="433"/>
      <c r="C8" s="213" t="str">
        <f>'（シート１）財務データ入力用'!C10</f>
        <v>福利厚生費・退職金等</v>
      </c>
      <c r="D8" s="170">
        <f>ROUND('（シート１）財務データ入力用'!D10,0)</f>
        <v>0</v>
      </c>
      <c r="E8" s="170">
        <f>ROUND('（シート１）財務データ入力用'!E10,0)</f>
        <v>0</v>
      </c>
      <c r="F8" s="170">
        <f>ROUND('（シート１）財務データ入力用'!F10,0)</f>
        <v>0</v>
      </c>
      <c r="G8" s="170">
        <f>ROUND('（シート１）財務データ入力用'!H10,0)+ROUND('（シート１）財務データ入力用'!H55,0)</f>
        <v>0</v>
      </c>
      <c r="H8" s="170">
        <f>ROUND('（シート１）財務データ入力用'!J10,0)+ROUND('（シート１）財務データ入力用'!J55,0)</f>
        <v>0</v>
      </c>
      <c r="I8" s="170">
        <f>ROUND('（シート１）財務データ入力用'!L10,0)+ROUND('（シート１）財務データ入力用'!L55,0)</f>
        <v>0</v>
      </c>
      <c r="J8" s="170">
        <f>ROUND('（シート１）財務データ入力用'!N10,0)+ROUND('（シート１）財務データ入力用'!N55,0)</f>
        <v>0</v>
      </c>
      <c r="K8" s="170">
        <f>ROUND('（シート１）財務データ入力用'!P10,0)+ROUND('（シート１）財務データ入力用'!P55,0)</f>
        <v>0</v>
      </c>
      <c r="L8" s="170">
        <f>ROUND('（シート１）財務データ入力用'!R10,0)+ROUND('（シート１）財務データ入力用'!R55,0)</f>
        <v>0</v>
      </c>
      <c r="M8" s="170">
        <f>ROUND('（シート１）財務データ入力用'!T10,0)+ROUND('（シート１）財務データ入力用'!T55,0)</f>
        <v>0</v>
      </c>
      <c r="N8" s="297">
        <f>ROUND('（シート１）財務データ入力用'!V10,0)+ROUND('（シート１）財務データ入力用'!V55,0)</f>
        <v>0</v>
      </c>
      <c r="O8"/>
      <c r="P8"/>
    </row>
    <row r="9" spans="2:16" ht="16.5" customHeight="1">
      <c r="B9" s="433"/>
      <c r="C9" s="213" t="str">
        <f>'（シート１）財務データ入力用'!C11</f>
        <v>外注工賃</v>
      </c>
      <c r="D9" s="170">
        <f>ROUND('（シート１）財務データ入力用'!D11,0)</f>
        <v>0</v>
      </c>
      <c r="E9" s="170">
        <f>ROUND('（シート１）財務データ入力用'!E11,0)</f>
        <v>0</v>
      </c>
      <c r="F9" s="170">
        <f>ROUND('（シート１）財務データ入力用'!F11,0)</f>
        <v>0</v>
      </c>
      <c r="G9" s="170">
        <f>ROUND('（シート１）財務データ入力用'!H11,0)+ROUND('（シート１）財務データ入力用'!H56,0)</f>
        <v>0</v>
      </c>
      <c r="H9" s="170">
        <f>ROUND('（シート１）財務データ入力用'!J11,0)+ROUND('（シート１）財務データ入力用'!J56,0)</f>
        <v>0</v>
      </c>
      <c r="I9" s="170">
        <f>ROUND('（シート１）財務データ入力用'!L11,0)+ROUND('（シート１）財務データ入力用'!L56,0)</f>
        <v>0</v>
      </c>
      <c r="J9" s="170">
        <f>ROUND('（シート１）財務データ入力用'!N11,0)+ROUND('（シート１）財務データ入力用'!N56,0)</f>
        <v>0</v>
      </c>
      <c r="K9" s="170">
        <f>ROUND('（シート１）財務データ入力用'!P11,0)+ROUND('（シート１）財務データ入力用'!P56,0)</f>
        <v>0</v>
      </c>
      <c r="L9" s="170">
        <f>ROUND('（シート１）財務データ入力用'!R11,0)+ROUND('（シート１）財務データ入力用'!R56,0)</f>
        <v>0</v>
      </c>
      <c r="M9" s="170">
        <f>ROUND('（シート１）財務データ入力用'!T11,0)+ROUND('（シート１）財務データ入力用'!T56,0)</f>
        <v>0</v>
      </c>
      <c r="N9" s="297">
        <f>ROUND('（シート１）財務データ入力用'!V11,0)+ROUND('（シート１）財務データ入力用'!V56,0)</f>
        <v>0</v>
      </c>
      <c r="O9" s="33"/>
      <c r="P9"/>
    </row>
    <row r="10" spans="2:16" ht="16.5" customHeight="1">
      <c r="B10" s="433"/>
      <c r="C10" s="213" t="str">
        <f>'（シート１）財務データ入力用'!C12</f>
        <v>減価償却費(普通)</v>
      </c>
      <c r="D10" s="170">
        <f>ROUND('（シート１）財務データ入力用'!D12,0)</f>
        <v>0</v>
      </c>
      <c r="E10" s="170">
        <f>ROUND('（シート１）財務データ入力用'!E12,0)</f>
        <v>0</v>
      </c>
      <c r="F10" s="170">
        <f>ROUND('（シート１）財務データ入力用'!F12,0)</f>
        <v>0</v>
      </c>
      <c r="G10" s="170">
        <f>ROUND('（シート１）財務データ入力用'!H12,0)+ROUND('（シート１）財務データ入力用'!H57,0)</f>
        <v>0</v>
      </c>
      <c r="H10" s="170">
        <f>ROUND('（シート１）財務データ入力用'!J12,0)+ROUND('（シート１）財務データ入力用'!J57,0)</f>
        <v>0</v>
      </c>
      <c r="I10" s="170">
        <f>ROUND('（シート１）財務データ入力用'!L12,0)+ROUND('（シート１）財務データ入力用'!L57,0)</f>
        <v>0</v>
      </c>
      <c r="J10" s="170">
        <f>ROUND('（シート１）財務データ入力用'!N12,0)+ROUND('（シート１）財務データ入力用'!N57,0)</f>
        <v>0</v>
      </c>
      <c r="K10" s="170">
        <f>ROUND('（シート１）財務データ入力用'!P12,0)+ROUND('（シート１）財務データ入力用'!P57,0)</f>
        <v>0</v>
      </c>
      <c r="L10" s="170">
        <f>ROUND('（シート１）財務データ入力用'!R12,0)+ROUND('（シート１）財務データ入力用'!R57,0)</f>
        <v>0</v>
      </c>
      <c r="M10" s="170">
        <f>ROUND('（シート１）財務データ入力用'!T12,0)+ROUND('（シート１）財務データ入力用'!T57,0)</f>
        <v>0</v>
      </c>
      <c r="N10" s="297">
        <f>ROUND('（シート１）財務データ入力用'!V12,0)+ROUND('（シート１）財務データ入力用'!V57,0)</f>
        <v>0</v>
      </c>
      <c r="O10" s="33"/>
      <c r="P10"/>
    </row>
    <row r="11" spans="2:16" ht="16.5" customHeight="1">
      <c r="B11" s="433"/>
      <c r="C11" s="157" t="str">
        <f>'（シート１）財務データ入力用'!C13</f>
        <v>減価償却費(特別)</v>
      </c>
      <c r="D11" s="170">
        <f>ROUND('（シート１）財務データ入力用'!D13,0)</f>
        <v>0</v>
      </c>
      <c r="E11" s="170">
        <f>ROUND('（シート１）財務データ入力用'!E13,0)</f>
        <v>0</v>
      </c>
      <c r="F11" s="170">
        <f>ROUND('（シート１）財務データ入力用'!F13,0)</f>
        <v>0</v>
      </c>
      <c r="G11" s="170">
        <f>ROUND('（シート１）財務データ入力用'!H13,0)+ROUND('（シート１）財務データ入力用'!H58,0)</f>
        <v>0</v>
      </c>
      <c r="H11" s="170">
        <f>ROUND('（シート１）財務データ入力用'!J13,0)+ROUND('（シート１）財務データ入力用'!J58,0)</f>
        <v>0</v>
      </c>
      <c r="I11" s="170">
        <f>ROUND('（シート１）財務データ入力用'!L13,0)+ROUND('（シート１）財務データ入力用'!L58,0)</f>
        <v>0</v>
      </c>
      <c r="J11" s="170">
        <f>ROUND('（シート１）財務データ入力用'!N13,0)+ROUND('（シート１）財務データ入力用'!N58,0)</f>
        <v>0</v>
      </c>
      <c r="K11" s="170">
        <f>ROUND('（シート１）財務データ入力用'!P13,0)+ROUND('（シート１）財務データ入力用'!P58,0)</f>
        <v>0</v>
      </c>
      <c r="L11" s="170">
        <f>ROUND('（シート１）財務データ入力用'!R13,0)+ROUND('（シート１）財務データ入力用'!R58,0)</f>
        <v>0</v>
      </c>
      <c r="M11" s="170">
        <f>ROUND('（シート１）財務データ入力用'!T13,0)+ROUND('（シート１）財務データ入力用'!T58,0)</f>
        <v>0</v>
      </c>
      <c r="N11" s="297">
        <f>ROUND('（シート１）財務データ入力用'!V13,0)+ROUND('（シート１）財務データ入力用'!V58,0)</f>
        <v>0</v>
      </c>
      <c r="O11" s="2"/>
      <c r="P11"/>
    </row>
    <row r="12" spans="2:16" ht="16.5" customHeight="1">
      <c r="B12" s="433"/>
      <c r="C12" s="157" t="str">
        <f>'（シート１）財務データ入力用'!C14</f>
        <v>賃借料(地代・家賃を除く)</v>
      </c>
      <c r="D12" s="170">
        <f>ROUND('（シート１）財務データ入力用'!D14,0)</f>
        <v>0</v>
      </c>
      <c r="E12" s="170">
        <f>ROUND('（シート１）財務データ入力用'!E14,0)</f>
        <v>0</v>
      </c>
      <c r="F12" s="170">
        <f>ROUND('（シート１）財務データ入力用'!F14,0)</f>
        <v>0</v>
      </c>
      <c r="G12" s="170">
        <f>ROUND('（シート１）財務データ入力用'!H14,0)+ROUND('（シート１）財務データ入力用'!H59,0)</f>
        <v>0</v>
      </c>
      <c r="H12" s="170">
        <f>ROUND('（シート１）財務データ入力用'!J14,0)+ROUND('（シート１）財務データ入力用'!J59,0)</f>
        <v>0</v>
      </c>
      <c r="I12" s="170">
        <f>ROUND('（シート１）財務データ入力用'!L14,0)+ROUND('（シート１）財務データ入力用'!L59,0)</f>
        <v>0</v>
      </c>
      <c r="J12" s="170">
        <f>ROUND('（シート１）財務データ入力用'!N14,0)+ROUND('（シート１）財務データ入力用'!N59,0)</f>
        <v>0</v>
      </c>
      <c r="K12" s="170">
        <f>ROUND('（シート１）財務データ入力用'!P14,0)+ROUND('（シート１）財務データ入力用'!P59,0)</f>
        <v>0</v>
      </c>
      <c r="L12" s="170">
        <f>ROUND('（シート１）財務データ入力用'!R14,0)+ROUND('（シート１）財務データ入力用'!R59,0)</f>
        <v>0</v>
      </c>
      <c r="M12" s="170">
        <f>ROUND('（シート１）財務データ入力用'!T14,0)+ROUND('（シート１）財務データ入力用'!T59,0)</f>
        <v>0</v>
      </c>
      <c r="N12" s="297">
        <f>ROUND('（シート１）財務データ入力用'!V14,0)+ROUND('（シート１）財務データ入力用'!V59,0)</f>
        <v>0</v>
      </c>
      <c r="O12" s="2"/>
      <c r="P12"/>
    </row>
    <row r="13" spans="2:16" ht="16.5" customHeight="1">
      <c r="B13" s="433"/>
      <c r="C13" s="212" t="str">
        <f>'（シート１）財務データ入力用'!C15</f>
        <v>リース料</v>
      </c>
      <c r="D13" s="170">
        <f>ROUND('（シート１）財務データ入力用'!D15,0)</f>
        <v>0</v>
      </c>
      <c r="E13" s="170">
        <f>ROUND('（シート１）財務データ入力用'!E15,0)</f>
        <v>0</v>
      </c>
      <c r="F13" s="170">
        <f>ROUND('（シート１）財務データ入力用'!F15,0)</f>
        <v>0</v>
      </c>
      <c r="G13" s="170">
        <f>ROUND('（シート１）財務データ入力用'!H15,0)+ROUND('（シート１）財務データ入力用'!H60,0)</f>
        <v>0</v>
      </c>
      <c r="H13" s="170">
        <f>ROUND('（シート１）財務データ入力用'!J15,0)+ROUND('（シート１）財務データ入力用'!J60,0)</f>
        <v>0</v>
      </c>
      <c r="I13" s="170">
        <f>ROUND('（シート１）財務データ入力用'!L15,0)+ROUND('（シート１）財務データ入力用'!L60,0)</f>
        <v>0</v>
      </c>
      <c r="J13" s="170">
        <f>ROUND('（シート１）財務データ入力用'!N15,0)+ROUND('（シート１）財務データ入力用'!N60,0)</f>
        <v>0</v>
      </c>
      <c r="K13" s="170">
        <f>ROUND('（シート１）財務データ入力用'!P15,0)+ROUND('（シート１）財務データ入力用'!P60,0)</f>
        <v>0</v>
      </c>
      <c r="L13" s="170">
        <f>ROUND('（シート１）財務データ入力用'!R15,0)+ROUND('（シート１）財務データ入力用'!R60,0)</f>
        <v>0</v>
      </c>
      <c r="M13" s="170">
        <f>ROUND('（シート１）財務データ入力用'!T15,0)+ROUND('（シート１）財務データ入力用'!T60,0)</f>
        <v>0</v>
      </c>
      <c r="N13" s="297">
        <f>ROUND('（シート１）財務データ入力用'!V15,0)+ROUND('（シート１）財務データ入力用'!V60,0)</f>
        <v>0</v>
      </c>
      <c r="O13" s="2"/>
      <c r="P13"/>
    </row>
    <row r="14" spans="2:16" ht="16.5" customHeight="1">
      <c r="B14" s="433"/>
      <c r="C14" s="214" t="s">
        <v>113</v>
      </c>
      <c r="D14" s="171">
        <f>ROUND('（シート１）財務データ入力用'!D16,0)</f>
        <v>0</v>
      </c>
      <c r="E14" s="171">
        <f>ROUND('（シート１）財務データ入力用'!E16,0)</f>
        <v>0</v>
      </c>
      <c r="F14" s="171">
        <f>ROUND('（シート１）財務データ入力用'!F16,0)</f>
        <v>0</v>
      </c>
      <c r="G14" s="171">
        <f>ROUND('（シート１）財務データ入力用'!H16,0)+ROUND('（シート１）財務データ入力用'!H61,0)</f>
        <v>0</v>
      </c>
      <c r="H14" s="171">
        <f>ROUND('（シート１）財務データ入力用'!J16,0)+ROUND('（シート１）財務データ入力用'!J61,0)</f>
        <v>0</v>
      </c>
      <c r="I14" s="170">
        <f>ROUND('（シート１）財務データ入力用'!L16,0)+ROUND('（シート１）財務データ入力用'!L61,0)</f>
        <v>0</v>
      </c>
      <c r="J14" s="170">
        <f>ROUND('（シート１）財務データ入力用'!N16,0)+ROUND('（シート１）財務データ入力用'!N61,0)</f>
        <v>0</v>
      </c>
      <c r="K14" s="170">
        <f>ROUND('（シート１）財務データ入力用'!P16,0)+ROUND('（シート１）財務データ入力用'!P61,0)</f>
        <v>0</v>
      </c>
      <c r="L14" s="170">
        <f>ROUND('（シート１）財務データ入力用'!R16,0)+ROUND('（シート１）財務データ入力用'!R61,0)</f>
        <v>0</v>
      </c>
      <c r="M14" s="170">
        <f>ROUND('（シート１）財務データ入力用'!T16,0)+ROUND('（シート１）財務データ入力用'!T61,0)</f>
        <v>0</v>
      </c>
      <c r="N14" s="297">
        <f>ROUND('（シート１）財務データ入力用'!V16,0)+ROUND('（シート１）財務データ入力用'!V61,0)</f>
        <v>0</v>
      </c>
      <c r="O14" s="2"/>
      <c r="P14"/>
    </row>
    <row r="15" spans="2:16" ht="16.5" customHeight="1">
      <c r="B15" s="423" t="s">
        <v>130</v>
      </c>
      <c r="C15" s="424"/>
      <c r="D15" s="172">
        <f t="shared" ref="D15:N15" si="0">ROUND(SUM(D6:D14),0)</f>
        <v>0</v>
      </c>
      <c r="E15" s="172">
        <f t="shared" si="0"/>
        <v>0</v>
      </c>
      <c r="F15" s="172">
        <f t="shared" si="0"/>
        <v>0</v>
      </c>
      <c r="G15" s="172">
        <f t="shared" si="0"/>
        <v>0</v>
      </c>
      <c r="H15" s="172">
        <f t="shared" si="0"/>
        <v>0</v>
      </c>
      <c r="I15" s="172">
        <f t="shared" si="0"/>
        <v>0</v>
      </c>
      <c r="J15" s="172">
        <f t="shared" si="0"/>
        <v>0</v>
      </c>
      <c r="K15" s="172">
        <f t="shared" si="0"/>
        <v>0</v>
      </c>
      <c r="L15" s="172">
        <f t="shared" si="0"/>
        <v>0</v>
      </c>
      <c r="M15" s="172">
        <f t="shared" si="0"/>
        <v>0</v>
      </c>
      <c r="N15" s="298">
        <f t="shared" si="0"/>
        <v>0</v>
      </c>
      <c r="O15" s="2"/>
      <c r="P15"/>
    </row>
    <row r="16" spans="2:16" ht="16.5" customHeight="1">
      <c r="B16" s="414" t="s">
        <v>131</v>
      </c>
      <c r="C16" s="415"/>
      <c r="D16" s="172">
        <f t="shared" ref="D16:N16" si="1">ROUND((D5-D15),0)</f>
        <v>0</v>
      </c>
      <c r="E16" s="172">
        <f t="shared" si="1"/>
        <v>0</v>
      </c>
      <c r="F16" s="172">
        <f t="shared" si="1"/>
        <v>0</v>
      </c>
      <c r="G16" s="172">
        <f t="shared" si="1"/>
        <v>0</v>
      </c>
      <c r="H16" s="172">
        <f t="shared" si="1"/>
        <v>0</v>
      </c>
      <c r="I16" s="172">
        <f t="shared" si="1"/>
        <v>0</v>
      </c>
      <c r="J16" s="172">
        <f t="shared" si="1"/>
        <v>0</v>
      </c>
      <c r="K16" s="172">
        <f t="shared" si="1"/>
        <v>0</v>
      </c>
      <c r="L16" s="172">
        <f t="shared" si="1"/>
        <v>0</v>
      </c>
      <c r="M16" s="172">
        <f t="shared" si="1"/>
        <v>0</v>
      </c>
      <c r="N16" s="298">
        <f t="shared" si="1"/>
        <v>0</v>
      </c>
      <c r="O16"/>
      <c r="P16"/>
    </row>
    <row r="17" spans="2:16" ht="16.5" customHeight="1">
      <c r="B17" s="434" t="s">
        <v>114</v>
      </c>
      <c r="C17" s="157" t="str">
        <f>'（シート１）財務データ入力用'!C19</f>
        <v>給与賃金</v>
      </c>
      <c r="D17" s="169">
        <f>ROUND('（シート１）財務データ入力用'!D19,0)</f>
        <v>0</v>
      </c>
      <c r="E17" s="173">
        <f>ROUND('（シート１）財務データ入力用'!E19,0)</f>
        <v>0</v>
      </c>
      <c r="F17" s="173">
        <f>ROUND('（シート１）財務データ入力用'!F19,0)</f>
        <v>0</v>
      </c>
      <c r="G17" s="170">
        <f>ROUND('（シート１）財務データ入力用'!H19,0)+ROUND('（シート１）財務データ入力用'!H64,0)</f>
        <v>0</v>
      </c>
      <c r="H17" s="170">
        <f>ROUND('（シート１）財務データ入力用'!J19,0)+ROUND('（シート１）財務データ入力用'!J64,0)</f>
        <v>0</v>
      </c>
      <c r="I17" s="170">
        <f>ROUND('（シート１）財務データ入力用'!L19,0)+ROUND('（シート１）財務データ入力用'!L64,0)</f>
        <v>0</v>
      </c>
      <c r="J17" s="170">
        <f>ROUND('（シート１）財務データ入力用'!N19,0)+ROUND('（シート１）財務データ入力用'!N64,0)</f>
        <v>0</v>
      </c>
      <c r="K17" s="170">
        <f>ROUND('（シート１）財務データ入力用'!P19,0)+ROUND('（シート１）財務データ入力用'!P64,0)</f>
        <v>0</v>
      </c>
      <c r="L17" s="170">
        <f>ROUND('（シート１）財務データ入力用'!R19,0)+ROUND('（シート１）財務データ入力用'!R64,0)</f>
        <v>0</v>
      </c>
      <c r="M17" s="170">
        <f>ROUND('（シート１）財務データ入力用'!T19,0)+ROUND('（シート１）財務データ入力用'!T64,0)</f>
        <v>0</v>
      </c>
      <c r="N17" s="297">
        <f>ROUND('（シート１）財務データ入力用'!V19,0)+ROUND('（シート１）財務データ入力用'!V64,0)</f>
        <v>0</v>
      </c>
      <c r="O17"/>
      <c r="P17"/>
    </row>
    <row r="18" spans="2:16" ht="16.5" customHeight="1">
      <c r="B18" s="434"/>
      <c r="C18" s="157" t="str">
        <f>'（シート１）財務データ入力用'!C20</f>
        <v>福利厚生費・退職金等</v>
      </c>
      <c r="D18" s="173">
        <f>ROUND('（シート１）財務データ入力用'!D20,0)</f>
        <v>0</v>
      </c>
      <c r="E18" s="173">
        <f>ROUND('（シート１）財務データ入力用'!E20,0)</f>
        <v>0</v>
      </c>
      <c r="F18" s="173">
        <f>ROUND('（シート１）財務データ入力用'!F20,0)</f>
        <v>0</v>
      </c>
      <c r="G18" s="170">
        <f>ROUND('（シート１）財務データ入力用'!H20,0)+ROUND('（シート１）財務データ入力用'!H65,0)</f>
        <v>0</v>
      </c>
      <c r="H18" s="170">
        <f>ROUND('（シート１）財務データ入力用'!J20,0)+ROUND('（シート１）財務データ入力用'!J65,0)</f>
        <v>0</v>
      </c>
      <c r="I18" s="170">
        <f>ROUND('（シート１）財務データ入力用'!L20,0)+ROUND('（シート１）財務データ入力用'!L65,0)</f>
        <v>0</v>
      </c>
      <c r="J18" s="170">
        <f>ROUND('（シート１）財務データ入力用'!N20,0)+ROUND('（シート１）財務データ入力用'!N65,0)</f>
        <v>0</v>
      </c>
      <c r="K18" s="170">
        <f>ROUND('（シート１）財務データ入力用'!P20,0)+ROUND('（シート１）財務データ入力用'!P65,0)</f>
        <v>0</v>
      </c>
      <c r="L18" s="170">
        <f>ROUND('（シート１）財務データ入力用'!R20,0)+ROUND('（シート１）財務データ入力用'!R65,0)</f>
        <v>0</v>
      </c>
      <c r="M18" s="170">
        <f>ROUND('（シート１）財務データ入力用'!T20,0)+ROUND('（シート１）財務データ入力用'!T65,0)</f>
        <v>0</v>
      </c>
      <c r="N18" s="297">
        <f>ROUND('（シート１）財務データ入力用'!V20,0)+ROUND('（シート１）財務データ入力用'!V65,0)</f>
        <v>0</v>
      </c>
      <c r="O18"/>
      <c r="P18"/>
    </row>
    <row r="19" spans="2:16" ht="16.5" customHeight="1">
      <c r="B19" s="434"/>
      <c r="C19" s="213" t="str">
        <f>'（シート１）財務データ入力用'!C21</f>
        <v>減価償却費(普通)</v>
      </c>
      <c r="D19" s="170">
        <f>ROUND('（シート１）財務データ入力用'!D21,0)</f>
        <v>0</v>
      </c>
      <c r="E19" s="170">
        <f>ROUND('（シート１）財務データ入力用'!E21,0)</f>
        <v>0</v>
      </c>
      <c r="F19" s="170">
        <f>ROUND('（シート１）財務データ入力用'!F21,0)</f>
        <v>0</v>
      </c>
      <c r="G19" s="170">
        <f>ROUND('（シート１）財務データ入力用'!H21,0)+ROUND('（シート１）財務データ入力用'!H66,0)</f>
        <v>0</v>
      </c>
      <c r="H19" s="170">
        <f>ROUND('（シート１）財務データ入力用'!J21,0)+ROUND('（シート１）財務データ入力用'!J66,0)</f>
        <v>0</v>
      </c>
      <c r="I19" s="170">
        <f>ROUND('（シート１）財務データ入力用'!L21,0)+ROUND('（シート１）財務データ入力用'!L66,0)</f>
        <v>0</v>
      </c>
      <c r="J19" s="170">
        <f>ROUND('（シート１）財務データ入力用'!N21,0)+ROUND('（シート１）財務データ入力用'!N66,0)</f>
        <v>0</v>
      </c>
      <c r="K19" s="170">
        <f>ROUND('（シート１）財務データ入力用'!P21,0)+ROUND('（シート１）財務データ入力用'!P66,0)</f>
        <v>0</v>
      </c>
      <c r="L19" s="170">
        <f>ROUND('（シート１）財務データ入力用'!R21,0)+ROUND('（シート１）財務データ入力用'!R66,0)</f>
        <v>0</v>
      </c>
      <c r="M19" s="170">
        <f>ROUND('（シート１）財務データ入力用'!T21,0)+ROUND('（シート１）財務データ入力用'!T66,0)</f>
        <v>0</v>
      </c>
      <c r="N19" s="297">
        <f>ROUND('（シート１）財務データ入力用'!V21,0)+ROUND('（シート１）財務データ入力用'!V66,0)</f>
        <v>0</v>
      </c>
      <c r="O19"/>
      <c r="P19"/>
    </row>
    <row r="20" spans="2:16" ht="16.5" customHeight="1">
      <c r="B20" s="434"/>
      <c r="C20" s="213" t="str">
        <f>'（シート１）財務データ入力用'!C22</f>
        <v>減価償却費(特別)</v>
      </c>
      <c r="D20" s="170">
        <f>ROUND('（シート１）財務データ入力用'!D22,0)</f>
        <v>0</v>
      </c>
      <c r="E20" s="170">
        <f>ROUND('（シート１）財務データ入力用'!E22,0)</f>
        <v>0</v>
      </c>
      <c r="F20" s="170">
        <f>ROUND('（シート１）財務データ入力用'!F22,0)</f>
        <v>0</v>
      </c>
      <c r="G20" s="170">
        <f>ROUND('（シート１）財務データ入力用'!H22,0)+ROUND('（シート１）財務データ入力用'!H67,0)</f>
        <v>0</v>
      </c>
      <c r="H20" s="170">
        <f>ROUND('（シート１）財務データ入力用'!J22,0)+ROUND('（シート１）財務データ入力用'!J67,0)</f>
        <v>0</v>
      </c>
      <c r="I20" s="170">
        <f>ROUND('（シート１）財務データ入力用'!L22,0)+ROUND('（シート１）財務データ入力用'!L67,0)</f>
        <v>0</v>
      </c>
      <c r="J20" s="170">
        <f>ROUND('（シート１）財務データ入力用'!N22,0)+ROUND('（シート１）財務データ入力用'!N67,0)</f>
        <v>0</v>
      </c>
      <c r="K20" s="170">
        <f>ROUND('（シート１）財務データ入力用'!P22,0)+ROUND('（シート１）財務データ入力用'!P67,0)</f>
        <v>0</v>
      </c>
      <c r="L20" s="170">
        <f>ROUND('（シート１）財務データ入力用'!R22,0)+ROUND('（シート１）財務データ入力用'!R67,0)</f>
        <v>0</v>
      </c>
      <c r="M20" s="170">
        <f>ROUND('（シート１）財務データ入力用'!T22,0)+ROUND('（シート１）財務データ入力用'!T67,0)</f>
        <v>0</v>
      </c>
      <c r="N20" s="297">
        <f>ROUND('（シート１）財務データ入力用'!V22,0)+ROUND('（シート１）財務データ入力用'!V67,0)</f>
        <v>0</v>
      </c>
      <c r="O20" s="33"/>
      <c r="P20"/>
    </row>
    <row r="21" spans="2:16" ht="16.5" customHeight="1">
      <c r="B21" s="434"/>
      <c r="C21" s="213" t="str">
        <f>'（シート１）財務データ入力用'!C23</f>
        <v>賃借料(地代・家賃を除く)</v>
      </c>
      <c r="D21" s="170">
        <f>ROUND('（シート１）財務データ入力用'!D23,0)</f>
        <v>0</v>
      </c>
      <c r="E21" s="170">
        <f>ROUND('（シート１）財務データ入力用'!E23,0)</f>
        <v>0</v>
      </c>
      <c r="F21" s="170">
        <f>ROUND('（シート１）財務データ入力用'!F23,0)</f>
        <v>0</v>
      </c>
      <c r="G21" s="170">
        <f>ROUND('（シート１）財務データ入力用'!H23,0)+ROUND('（シート１）財務データ入力用'!H68,0)</f>
        <v>0</v>
      </c>
      <c r="H21" s="170">
        <f>ROUND('（シート１）財務データ入力用'!J23,0)+ROUND('（シート１）財務データ入力用'!J68,0)</f>
        <v>0</v>
      </c>
      <c r="I21" s="170">
        <f>ROUND('（シート１）財務データ入力用'!L23,0)+ROUND('（シート１）財務データ入力用'!L68,0)</f>
        <v>0</v>
      </c>
      <c r="J21" s="170">
        <f>ROUND('（シート１）財務データ入力用'!N23,0)+ROUND('（シート１）財務データ入力用'!N68,0)</f>
        <v>0</v>
      </c>
      <c r="K21" s="170">
        <f>ROUND('（シート１）財務データ入力用'!P23,0)+ROUND('（シート１）財務データ入力用'!P68,0)</f>
        <v>0</v>
      </c>
      <c r="L21" s="170">
        <f>ROUND('（シート１）財務データ入力用'!R23,0)+ROUND('（シート１）財務データ入力用'!R68,0)</f>
        <v>0</v>
      </c>
      <c r="M21" s="170">
        <f>ROUND('（シート１）財務データ入力用'!T23,0)+ROUND('（シート１）財務データ入力用'!T68,0)</f>
        <v>0</v>
      </c>
      <c r="N21" s="297">
        <f>ROUND('（シート１）財務データ入力用'!V23,0)+ROUND('（シート１）財務データ入力用'!V68,0)</f>
        <v>0</v>
      </c>
      <c r="O21" s="33"/>
      <c r="P21"/>
    </row>
    <row r="22" spans="2:16" ht="16.5" customHeight="1">
      <c r="B22" s="434"/>
      <c r="C22" s="212" t="str">
        <f>'（シート１）財務データ入力用'!C24</f>
        <v>リース料</v>
      </c>
      <c r="D22" s="170">
        <f>ROUND('（シート１）財務データ入力用'!D24,0)</f>
        <v>0</v>
      </c>
      <c r="E22" s="170">
        <f>ROUND('（シート１）財務データ入力用'!E24,0)</f>
        <v>0</v>
      </c>
      <c r="F22" s="170">
        <f>ROUND('（シート１）財務データ入力用'!F24,0)</f>
        <v>0</v>
      </c>
      <c r="G22" s="170">
        <f>ROUND('（シート１）財務データ入力用'!H24,0)+ROUND('（シート１）財務データ入力用'!H69,0)</f>
        <v>0</v>
      </c>
      <c r="H22" s="170">
        <f>ROUND('（シート１）財務データ入力用'!J24,0)+ROUND('（シート１）財務データ入力用'!J69,0)</f>
        <v>0</v>
      </c>
      <c r="I22" s="170">
        <f>ROUND('（シート１）財務データ入力用'!L24,0)+ROUND('（シート１）財務データ入力用'!L69,0)</f>
        <v>0</v>
      </c>
      <c r="J22" s="170">
        <f>ROUND('（シート１）財務データ入力用'!N24,0)+ROUND('（シート１）財務データ入力用'!N69,0)</f>
        <v>0</v>
      </c>
      <c r="K22" s="170">
        <f>ROUND('（シート１）財務データ入力用'!P24,0)+ROUND('（シート１）財務データ入力用'!P69,0)</f>
        <v>0</v>
      </c>
      <c r="L22" s="170">
        <f>ROUND('（シート１）財務データ入力用'!R24,0)+ROUND('（シート１）財務データ入力用'!R69,0)</f>
        <v>0</v>
      </c>
      <c r="M22" s="170">
        <f>ROUND('（シート１）財務データ入力用'!T24,0)+ROUND('（シート１）財務データ入力用'!T69,0)</f>
        <v>0</v>
      </c>
      <c r="N22" s="297">
        <f>ROUND('（シート１）財務データ入力用'!V24,0)+ROUND('（シート１）財務データ入力用'!V69,0)</f>
        <v>0</v>
      </c>
      <c r="O22"/>
      <c r="P22"/>
    </row>
    <row r="23" spans="2:16" ht="16.5" customHeight="1">
      <c r="B23" s="434"/>
      <c r="C23" s="259" t="str">
        <f>'（シート１）財務データ入力用'!C25</f>
        <v>利子割引料</v>
      </c>
      <c r="D23" s="170">
        <f>ROUND('（シート１）財務データ入力用'!D25,0)</f>
        <v>0</v>
      </c>
      <c r="E23" s="170">
        <f>ROUND('（シート１）財務データ入力用'!E25,0)</f>
        <v>0</v>
      </c>
      <c r="F23" s="170">
        <f>ROUND('（シート１）財務データ入力用'!F25,0)</f>
        <v>0</v>
      </c>
      <c r="G23" s="170">
        <f>ROUND('（シート１）財務データ入力用'!H25,0)+ROUND('（シート１）財務データ入力用'!H70,0)</f>
        <v>0</v>
      </c>
      <c r="H23" s="170">
        <f>ROUND('（シート１）財務データ入力用'!J25,0)+ROUND('（シート１）財務データ入力用'!J70,0)</f>
        <v>0</v>
      </c>
      <c r="I23" s="170">
        <f>ROUND('（シート１）財務データ入力用'!L25,0)+ROUND('（シート１）財務データ入力用'!L70,0)</f>
        <v>0</v>
      </c>
      <c r="J23" s="170">
        <f>ROUND('（シート１）財務データ入力用'!N25,0)+ROUND('（シート１）財務データ入力用'!N70,0)</f>
        <v>0</v>
      </c>
      <c r="K23" s="170">
        <f>ROUND('（シート１）財務データ入力用'!P25,0)+ROUND('（シート１）財務データ入力用'!P70,0)</f>
        <v>0</v>
      </c>
      <c r="L23" s="170">
        <f>ROUND('（シート１）財務データ入力用'!R25,0)+ROUND('（シート１）財務データ入力用'!R70,0)</f>
        <v>0</v>
      </c>
      <c r="M23" s="170">
        <f>ROUND('（シート１）財務データ入力用'!T25,0)+ROUND('（シート１）財務データ入力用'!T70,0)</f>
        <v>0</v>
      </c>
      <c r="N23" s="297">
        <f>ROUND('（シート１）財務データ入力用'!V25,0)+ROUND('（シート１）財務データ入力用'!V70,0)</f>
        <v>0</v>
      </c>
      <c r="O23"/>
      <c r="P23"/>
    </row>
    <row r="24" spans="2:16" ht="16.5" customHeight="1">
      <c r="B24" s="434"/>
      <c r="C24" s="214" t="s">
        <v>113</v>
      </c>
      <c r="D24" s="171">
        <f>ROUND('（シート１）財務データ入力用'!D26,0)</f>
        <v>0</v>
      </c>
      <c r="E24" s="171">
        <f>ROUND('（シート１）財務データ入力用'!E26,0)</f>
        <v>0</v>
      </c>
      <c r="F24" s="171">
        <f>ROUND('（シート１）財務データ入力用'!F26,0)</f>
        <v>0</v>
      </c>
      <c r="G24" s="171">
        <f>ROUND('（シート１）財務データ入力用'!H26,0)+ROUND('（シート１）財務データ入力用'!H71,0)</f>
        <v>0</v>
      </c>
      <c r="H24" s="171">
        <f>ROUND('（シート１）財務データ入力用'!J26,0)+ROUND('（シート１）財務データ入力用'!J71,0)</f>
        <v>0</v>
      </c>
      <c r="I24" s="171">
        <f>ROUND('（シート１）財務データ入力用'!L26,0)+ROUND('（シート１）財務データ入力用'!L71,0)</f>
        <v>0</v>
      </c>
      <c r="J24" s="171">
        <f>ROUND('（シート１）財務データ入力用'!N26,0)+ROUND('（シート１）財務データ入力用'!N71,0)</f>
        <v>0</v>
      </c>
      <c r="K24" s="171">
        <f>ROUND('（シート１）財務データ入力用'!P26,0)+ROUND('（シート１）財務データ入力用'!P71,0)</f>
        <v>0</v>
      </c>
      <c r="L24" s="171">
        <f>ROUND('（シート１）財務データ入力用'!R26,0)+ROUND('（シート１）財務データ入力用'!R71,0)</f>
        <v>0</v>
      </c>
      <c r="M24" s="171">
        <f>ROUND('（シート１）財務データ入力用'!T26,0)+ROUND('（シート１）財務データ入力用'!T71,0)</f>
        <v>0</v>
      </c>
      <c r="N24" s="299">
        <f>ROUND('（シート１）財務データ入力用'!V26,0)+ROUND('（シート１）財務データ入力用'!V71,0)</f>
        <v>0</v>
      </c>
      <c r="O24"/>
      <c r="P24"/>
    </row>
    <row r="25" spans="2:16" ht="16.5" customHeight="1">
      <c r="B25" s="423" t="s">
        <v>2</v>
      </c>
      <c r="C25" s="424"/>
      <c r="D25" s="174">
        <f t="shared" ref="D25:N25" si="2">ROUND(SUM(D17:D24),0)</f>
        <v>0</v>
      </c>
      <c r="E25" s="174">
        <f t="shared" si="2"/>
        <v>0</v>
      </c>
      <c r="F25" s="174">
        <f t="shared" si="2"/>
        <v>0</v>
      </c>
      <c r="G25" s="174">
        <f t="shared" si="2"/>
        <v>0</v>
      </c>
      <c r="H25" s="174">
        <f t="shared" si="2"/>
        <v>0</v>
      </c>
      <c r="I25" s="174">
        <f t="shared" si="2"/>
        <v>0</v>
      </c>
      <c r="J25" s="174">
        <f t="shared" si="2"/>
        <v>0</v>
      </c>
      <c r="K25" s="174">
        <f t="shared" si="2"/>
        <v>0</v>
      </c>
      <c r="L25" s="174">
        <f t="shared" si="2"/>
        <v>0</v>
      </c>
      <c r="M25" s="174">
        <f t="shared" si="2"/>
        <v>0</v>
      </c>
      <c r="N25" s="300">
        <f t="shared" si="2"/>
        <v>0</v>
      </c>
      <c r="O25"/>
      <c r="P25"/>
    </row>
    <row r="26" spans="2:16" ht="16.5" customHeight="1">
      <c r="B26" s="425" t="str">
        <f>'（シート１）財務データ入力用'!B28:C28</f>
        <v>営業利益</v>
      </c>
      <c r="C26" s="426"/>
      <c r="D26" s="174">
        <f>ROUND((D16-D25+D23),0)</f>
        <v>0</v>
      </c>
      <c r="E26" s="174">
        <f t="shared" ref="E26:N26" si="3">ROUND((E16-E25+E23),0)</f>
        <v>0</v>
      </c>
      <c r="F26" s="174">
        <f t="shared" si="3"/>
        <v>0</v>
      </c>
      <c r="G26" s="174">
        <f t="shared" si="3"/>
        <v>0</v>
      </c>
      <c r="H26" s="174">
        <f t="shared" si="3"/>
        <v>0</v>
      </c>
      <c r="I26" s="174">
        <f t="shared" si="3"/>
        <v>0</v>
      </c>
      <c r="J26" s="174">
        <f t="shared" si="3"/>
        <v>0</v>
      </c>
      <c r="K26" s="174">
        <f t="shared" si="3"/>
        <v>0</v>
      </c>
      <c r="L26" s="174">
        <f t="shared" si="3"/>
        <v>0</v>
      </c>
      <c r="M26" s="174">
        <f t="shared" si="3"/>
        <v>0</v>
      </c>
      <c r="N26" s="300">
        <f t="shared" si="3"/>
        <v>0</v>
      </c>
      <c r="O26" s="1"/>
      <c r="P26"/>
    </row>
    <row r="27" spans="2:16" ht="16.5" customHeight="1">
      <c r="B27" s="425" t="str">
        <f>'（シート１）財務データ入力用'!B29:C29</f>
        <v>経常利益（差引金額）</v>
      </c>
      <c r="C27" s="426"/>
      <c r="D27" s="174">
        <f>D16-D25</f>
        <v>0</v>
      </c>
      <c r="E27" s="174">
        <f t="shared" ref="E27:N27" si="4">E16-E25</f>
        <v>0</v>
      </c>
      <c r="F27" s="174">
        <f t="shared" si="4"/>
        <v>0</v>
      </c>
      <c r="G27" s="174">
        <f t="shared" si="4"/>
        <v>0</v>
      </c>
      <c r="H27" s="174">
        <f t="shared" si="4"/>
        <v>0</v>
      </c>
      <c r="I27" s="174">
        <f t="shared" si="4"/>
        <v>0</v>
      </c>
      <c r="J27" s="174">
        <f t="shared" si="4"/>
        <v>0</v>
      </c>
      <c r="K27" s="174">
        <f t="shared" si="4"/>
        <v>0</v>
      </c>
      <c r="L27" s="174">
        <f t="shared" si="4"/>
        <v>0</v>
      </c>
      <c r="M27" s="174">
        <f t="shared" si="4"/>
        <v>0</v>
      </c>
      <c r="N27" s="300">
        <f t="shared" si="4"/>
        <v>0</v>
      </c>
      <c r="O27" s="1"/>
      <c r="P27"/>
    </row>
    <row r="28" spans="2:16" ht="16.5" customHeight="1">
      <c r="B28" s="416" t="s">
        <v>50</v>
      </c>
      <c r="C28" s="215" t="str">
        <f>'（シート１）財務データ入力用'!C30</f>
        <v>専従者給与</v>
      </c>
      <c r="D28" s="174">
        <f>ROUND(('（シート１）財務データ入力用'!D30),0)</f>
        <v>0</v>
      </c>
      <c r="E28" s="174">
        <f>ROUND(('（シート１）財務データ入力用'!E30),0)</f>
        <v>0</v>
      </c>
      <c r="F28" s="174">
        <f>ROUND(('（シート１）財務データ入力用'!F30),0)</f>
        <v>0</v>
      </c>
      <c r="G28" s="174">
        <f>ROUND('（シート１）財務データ入力用'!H30,0)+ROUND('（シート１）財務データ入力用'!H75,0)</f>
        <v>0</v>
      </c>
      <c r="H28" s="174">
        <f>ROUND('（シート１）財務データ入力用'!J30,0)+ROUND('（シート１）財務データ入力用'!J75,0)</f>
        <v>0</v>
      </c>
      <c r="I28" s="174">
        <f>ROUND('（シート１）財務データ入力用'!L30,0)+ROUND('（シート１）財務データ入力用'!L75,0)</f>
        <v>0</v>
      </c>
      <c r="J28" s="174">
        <f>ROUND('（シート１）財務データ入力用'!N30,0)+ROUND('（シート１）財務データ入力用'!N75,0)</f>
        <v>0</v>
      </c>
      <c r="K28" s="174">
        <f>ROUND('（シート１）財務データ入力用'!P30,0)+ROUND('（シート１）財務データ入力用'!P75,0)</f>
        <v>0</v>
      </c>
      <c r="L28" s="174">
        <f>ROUND('（シート１）財務データ入力用'!R30,0)+ROUND('（シート１）財務データ入力用'!R75,0)</f>
        <v>0</v>
      </c>
      <c r="M28" s="174">
        <f>ROUND('（シート１）財務データ入力用'!T30,0)+ROUND('（シート１）財務データ入力用'!T75,0)</f>
        <v>0</v>
      </c>
      <c r="N28" s="300">
        <f>ROUND('（シート１）財務データ入力用'!V30,0)+ROUND('（シート１）財務データ入力用'!V75,0)</f>
        <v>0</v>
      </c>
      <c r="O28" s="1"/>
      <c r="P28"/>
    </row>
    <row r="29" spans="2:16" ht="24">
      <c r="B29" s="417"/>
      <c r="C29" s="218" t="str">
        <f>'（シート１）財務データ入力用'!C31</f>
        <v>青色申告特別控除前の所得金額</v>
      </c>
      <c r="D29" s="174">
        <f>ROUND(('（シート１）財務データ入力用'!D31),0)</f>
        <v>0</v>
      </c>
      <c r="E29" s="174">
        <f>ROUND(('（シート１）財務データ入力用'!E31),0)</f>
        <v>0</v>
      </c>
      <c r="F29" s="174">
        <f>ROUND(('（シート１）財務データ入力用'!F31),0)</f>
        <v>0</v>
      </c>
      <c r="G29" s="174">
        <f>ROUND('（シート１）財務データ入力用'!H31,0)+ROUND('（シート１）財務データ入力用'!H76,0)</f>
        <v>0</v>
      </c>
      <c r="H29" s="174">
        <f>ROUND('（シート１）財務データ入力用'!J31,0)+ROUND('（シート１）財務データ入力用'!J76,0)</f>
        <v>0</v>
      </c>
      <c r="I29" s="174">
        <f>ROUND('（シート１）財務データ入力用'!L31,0)+ROUND('（シート１）財務データ入力用'!L76,0)</f>
        <v>0</v>
      </c>
      <c r="J29" s="174">
        <f>ROUND('（シート１）財務データ入力用'!N31,0)+ROUND('（シート１）財務データ入力用'!N76,0)</f>
        <v>0</v>
      </c>
      <c r="K29" s="174">
        <f>ROUND('（シート１）財務データ入力用'!P31,0)+ROUND('（シート１）財務データ入力用'!P76,0)</f>
        <v>0</v>
      </c>
      <c r="L29" s="174">
        <f>ROUND('（シート１）財務データ入力用'!R31,0)+ROUND('（シート１）財務データ入力用'!R76,0)</f>
        <v>0</v>
      </c>
      <c r="M29" s="174">
        <f>ROUND('（シート１）財務データ入力用'!T31,0)+ROUND('（シート１）財務データ入力用'!T76,0)</f>
        <v>0</v>
      </c>
      <c r="N29" s="300">
        <f>ROUND('（シート１）財務データ入力用'!V31,0)+ROUND('（シート１）財務データ入力用'!V76,0)</f>
        <v>0</v>
      </c>
      <c r="O29" s="1"/>
      <c r="P29"/>
    </row>
    <row r="30" spans="2:16" ht="16.5" customHeight="1">
      <c r="B30" s="422" t="s">
        <v>53</v>
      </c>
      <c r="C30" s="422"/>
      <c r="D30" s="32"/>
      <c r="E30" s="32"/>
      <c r="F30" s="32"/>
      <c r="G30" s="32"/>
      <c r="H30" s="32"/>
      <c r="I30" s="32"/>
      <c r="J30" s="32"/>
      <c r="K30" s="32"/>
      <c r="L30" s="32"/>
      <c r="M30" s="32"/>
      <c r="N30" s="301"/>
      <c r="O30" s="1"/>
      <c r="P30"/>
    </row>
    <row r="31" spans="2:16" ht="16.5" customHeight="1">
      <c r="B31" s="418" t="s">
        <v>56</v>
      </c>
      <c r="C31" s="63" t="s">
        <v>54</v>
      </c>
      <c r="D31" s="175">
        <f>'（シート１）財務データ入力用'!D33</f>
        <v>0</v>
      </c>
      <c r="E31" s="175">
        <f>'（シート１）財務データ入力用'!E33</f>
        <v>0</v>
      </c>
      <c r="F31" s="175">
        <f>'（シート１）財務データ入力用'!F33</f>
        <v>0</v>
      </c>
      <c r="G31" s="175">
        <f>'（シート１）財務データ入力用'!H33+'（シート１）財務データ入力用'!H80</f>
        <v>0</v>
      </c>
      <c r="H31" s="175">
        <f>'（シート１）財務データ入力用'!J33+'（シート１）財務データ入力用'!J80</f>
        <v>0</v>
      </c>
      <c r="I31" s="175">
        <f>'（シート１）財務データ入力用'!L33+'（シート１）財務データ入力用'!L80</f>
        <v>0</v>
      </c>
      <c r="J31" s="175">
        <f>'（シート１）財務データ入力用'!N33+'（シート１）財務データ入力用'!N80</f>
        <v>0</v>
      </c>
      <c r="K31" s="175">
        <f>'（シート１）財務データ入力用'!P33+'（シート１）財務データ入力用'!P80</f>
        <v>0</v>
      </c>
      <c r="L31" s="175">
        <f>'（シート１）財務データ入力用'!R33+'（シート１）財務データ入力用'!R80</f>
        <v>0</v>
      </c>
      <c r="M31" s="175">
        <f>'（シート１）財務データ入力用'!T33+'（シート１）財務データ入力用'!T80</f>
        <v>0</v>
      </c>
      <c r="N31" s="302">
        <f>'（シート１）財務データ入力用'!V33+'（シート１）財務データ入力用'!V80</f>
        <v>0</v>
      </c>
      <c r="O31" s="1"/>
      <c r="P31"/>
    </row>
    <row r="32" spans="2:16" ht="16.5" customHeight="1">
      <c r="B32" s="419"/>
      <c r="C32" s="64" t="s">
        <v>55</v>
      </c>
      <c r="D32" s="176">
        <f>'（シート１）財務データ入力用'!D34</f>
        <v>0</v>
      </c>
      <c r="E32" s="176">
        <f>'（シート１）財務データ入力用'!E34</f>
        <v>0</v>
      </c>
      <c r="F32" s="176">
        <f>'（シート１）財務データ入力用'!F34</f>
        <v>0</v>
      </c>
      <c r="G32" s="176">
        <f>'（シート１）財務データ入力用'!H34+'（シート１）財務データ入力用'!H81</f>
        <v>0</v>
      </c>
      <c r="H32" s="176">
        <f>'（シート１）財務データ入力用'!J34+'（シート１）財務データ入力用'!J81</f>
        <v>0</v>
      </c>
      <c r="I32" s="176">
        <f>'（シート１）財務データ入力用'!L34+'（シート１）財務データ入力用'!L81</f>
        <v>0</v>
      </c>
      <c r="J32" s="176">
        <f>'（シート１）財務データ入力用'!N34+'（シート１）財務データ入力用'!N81</f>
        <v>0</v>
      </c>
      <c r="K32" s="176">
        <f>'（シート１）財務データ入力用'!P34+'（シート１）財務データ入力用'!P81</f>
        <v>0</v>
      </c>
      <c r="L32" s="176">
        <f>'（シート１）財務データ入力用'!R34+'（シート１）財務データ入力用'!R81</f>
        <v>0</v>
      </c>
      <c r="M32" s="176">
        <f>'（シート１）財務データ入力用'!T34+'（シート１）財務データ入力用'!T81</f>
        <v>0</v>
      </c>
      <c r="N32" s="303">
        <f>'（シート１）財務データ入力用'!V34+'（シート１）財務データ入力用'!V81</f>
        <v>0</v>
      </c>
      <c r="O32" s="1"/>
      <c r="P32"/>
    </row>
    <row r="33" spans="2:16" ht="16.5" customHeight="1">
      <c r="B33" s="420"/>
      <c r="C33" s="65" t="s">
        <v>2</v>
      </c>
      <c r="D33" s="177">
        <f>SUM(D31:D32)</f>
        <v>0</v>
      </c>
      <c r="E33" s="177">
        <f>SUM(E31:E32)</f>
        <v>0</v>
      </c>
      <c r="F33" s="177">
        <f>SUM(F31:F32)</f>
        <v>0</v>
      </c>
      <c r="G33" s="177">
        <f>SUM(G31:G32)</f>
        <v>0</v>
      </c>
      <c r="H33" s="177">
        <f t="shared" ref="H33:M33" si="5">SUM(H31:H32)</f>
        <v>0</v>
      </c>
      <c r="I33" s="177">
        <f t="shared" si="5"/>
        <v>0</v>
      </c>
      <c r="J33" s="177">
        <f t="shared" si="5"/>
        <v>0</v>
      </c>
      <c r="K33" s="177">
        <f t="shared" si="5"/>
        <v>0</v>
      </c>
      <c r="L33" s="177">
        <f t="shared" si="5"/>
        <v>0</v>
      </c>
      <c r="M33" s="177">
        <f t="shared" si="5"/>
        <v>0</v>
      </c>
      <c r="N33" s="304">
        <f>SUM(N31:N32)</f>
        <v>0</v>
      </c>
      <c r="O33" s="1"/>
      <c r="P33"/>
    </row>
    <row r="34" spans="2:16" ht="16.5" customHeight="1">
      <c r="B34" s="442" t="s">
        <v>51</v>
      </c>
      <c r="C34" s="290" t="s">
        <v>47</v>
      </c>
      <c r="D34" s="178"/>
      <c r="E34" s="179"/>
      <c r="F34" s="180"/>
      <c r="G34" s="175">
        <f>'（シート１）財務データ入力用'!H36+'（シート１）財務データ入力用'!H83</f>
        <v>0</v>
      </c>
      <c r="H34" s="175">
        <f>'（シート１）財務データ入力用'!J36+'（シート１）財務データ入力用'!J83</f>
        <v>0</v>
      </c>
      <c r="I34" s="175">
        <f>'（シート１）財務データ入力用'!L36+'（シート１）財務データ入力用'!L83</f>
        <v>0</v>
      </c>
      <c r="J34" s="175">
        <f>'（シート１）財務データ入力用'!N36+'（シート１）財務データ入力用'!N83</f>
        <v>0</v>
      </c>
      <c r="K34" s="175">
        <f>'（シート１）財務データ入力用'!P36+'（シート１）財務データ入力用'!P83</f>
        <v>0</v>
      </c>
      <c r="L34" s="175">
        <f>'（シート１）財務データ入力用'!R36+'（シート１）財務データ入力用'!R83</f>
        <v>0</v>
      </c>
      <c r="M34" s="175">
        <f>'（シート１）財務データ入力用'!T36+'（シート１）財務データ入力用'!T83</f>
        <v>0</v>
      </c>
      <c r="N34" s="302">
        <f>'（シート１）財務データ入力用'!V36+'（シート１）財務データ入力用'!V83</f>
        <v>0</v>
      </c>
      <c r="O34" s="1"/>
      <c r="P34"/>
    </row>
    <row r="35" spans="2:16" ht="16.5" customHeight="1">
      <c r="B35" s="443"/>
      <c r="C35" s="291" t="s">
        <v>48</v>
      </c>
      <c r="D35" s="181"/>
      <c r="E35" s="182"/>
      <c r="F35" s="183"/>
      <c r="G35" s="184">
        <f>'（シート１）財務データ入力用'!H37+'（シート１）財務データ入力用'!H84</f>
        <v>0</v>
      </c>
      <c r="H35" s="184">
        <f>'（シート１）財務データ入力用'!J37+'（シート１）財務データ入力用'!J84</f>
        <v>0</v>
      </c>
      <c r="I35" s="184">
        <f>'（シート１）財務データ入力用'!L37+'（シート１）財務データ入力用'!L84</f>
        <v>0</v>
      </c>
      <c r="J35" s="184">
        <f>'（シート１）財務データ入力用'!N37+'（シート１）財務データ入力用'!N84</f>
        <v>0</v>
      </c>
      <c r="K35" s="184">
        <f>'（シート１）財務データ入力用'!P37+'（シート１）財務データ入力用'!P84</f>
        <v>0</v>
      </c>
      <c r="L35" s="184">
        <f>'（シート１）財務データ入力用'!R37+'（シート１）財務データ入力用'!R84</f>
        <v>0</v>
      </c>
      <c r="M35" s="184">
        <f>'（シート１）財務データ入力用'!T37+'（シート１）財務データ入力用'!T84</f>
        <v>0</v>
      </c>
      <c r="N35" s="305">
        <f>'（シート１）財務データ入力用'!V37+'（シート１）財務データ入力用'!V84</f>
        <v>0</v>
      </c>
      <c r="O35" s="1"/>
      <c r="P35"/>
    </row>
    <row r="36" spans="2:16" ht="16.5" customHeight="1">
      <c r="B36" s="443"/>
      <c r="C36" s="291" t="s">
        <v>49</v>
      </c>
      <c r="D36" s="181"/>
      <c r="E36" s="182"/>
      <c r="F36" s="183"/>
      <c r="G36" s="184">
        <f>'（シート１）財務データ入力用'!H38+'（シート１）財務データ入力用'!H85</f>
        <v>0</v>
      </c>
      <c r="H36" s="184">
        <f>'（シート１）財務データ入力用'!J38+'（シート１）財務データ入力用'!J85</f>
        <v>0</v>
      </c>
      <c r="I36" s="184">
        <f>'（シート１）財務データ入力用'!L38+'（シート１）財務データ入力用'!L85</f>
        <v>0</v>
      </c>
      <c r="J36" s="184">
        <f>'（シート１）財務データ入力用'!N38+'（シート１）財務データ入力用'!N85</f>
        <v>0</v>
      </c>
      <c r="K36" s="184">
        <f>'（シート１）財務データ入力用'!P38+'（シート１）財務データ入力用'!P85</f>
        <v>0</v>
      </c>
      <c r="L36" s="184">
        <f>'（シート１）財務データ入力用'!R38+'（シート１）財務データ入力用'!R85</f>
        <v>0</v>
      </c>
      <c r="M36" s="184">
        <f>'（シート１）財務データ入力用'!T38+'（シート１）財務データ入力用'!T85</f>
        <v>0</v>
      </c>
      <c r="N36" s="305">
        <f>'（シート１）財務データ入力用'!V38+'（シート１）財務データ入力用'!V85</f>
        <v>0</v>
      </c>
      <c r="O36" s="1"/>
      <c r="P36"/>
    </row>
    <row r="37" spans="2:16" ht="16.5" customHeight="1">
      <c r="B37" s="443"/>
      <c r="C37" s="292" t="s">
        <v>50</v>
      </c>
      <c r="D37" s="185"/>
      <c r="E37" s="186"/>
      <c r="F37" s="187"/>
      <c r="G37" s="188">
        <f>'（シート１）財務データ入力用'!H39+'（シート１）財務データ入力用'!H86</f>
        <v>0</v>
      </c>
      <c r="H37" s="188">
        <f>'（シート１）財務データ入力用'!J39+'（シート１）財務データ入力用'!J86</f>
        <v>0</v>
      </c>
      <c r="I37" s="188">
        <f>'（シート１）財務データ入力用'!L39+'（シート１）財務データ入力用'!L86</f>
        <v>0</v>
      </c>
      <c r="J37" s="188">
        <f>'（シート１）財務データ入力用'!N39+'（シート１）財務データ入力用'!N86</f>
        <v>0</v>
      </c>
      <c r="K37" s="188">
        <f>'（シート１）財務データ入力用'!P39+'（シート１）財務データ入力用'!P86</f>
        <v>0</v>
      </c>
      <c r="L37" s="188">
        <f>'（シート１）財務データ入力用'!R39+'（シート１）財務データ入力用'!R86</f>
        <v>0</v>
      </c>
      <c r="M37" s="188">
        <f>'（シート１）財務データ入力用'!T39+'（シート１）財務データ入力用'!T86</f>
        <v>0</v>
      </c>
      <c r="N37" s="306">
        <f>'（シート１）財務データ入力用'!V39+'（シート１）財務データ入力用'!V86</f>
        <v>0</v>
      </c>
      <c r="O37" s="1"/>
      <c r="P37"/>
    </row>
    <row r="38" spans="2:16" ht="16.5" customHeight="1">
      <c r="B38" s="66"/>
      <c r="C38" s="65" t="s">
        <v>2</v>
      </c>
      <c r="D38" s="189"/>
      <c r="E38" s="190"/>
      <c r="F38" s="191"/>
      <c r="G38" s="174">
        <f>SUM(G34:G37)</f>
        <v>0</v>
      </c>
      <c r="H38" s="174">
        <f t="shared" ref="H38:N38" si="6">SUM(H34:H37)</f>
        <v>0</v>
      </c>
      <c r="I38" s="174">
        <f t="shared" si="6"/>
        <v>0</v>
      </c>
      <c r="J38" s="174">
        <f t="shared" si="6"/>
        <v>0</v>
      </c>
      <c r="K38" s="174">
        <f t="shared" si="6"/>
        <v>0</v>
      </c>
      <c r="L38" s="174">
        <f t="shared" si="6"/>
        <v>0</v>
      </c>
      <c r="M38" s="174">
        <f t="shared" si="6"/>
        <v>0</v>
      </c>
      <c r="N38" s="300">
        <f t="shared" si="6"/>
        <v>0</v>
      </c>
      <c r="O38" s="1"/>
      <c r="P38"/>
    </row>
    <row r="39" spans="2:16" ht="14.1" customHeight="1">
      <c r="B39" s="268"/>
      <c r="C39" s="268"/>
      <c r="D39" s="268"/>
      <c r="E39" s="269"/>
      <c r="F39" s="269"/>
      <c r="G39" s="270" t="str">
        <f>IF(G33=G38," ","エラー")</f>
        <v xml:space="preserve"> </v>
      </c>
      <c r="H39" s="270" t="str">
        <f t="shared" ref="H39:N39" si="7">IF(H33=H38," ","エラー")</f>
        <v xml:space="preserve"> </v>
      </c>
      <c r="I39" s="270" t="str">
        <f t="shared" si="7"/>
        <v xml:space="preserve"> </v>
      </c>
      <c r="J39" s="270" t="str">
        <f t="shared" si="7"/>
        <v xml:space="preserve"> </v>
      </c>
      <c r="K39" s="270" t="str">
        <f t="shared" si="7"/>
        <v xml:space="preserve"> </v>
      </c>
      <c r="L39" s="270" t="str">
        <f t="shared" si="7"/>
        <v xml:space="preserve"> </v>
      </c>
      <c r="M39" s="270" t="str">
        <f t="shared" si="7"/>
        <v xml:space="preserve"> </v>
      </c>
      <c r="N39" s="270" t="str">
        <f t="shared" si="7"/>
        <v xml:space="preserve"> </v>
      </c>
      <c r="O39" s="1"/>
      <c r="P39"/>
    </row>
    <row r="40" spans="2:16" ht="16.5" customHeight="1">
      <c r="B40" s="444" t="s">
        <v>78</v>
      </c>
      <c r="C40" s="444"/>
      <c r="D40" s="444"/>
      <c r="E40" s="30"/>
      <c r="F40" s="30"/>
      <c r="G40" s="30"/>
      <c r="H40" s="30"/>
      <c r="I40" s="30"/>
      <c r="J40" s="30"/>
      <c r="K40" s="30"/>
      <c r="L40" s="30"/>
      <c r="M40" s="30"/>
      <c r="N40" s="31" t="s">
        <v>44</v>
      </c>
      <c r="P40"/>
    </row>
    <row r="41" spans="2:16" ht="16.5" customHeight="1">
      <c r="B41" s="436" t="s">
        <v>5</v>
      </c>
      <c r="C41" s="437"/>
      <c r="D41" s="38">
        <f>'（シート１）財務データ入力用'!D47</f>
        <v>1</v>
      </c>
      <c r="E41" s="38">
        <f>'（シート１）財務データ入力用'!E47</f>
        <v>1</v>
      </c>
      <c r="F41" s="38">
        <f>'（シート１）財務データ入力用'!F47</f>
        <v>1</v>
      </c>
      <c r="G41" s="38">
        <f>'（シート１）財務データ入力用'!H47</f>
        <v>1</v>
      </c>
      <c r="H41" s="38">
        <f>'（シート１）財務データ入力用'!J47</f>
        <v>1</v>
      </c>
      <c r="I41" s="38">
        <f>'（シート１）財務データ入力用'!L47</f>
        <v>1</v>
      </c>
      <c r="J41" s="38">
        <f>'（シート１）財務データ入力用'!N47</f>
        <v>1</v>
      </c>
      <c r="K41" s="38">
        <f>'（シート１）財務データ入力用'!P47</f>
        <v>1</v>
      </c>
      <c r="L41" s="38">
        <f>'（シート１）財務データ入力用'!R47</f>
        <v>1</v>
      </c>
      <c r="M41" s="38">
        <f>'（シート１）財務データ入力用'!T47</f>
        <v>1</v>
      </c>
      <c r="N41" s="38">
        <f>'（シート１）財務データ入力用'!V47</f>
        <v>1</v>
      </c>
      <c r="O41"/>
      <c r="P41"/>
    </row>
    <row r="42" spans="2:16" ht="16.5" customHeight="1">
      <c r="B42" s="440" t="s">
        <v>12</v>
      </c>
      <c r="C42" s="441"/>
      <c r="D42" s="71"/>
      <c r="E42" s="72"/>
      <c r="F42" s="73"/>
      <c r="G42" s="37">
        <f>'（シート１）財務データ入力用'!H93</f>
        <v>0</v>
      </c>
      <c r="H42" s="37">
        <f>'（シート１）財務データ入力用'!J93</f>
        <v>0</v>
      </c>
      <c r="I42" s="37">
        <f>'（シート１）財務データ入力用'!L93</f>
        <v>0</v>
      </c>
      <c r="J42" s="37">
        <f>'（シート１）財務データ入力用'!N93</f>
        <v>0</v>
      </c>
      <c r="K42" s="37">
        <f>'（シート１）財務データ入力用'!P93</f>
        <v>0</v>
      </c>
      <c r="L42" s="37">
        <f>'（シート１）財務データ入力用'!R93</f>
        <v>0</v>
      </c>
      <c r="M42" s="37">
        <f>'（シート１）財務データ入力用'!T93</f>
        <v>0</v>
      </c>
      <c r="N42" s="37">
        <f>'（シート１）財務データ入力用'!V93</f>
        <v>0</v>
      </c>
      <c r="O42"/>
      <c r="P42"/>
    </row>
    <row r="43" spans="2:16" ht="16.5" customHeight="1">
      <c r="B43" s="438" t="s">
        <v>2</v>
      </c>
      <c r="C43" s="439"/>
      <c r="D43" s="67">
        <f>SUM(D41:D42)</f>
        <v>1</v>
      </c>
      <c r="E43" s="67">
        <f>SUM(E41:E42)</f>
        <v>1</v>
      </c>
      <c r="F43" s="67">
        <f>SUM(F41:F42)</f>
        <v>1</v>
      </c>
      <c r="G43" s="67">
        <f>SUM(G41:G42)</f>
        <v>1</v>
      </c>
      <c r="H43" s="67">
        <f t="shared" ref="H43:M43" si="8">SUM(H41:H42)</f>
        <v>1</v>
      </c>
      <c r="I43" s="67">
        <f t="shared" si="8"/>
        <v>1</v>
      </c>
      <c r="J43" s="67">
        <f t="shared" si="8"/>
        <v>1</v>
      </c>
      <c r="K43" s="67">
        <f t="shared" si="8"/>
        <v>1</v>
      </c>
      <c r="L43" s="67">
        <f t="shared" si="8"/>
        <v>1</v>
      </c>
      <c r="M43" s="67">
        <f t="shared" si="8"/>
        <v>1</v>
      </c>
      <c r="N43" s="67">
        <f>SUM(N41:N42)</f>
        <v>1</v>
      </c>
      <c r="O43"/>
      <c r="P43"/>
    </row>
    <row r="44" spans="2:16" ht="19.5" customHeight="1">
      <c r="B44"/>
      <c r="C44" s="128" t="s">
        <v>76</v>
      </c>
      <c r="D44"/>
      <c r="E44"/>
      <c r="F44"/>
      <c r="G44"/>
      <c r="H44"/>
      <c r="I44"/>
      <c r="J44"/>
      <c r="K44"/>
      <c r="L44"/>
      <c r="M44"/>
      <c r="N44"/>
      <c r="O44"/>
      <c r="P44"/>
    </row>
    <row r="45" spans="2:16">
      <c r="B45" s="125"/>
      <c r="C45" s="122" t="s">
        <v>72</v>
      </c>
      <c r="D45" s="38">
        <f>ROUND(('（シート１）財務データ入力用'!D43),1)</f>
        <v>0</v>
      </c>
      <c r="E45" s="38">
        <f>ROUND(('（シート１）財務データ入力用'!E43),1)</f>
        <v>0</v>
      </c>
      <c r="F45" s="38">
        <f>ROUND(('（シート１）財務データ入力用'!F43),1)</f>
        <v>0</v>
      </c>
      <c r="G45" s="38">
        <f>ROUND(('（シート１）財務データ入力用'!H43+'（シート１）財務データ入力用'!H90),1)</f>
        <v>0</v>
      </c>
      <c r="H45" s="38">
        <f>ROUND(('（シート１）財務データ入力用'!J43+'（シート１）財務データ入力用'!J90),1)</f>
        <v>0</v>
      </c>
      <c r="I45" s="38">
        <f>ROUND(('（シート１）財務データ入力用'!L43+'（シート１）財務データ入力用'!L90),1)</f>
        <v>0</v>
      </c>
      <c r="J45" s="38">
        <f>ROUND(('（シート１）財務データ入力用'!N43+'（シート１）財務データ入力用'!N90),1)</f>
        <v>0</v>
      </c>
      <c r="K45" s="38">
        <f>ROUND(('（シート１）財務データ入力用'!P43+'（シート１）財務データ入力用'!P90),1)</f>
        <v>0</v>
      </c>
      <c r="L45" s="38">
        <f>ROUND(('（シート１）財務データ入力用'!R43+'（シート１）財務データ入力用'!R90),1)</f>
        <v>0</v>
      </c>
      <c r="M45" s="38">
        <f>ROUND(('（シート１）財務データ入力用'!T43+'（シート１）財務データ入力用'!T90),1)</f>
        <v>0</v>
      </c>
      <c r="N45" s="38">
        <f>ROUND(('（シート１）財務データ入力用'!V43+'（シート１）財務データ入力用'!V90),1)</f>
        <v>0</v>
      </c>
      <c r="O45"/>
      <c r="P45"/>
    </row>
    <row r="46" spans="2:16">
      <c r="B46" s="125"/>
      <c r="C46" s="123" t="s">
        <v>136</v>
      </c>
      <c r="D46" s="93">
        <f>ROUND(('（シート１）財務データ入力用'!D44),1)</f>
        <v>0</v>
      </c>
      <c r="E46" s="93">
        <f>ROUND(('（シート１）財務データ入力用'!E44),1)</f>
        <v>0</v>
      </c>
      <c r="F46" s="93">
        <f>ROUND(('（シート１）財務データ入力用'!F44),1)</f>
        <v>0</v>
      </c>
      <c r="G46" s="94">
        <f>ROUND(('（シート１）財務データ入力用'!H44+'（シート１）財務データ入力用'!H91),1)</f>
        <v>0</v>
      </c>
      <c r="H46" s="94">
        <f>ROUND(('（シート１）財務データ入力用'!J44+'（シート１）財務データ入力用'!J91),1)</f>
        <v>0</v>
      </c>
      <c r="I46" s="94">
        <f>ROUND(('（シート１）財務データ入力用'!L44+'（シート１）財務データ入力用'!L91),1)</f>
        <v>0</v>
      </c>
      <c r="J46" s="94">
        <f>ROUND(('（シート１）財務データ入力用'!N44+'（シート１）財務データ入力用'!N91),1)</f>
        <v>0</v>
      </c>
      <c r="K46" s="94">
        <f>ROUND(('（シート１）財務データ入力用'!P44+'（シート１）財務データ入力用'!P91),1)</f>
        <v>0</v>
      </c>
      <c r="L46" s="94">
        <f>ROUND(('（シート１）財務データ入力用'!R44+'（シート１）財務データ入力用'!R91),1)</f>
        <v>0</v>
      </c>
      <c r="M46" s="94">
        <f>ROUND(('（シート１）財務データ入力用'!T44+'（シート１）財務データ入力用'!T91),1)</f>
        <v>0</v>
      </c>
      <c r="N46" s="94">
        <f>ROUND(('（シート１）財務データ入力用'!V44+'（シート１）財務データ入力用'!V91),1)</f>
        <v>0</v>
      </c>
      <c r="O46"/>
      <c r="P46"/>
    </row>
    <row r="47" spans="2:16">
      <c r="B47" s="125"/>
      <c r="C47" s="275" t="s">
        <v>129</v>
      </c>
      <c r="D47" s="93">
        <f>ROUND(('（シート１）財務データ入力用'!D45),1)</f>
        <v>0</v>
      </c>
      <c r="E47" s="93">
        <f>ROUND(('（シート１）財務データ入力用'!E45),1)</f>
        <v>0</v>
      </c>
      <c r="F47" s="93">
        <f>ROUND(('（シート１）財務データ入力用'!F45),1)</f>
        <v>0</v>
      </c>
      <c r="G47" s="94">
        <f>ROUND(('（シート１）財務データ入力用'!H45+'（シート１）財務データ入力用'!H92),1)</f>
        <v>0</v>
      </c>
      <c r="H47" s="94">
        <f>ROUND(('（シート１）財務データ入力用'!J45+'（シート１）財務データ入力用'!J92),1)</f>
        <v>0</v>
      </c>
      <c r="I47" s="94">
        <f>ROUND(('（シート１）財務データ入力用'!L45+'（シート１）財務データ入力用'!L92),1)</f>
        <v>0</v>
      </c>
      <c r="J47" s="94">
        <f>ROUND(('（シート１）財務データ入力用'!N45+'（シート１）財務データ入力用'!N92),1)</f>
        <v>0</v>
      </c>
      <c r="K47" s="94">
        <f>ROUND(('（シート１）財務データ入力用'!P45+'（シート１）財務データ入力用'!P92),1)</f>
        <v>0</v>
      </c>
      <c r="L47" s="94">
        <f>ROUND(('（シート１）財務データ入力用'!R45+'（シート１）財務データ入力用'!R92),1)</f>
        <v>0</v>
      </c>
      <c r="M47" s="94">
        <f>ROUND(('（シート１）財務データ入力用'!T45+'（シート１）財務データ入力用'!T92),1)</f>
        <v>0</v>
      </c>
      <c r="N47" s="94">
        <f>ROUND(('（シート１）財務データ入力用'!V45+'（シート１）財務データ入力用'!V92),1)</f>
        <v>0</v>
      </c>
      <c r="O47"/>
      <c r="P47"/>
    </row>
    <row r="48" spans="2:16">
      <c r="B48" s="125"/>
      <c r="C48" s="124" t="s">
        <v>107</v>
      </c>
      <c r="D48" s="276">
        <v>1</v>
      </c>
      <c r="E48" s="276">
        <v>1</v>
      </c>
      <c r="F48" s="276">
        <v>1</v>
      </c>
      <c r="G48" s="277">
        <v>1</v>
      </c>
      <c r="H48" s="277">
        <v>1</v>
      </c>
      <c r="I48" s="277">
        <v>1</v>
      </c>
      <c r="J48" s="277">
        <v>1</v>
      </c>
      <c r="K48" s="277">
        <v>1</v>
      </c>
      <c r="L48" s="277">
        <v>1</v>
      </c>
      <c r="M48" s="277">
        <v>1</v>
      </c>
      <c r="N48" s="277">
        <v>1</v>
      </c>
      <c r="O48"/>
      <c r="P48"/>
    </row>
    <row r="49" spans="2:18">
      <c r="B49"/>
      <c r="C49"/>
      <c r="D49"/>
      <c r="E49"/>
      <c r="F49"/>
      <c r="G49"/>
      <c r="H49"/>
      <c r="I49"/>
      <c r="J49"/>
      <c r="K49"/>
      <c r="L49"/>
      <c r="M49"/>
      <c r="N49"/>
      <c r="O49"/>
      <c r="P49"/>
    </row>
    <row r="50" spans="2:18">
      <c r="B50" s="36" t="s">
        <v>60</v>
      </c>
    </row>
    <row r="51" spans="2:18">
      <c r="B51" s="435" t="s">
        <v>61</v>
      </c>
      <c r="C51" s="435"/>
      <c r="D51" s="100">
        <f t="shared" ref="D51:N51" si="9">D7+D8+D10+D11+D12+D13+D17+D18+D19+D20+D21+D22+D26</f>
        <v>0</v>
      </c>
      <c r="E51" s="99">
        <f t="shared" si="9"/>
        <v>0</v>
      </c>
      <c r="F51" s="101">
        <f t="shared" si="9"/>
        <v>0</v>
      </c>
      <c r="G51" s="102">
        <f t="shared" si="9"/>
        <v>0</v>
      </c>
      <c r="H51" s="99">
        <f t="shared" si="9"/>
        <v>0</v>
      </c>
      <c r="I51" s="99">
        <f t="shared" si="9"/>
        <v>0</v>
      </c>
      <c r="J51" s="99">
        <f t="shared" si="9"/>
        <v>0</v>
      </c>
      <c r="K51" s="99">
        <f t="shared" si="9"/>
        <v>0</v>
      </c>
      <c r="L51" s="99">
        <f t="shared" si="9"/>
        <v>0</v>
      </c>
      <c r="M51" s="99">
        <f t="shared" si="9"/>
        <v>0</v>
      </c>
      <c r="N51" s="99">
        <f t="shared" si="9"/>
        <v>0</v>
      </c>
    </row>
    <row r="52" spans="2:18">
      <c r="B52" s="74"/>
      <c r="C52" s="75" t="s">
        <v>63</v>
      </c>
      <c r="D52" s="192"/>
      <c r="E52" s="193"/>
      <c r="F52" s="193"/>
      <c r="G52" s="194"/>
      <c r="H52" s="194"/>
      <c r="I52" s="195" t="str">
        <f t="shared" ref="I52:N52" si="10">IF(I51=0," ",ROUND(((I51-$F$51)/ABS($F$51)),3))</f>
        <v xml:space="preserve"> </v>
      </c>
      <c r="J52" s="195" t="str">
        <f t="shared" si="10"/>
        <v xml:space="preserve"> </v>
      </c>
      <c r="K52" s="195" t="str">
        <f t="shared" si="10"/>
        <v xml:space="preserve"> </v>
      </c>
      <c r="L52" s="195" t="str">
        <f t="shared" si="10"/>
        <v xml:space="preserve"> </v>
      </c>
      <c r="M52" s="195" t="str">
        <f t="shared" si="10"/>
        <v xml:space="preserve"> </v>
      </c>
      <c r="N52" s="195" t="str">
        <f t="shared" si="10"/>
        <v xml:space="preserve"> </v>
      </c>
    </row>
    <row r="53" spans="2:18">
      <c r="B53" s="435" t="s">
        <v>62</v>
      </c>
      <c r="C53" s="435"/>
      <c r="D53" s="196">
        <f>IF(D43=0,,ROUND((D51/D43),0))</f>
        <v>0</v>
      </c>
      <c r="E53" s="197">
        <f>IF(E43=0,,ROUND((E51/E43),0))</f>
        <v>0</v>
      </c>
      <c r="F53" s="198">
        <f>IF(F43=0,,ROUND((F51/F43),0))</f>
        <v>0</v>
      </c>
      <c r="G53" s="197">
        <f t="shared" ref="G53:N53" si="11">IF(G43=0,,ROUND((G51/G43),0))</f>
        <v>0</v>
      </c>
      <c r="H53" s="197">
        <f t="shared" si="11"/>
        <v>0</v>
      </c>
      <c r="I53" s="197">
        <f t="shared" si="11"/>
        <v>0</v>
      </c>
      <c r="J53" s="197">
        <f t="shared" si="11"/>
        <v>0</v>
      </c>
      <c r="K53" s="197">
        <f t="shared" si="11"/>
        <v>0</v>
      </c>
      <c r="L53" s="197">
        <f t="shared" si="11"/>
        <v>0</v>
      </c>
      <c r="M53" s="197">
        <f t="shared" si="11"/>
        <v>0</v>
      </c>
      <c r="N53" s="197">
        <f t="shared" si="11"/>
        <v>0</v>
      </c>
      <c r="R53" s="98"/>
    </row>
    <row r="54" spans="2:18">
      <c r="B54" s="74"/>
      <c r="C54" s="75" t="s">
        <v>63</v>
      </c>
      <c r="D54" s="199"/>
      <c r="E54" s="200"/>
      <c r="F54" s="200"/>
      <c r="G54" s="201"/>
      <c r="H54" s="201"/>
      <c r="I54" s="195" t="str">
        <f t="shared" ref="I54:N54" si="12">IF(I53=0," ",ROUND(((I53-$F$53)/ABS($F$53)),3))</f>
        <v xml:space="preserve"> </v>
      </c>
      <c r="J54" s="195" t="str">
        <f t="shared" si="12"/>
        <v xml:space="preserve"> </v>
      </c>
      <c r="K54" s="195" t="str">
        <f t="shared" si="12"/>
        <v xml:space="preserve"> </v>
      </c>
      <c r="L54" s="195" t="str">
        <f t="shared" si="12"/>
        <v xml:space="preserve"> </v>
      </c>
      <c r="M54" s="195" t="str">
        <f t="shared" si="12"/>
        <v xml:space="preserve"> </v>
      </c>
      <c r="N54" s="195" t="str">
        <f t="shared" si="12"/>
        <v xml:space="preserve"> </v>
      </c>
      <c r="R54" s="98"/>
    </row>
    <row r="55" spans="2:18">
      <c r="B55" s="435" t="s">
        <v>92</v>
      </c>
      <c r="C55" s="435"/>
      <c r="D55" s="202">
        <f t="shared" ref="D55:N55" si="13">D7+D17+D28+D29</f>
        <v>0</v>
      </c>
      <c r="E55" s="203">
        <f t="shared" si="13"/>
        <v>0</v>
      </c>
      <c r="F55" s="204">
        <f t="shared" si="13"/>
        <v>0</v>
      </c>
      <c r="G55" s="205">
        <f t="shared" si="13"/>
        <v>0</v>
      </c>
      <c r="H55" s="203">
        <f t="shared" si="13"/>
        <v>0</v>
      </c>
      <c r="I55" s="203">
        <f t="shared" si="13"/>
        <v>0</v>
      </c>
      <c r="J55" s="203">
        <f t="shared" si="13"/>
        <v>0</v>
      </c>
      <c r="K55" s="203">
        <f t="shared" si="13"/>
        <v>0</v>
      </c>
      <c r="L55" s="203">
        <f t="shared" si="13"/>
        <v>0</v>
      </c>
      <c r="M55" s="203">
        <f t="shared" si="13"/>
        <v>0</v>
      </c>
      <c r="N55" s="203">
        <f t="shared" si="13"/>
        <v>0</v>
      </c>
    </row>
    <row r="56" spans="2:18">
      <c r="B56" s="74"/>
      <c r="C56" s="75" t="s">
        <v>63</v>
      </c>
      <c r="D56" s="192"/>
      <c r="E56" s="193"/>
      <c r="F56" s="193"/>
      <c r="G56" s="194"/>
      <c r="H56" s="194"/>
      <c r="I56" s="195" t="str">
        <f t="shared" ref="I56:N56" si="14">IF(I55=0," ",ROUND(((I55-$F$55)/ABS($F$55)),3))</f>
        <v xml:space="preserve"> </v>
      </c>
      <c r="J56" s="195" t="str">
        <f t="shared" si="14"/>
        <v xml:space="preserve"> </v>
      </c>
      <c r="K56" s="195" t="str">
        <f t="shared" si="14"/>
        <v xml:space="preserve"> </v>
      </c>
      <c r="L56" s="195" t="str">
        <f t="shared" si="14"/>
        <v xml:space="preserve"> </v>
      </c>
      <c r="M56" s="195" t="str">
        <f t="shared" si="14"/>
        <v xml:space="preserve"> </v>
      </c>
      <c r="N56" s="195" t="str">
        <f t="shared" si="14"/>
        <v xml:space="preserve"> </v>
      </c>
    </row>
  </sheetData>
  <sheetProtection algorithmName="SHA-512" hashValue="WGoIDepNBOYpI5WkWW2869aP8Z8ANdE8BhtcRDO2A422Sr629GO272Q4Hn5EBvEUa6EywAZOQMeM1Azc1t2uLw==" saltValue="QwzpxH7FTqCcNO8Aookrcg==" spinCount="100000" sheet="1" selectLockedCells="1" selectUnlockedCells="1"/>
  <mergeCells count="22">
    <mergeCell ref="B55:C55"/>
    <mergeCell ref="B41:C41"/>
    <mergeCell ref="B43:C43"/>
    <mergeCell ref="B42:C42"/>
    <mergeCell ref="B34:B37"/>
    <mergeCell ref="B51:C51"/>
    <mergeCell ref="B53:C53"/>
    <mergeCell ref="B40:D40"/>
    <mergeCell ref="B16:C16"/>
    <mergeCell ref="B28:B29"/>
    <mergeCell ref="B31:B33"/>
    <mergeCell ref="M1:N1"/>
    <mergeCell ref="B30:C30"/>
    <mergeCell ref="B25:C25"/>
    <mergeCell ref="B26:C26"/>
    <mergeCell ref="B3:C4"/>
    <mergeCell ref="B2:G2"/>
    <mergeCell ref="B5:C5"/>
    <mergeCell ref="B15:C15"/>
    <mergeCell ref="B27:C27"/>
    <mergeCell ref="B6:B14"/>
    <mergeCell ref="B17:B24"/>
  </mergeCells>
  <phoneticPr fontId="2"/>
  <pageMargins left="0.33" right="0.24" top="0.78" bottom="0.45" header="0.51200000000000001" footer="0.2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sheetPr>
  <dimension ref="A1:N38"/>
  <sheetViews>
    <sheetView showGridLines="0" view="pageBreakPreview" zoomScale="75" zoomScaleNormal="75" zoomScaleSheetLayoutView="75" workbookViewId="0">
      <pane xSplit="3" ySplit="5" topLeftCell="D6" activePane="bottomRight" state="frozen"/>
      <selection pane="topRight" activeCell="D1" sqref="D1"/>
      <selection pane="bottomLeft" activeCell="A6" sqref="A6"/>
      <selection pane="bottomRight"/>
    </sheetView>
  </sheetViews>
  <sheetFormatPr defaultColWidth="10.28515625" defaultRowHeight="13.5"/>
  <cols>
    <col min="1" max="1" width="6.42578125" style="4" customWidth="1"/>
    <col min="2" max="2" width="2.5703125" style="4" customWidth="1"/>
    <col min="3" max="3" width="16.7109375" style="4" customWidth="1"/>
    <col min="4" max="14" width="12.28515625" style="4" customWidth="1"/>
    <col min="15" max="16384" width="10.28515625" style="4"/>
  </cols>
  <sheetData>
    <row r="1" spans="1:14" ht="27.75" customHeight="1">
      <c r="C1" s="5" t="s">
        <v>13</v>
      </c>
    </row>
    <row r="2" spans="1:14" ht="29.25" customHeight="1">
      <c r="C2" s="5" t="s">
        <v>14</v>
      </c>
    </row>
    <row r="3" spans="1:14" ht="27" customHeight="1">
      <c r="C3" s="445" t="s">
        <v>110</v>
      </c>
      <c r="D3" s="445"/>
      <c r="E3" s="35">
        <f>'（シート１）財務データ入力用'!R3</f>
        <v>0</v>
      </c>
      <c r="F3" s="34"/>
      <c r="G3" s="34"/>
      <c r="N3" s="6" t="s">
        <v>15</v>
      </c>
    </row>
    <row r="4" spans="1:14" ht="24.95" customHeight="1">
      <c r="A4" s="7"/>
      <c r="B4" s="8"/>
      <c r="C4" s="9"/>
      <c r="D4" s="10" t="s">
        <v>16</v>
      </c>
      <c r="E4" s="10" t="s">
        <v>17</v>
      </c>
      <c r="F4" s="10" t="s">
        <v>18</v>
      </c>
      <c r="G4" s="10" t="s">
        <v>19</v>
      </c>
      <c r="H4" s="10" t="s">
        <v>20</v>
      </c>
      <c r="I4" s="10" t="s">
        <v>21</v>
      </c>
      <c r="J4" s="10" t="s">
        <v>22</v>
      </c>
      <c r="K4" s="10" t="s">
        <v>23</v>
      </c>
      <c r="L4" s="10" t="s">
        <v>84</v>
      </c>
      <c r="M4" s="10" t="s">
        <v>85</v>
      </c>
      <c r="N4" s="10" t="s">
        <v>86</v>
      </c>
    </row>
    <row r="5" spans="1:14" ht="24.95" customHeight="1" thickBot="1">
      <c r="A5" s="11"/>
      <c r="B5" s="12"/>
      <c r="C5" s="13"/>
      <c r="D5" s="158" t="str">
        <f>'（シート２）全体の売上計画（自動出力）'!D4</f>
        <v>( 年12月期)</v>
      </c>
      <c r="E5" s="158" t="str">
        <f>'（シート２）全体の売上計画（自動出力）'!E4</f>
        <v>( 年12月期)</v>
      </c>
      <c r="F5" s="158" t="str">
        <f>'（シート２）全体の売上計画（自動出力）'!F4</f>
        <v>( 年12月期)</v>
      </c>
      <c r="G5" s="158" t="str">
        <f>'（シート２）全体の売上計画（自動出力）'!G4</f>
        <v>( 年12月期)</v>
      </c>
      <c r="H5" s="158" t="str">
        <f>'（シート２）全体の売上計画（自動出力）'!H4</f>
        <v>( 年12月期)</v>
      </c>
      <c r="I5" s="158" t="str">
        <f>'（シート２）全体の売上計画（自動出力）'!I4</f>
        <v>( 年12月期)</v>
      </c>
      <c r="J5" s="158" t="str">
        <f>'（シート２）全体の売上計画（自動出力）'!J4</f>
        <v>( 年12月期)</v>
      </c>
      <c r="K5" s="158" t="str">
        <f>'（シート２）全体の売上計画（自動出力）'!K4</f>
        <v>( 年12月期)</v>
      </c>
      <c r="L5" s="158" t="str">
        <f>'（シート２）全体の売上計画（自動出力）'!L4</f>
        <v>( 年12月期)</v>
      </c>
      <c r="M5" s="158" t="str">
        <f>'（シート２）全体の売上計画（自動出力）'!M4</f>
        <v>( 年12月期)</v>
      </c>
      <c r="N5" s="158" t="str">
        <f>'（シート２）全体の売上計画（自動出力）'!N4</f>
        <v>( 年12月期)</v>
      </c>
    </row>
    <row r="6" spans="1:14" ht="36.4" customHeight="1" thickTop="1">
      <c r="A6" s="452" t="s">
        <v>24</v>
      </c>
      <c r="B6" s="452"/>
      <c r="C6" s="452"/>
      <c r="D6" s="24">
        <f>'（シート２）全体の売上計画（自動出力）'!D5</f>
        <v>0</v>
      </c>
      <c r="E6" s="24">
        <f>'（シート２）全体の売上計画（自動出力）'!E5</f>
        <v>0</v>
      </c>
      <c r="F6" s="24">
        <f>'（シート２）全体の売上計画（自動出力）'!F5</f>
        <v>0</v>
      </c>
      <c r="G6" s="24">
        <f>'（シート２）全体の売上計画（自動出力）'!G5</f>
        <v>0</v>
      </c>
      <c r="H6" s="24">
        <f>'（シート２）全体の売上計画（自動出力）'!H5</f>
        <v>0</v>
      </c>
      <c r="I6" s="24">
        <f>'（シート２）全体の売上計画（自動出力）'!I5</f>
        <v>0</v>
      </c>
      <c r="J6" s="24">
        <f>'（シート２）全体の売上計画（自動出力）'!J5</f>
        <v>0</v>
      </c>
      <c r="K6" s="24">
        <f>'（シート２）全体の売上計画（自動出力）'!K5</f>
        <v>0</v>
      </c>
      <c r="L6" s="24">
        <f>'（シート２）全体の売上計画（自動出力）'!L5</f>
        <v>0</v>
      </c>
      <c r="M6" s="24">
        <f>'（シート２）全体の売上計画（自動出力）'!M5</f>
        <v>0</v>
      </c>
      <c r="N6" s="24">
        <f>'（シート２）全体の売上計画（自動出力）'!N5</f>
        <v>0</v>
      </c>
    </row>
    <row r="7" spans="1:14" ht="36.4" customHeight="1">
      <c r="A7" s="456" t="s">
        <v>25</v>
      </c>
      <c r="B7" s="456"/>
      <c r="C7" s="456"/>
      <c r="D7" s="25">
        <f>'（シート２）全体の売上計画（自動出力）'!D15</f>
        <v>0</v>
      </c>
      <c r="E7" s="25">
        <f>'（シート２）全体の売上計画（自動出力）'!E15</f>
        <v>0</v>
      </c>
      <c r="F7" s="25">
        <f>'（シート２）全体の売上計画（自動出力）'!F15</f>
        <v>0</v>
      </c>
      <c r="G7" s="25">
        <f>'（シート２）全体の売上計画（自動出力）'!G15</f>
        <v>0</v>
      </c>
      <c r="H7" s="25">
        <f>'（シート２）全体の売上計画（自動出力）'!H15</f>
        <v>0</v>
      </c>
      <c r="I7" s="25">
        <f>'（シート２）全体の売上計画（自動出力）'!I15</f>
        <v>0</v>
      </c>
      <c r="J7" s="25">
        <f>'（シート２）全体の売上計画（自動出力）'!J15</f>
        <v>0</v>
      </c>
      <c r="K7" s="25">
        <f>'（シート２）全体の売上計画（自動出力）'!K15</f>
        <v>0</v>
      </c>
      <c r="L7" s="25">
        <f>'（シート２）全体の売上計画（自動出力）'!L15</f>
        <v>0</v>
      </c>
      <c r="M7" s="25">
        <f>'（シート２）全体の売上計画（自動出力）'!M15</f>
        <v>0</v>
      </c>
      <c r="N7" s="25">
        <f>'（シート２）全体の売上計画（自動出力）'!N15</f>
        <v>0</v>
      </c>
    </row>
    <row r="8" spans="1:14" ht="36.4" customHeight="1">
      <c r="A8" s="456" t="s">
        <v>26</v>
      </c>
      <c r="B8" s="456"/>
      <c r="C8" s="456"/>
      <c r="D8" s="26">
        <f>D6-D7</f>
        <v>0</v>
      </c>
      <c r="E8" s="26">
        <f t="shared" ref="E8:N8" si="0">E6-E7</f>
        <v>0</v>
      </c>
      <c r="F8" s="26">
        <f t="shared" si="0"/>
        <v>0</v>
      </c>
      <c r="G8" s="26">
        <f t="shared" si="0"/>
        <v>0</v>
      </c>
      <c r="H8" s="26">
        <f t="shared" si="0"/>
        <v>0</v>
      </c>
      <c r="I8" s="26">
        <f t="shared" si="0"/>
        <v>0</v>
      </c>
      <c r="J8" s="26">
        <f t="shared" si="0"/>
        <v>0</v>
      </c>
      <c r="K8" s="26">
        <f t="shared" si="0"/>
        <v>0</v>
      </c>
      <c r="L8" s="26">
        <f t="shared" si="0"/>
        <v>0</v>
      </c>
      <c r="M8" s="26">
        <f t="shared" si="0"/>
        <v>0</v>
      </c>
      <c r="N8" s="26">
        <f t="shared" si="0"/>
        <v>0</v>
      </c>
    </row>
    <row r="9" spans="1:14" ht="36.4" customHeight="1">
      <c r="A9" s="456" t="s">
        <v>27</v>
      </c>
      <c r="B9" s="456"/>
      <c r="C9" s="456"/>
      <c r="D9" s="25">
        <f>'（シート２）全体の売上計画（自動出力）'!D25-'（シート２）全体の売上計画（自動出力）'!D23</f>
        <v>0</v>
      </c>
      <c r="E9" s="25">
        <f>'（シート２）全体の売上計画（自動出力）'!E25-'（シート２）全体の売上計画（自動出力）'!E23</f>
        <v>0</v>
      </c>
      <c r="F9" s="25">
        <f>'（シート２）全体の売上計画（自動出力）'!F25-'（シート２）全体の売上計画（自動出力）'!F23</f>
        <v>0</v>
      </c>
      <c r="G9" s="25">
        <f>'（シート２）全体の売上計画（自動出力）'!G25-'（シート２）全体の売上計画（自動出力）'!G23</f>
        <v>0</v>
      </c>
      <c r="H9" s="25">
        <f>'（シート２）全体の売上計画（自動出力）'!H25-'（シート２）全体の売上計画（自動出力）'!H23</f>
        <v>0</v>
      </c>
      <c r="I9" s="25">
        <f>'（シート２）全体の売上計画（自動出力）'!I25-'（シート２）全体の売上計画（自動出力）'!I23</f>
        <v>0</v>
      </c>
      <c r="J9" s="25">
        <f>'（シート２）全体の売上計画（自動出力）'!J25-'（シート２）全体の売上計画（自動出力）'!J23</f>
        <v>0</v>
      </c>
      <c r="K9" s="25">
        <f>'（シート２）全体の売上計画（自動出力）'!K25-'（シート２）全体の売上計画（自動出力）'!K23</f>
        <v>0</v>
      </c>
      <c r="L9" s="25">
        <f>'（シート２）全体の売上計画（自動出力）'!L25-'（シート２）全体の売上計画（自動出力）'!L23</f>
        <v>0</v>
      </c>
      <c r="M9" s="25">
        <f>'（シート２）全体の売上計画（自動出力）'!M25-'（シート２）全体の売上計画（自動出力）'!M23</f>
        <v>0</v>
      </c>
      <c r="N9" s="25">
        <f>'（シート２）全体の売上計画（自動出力）'!N25-'（シート２）全体の売上計画（自動出力）'!N23</f>
        <v>0</v>
      </c>
    </row>
    <row r="10" spans="1:14" ht="36.4" customHeight="1">
      <c r="A10" s="460" t="s">
        <v>28</v>
      </c>
      <c r="B10" s="460"/>
      <c r="C10" s="460"/>
      <c r="D10" s="25">
        <f>'（シート２）全体の売上計画（自動出力）'!D26</f>
        <v>0</v>
      </c>
      <c r="E10" s="25">
        <f>'（シート２）全体の売上計画（自動出力）'!E26</f>
        <v>0</v>
      </c>
      <c r="F10" s="25">
        <f>'（シート２）全体の売上計画（自動出力）'!F26</f>
        <v>0</v>
      </c>
      <c r="G10" s="25">
        <f>'（シート２）全体の売上計画（自動出力）'!G26</f>
        <v>0</v>
      </c>
      <c r="H10" s="25">
        <f>'（シート２）全体の売上計画（自動出力）'!H26</f>
        <v>0</v>
      </c>
      <c r="I10" s="25">
        <f>'（シート２）全体の売上計画（自動出力）'!I26</f>
        <v>0</v>
      </c>
      <c r="J10" s="25">
        <f>'（シート２）全体の売上計画（自動出力）'!J26</f>
        <v>0</v>
      </c>
      <c r="K10" s="25">
        <f>'（シート２）全体の売上計画（自動出力）'!K26</f>
        <v>0</v>
      </c>
      <c r="L10" s="25">
        <f>'（シート２）全体の売上計画（自動出力）'!L26</f>
        <v>0</v>
      </c>
      <c r="M10" s="25">
        <f>'（シート２）全体の売上計画（自動出力）'!M26</f>
        <v>0</v>
      </c>
      <c r="N10" s="25">
        <f>'（シート２）全体の売上計画（自動出力）'!N26</f>
        <v>0</v>
      </c>
    </row>
    <row r="11" spans="1:14" ht="36.4" customHeight="1" thickBot="1">
      <c r="A11" s="461" t="s">
        <v>87</v>
      </c>
      <c r="B11" s="461"/>
      <c r="C11" s="461"/>
      <c r="D11" s="159">
        <f>'（シート２）全体の売上計画（自動出力）'!D27</f>
        <v>0</v>
      </c>
      <c r="E11" s="159">
        <f>'（シート２）全体の売上計画（自動出力）'!E27</f>
        <v>0</v>
      </c>
      <c r="F11" s="159">
        <f>'（シート２）全体の売上計画（自動出力）'!F27</f>
        <v>0</v>
      </c>
      <c r="G11" s="159">
        <f>'（シート２）全体の売上計画（自動出力）'!G27</f>
        <v>0</v>
      </c>
      <c r="H11" s="159">
        <f>'（シート２）全体の売上計画（自動出力）'!H27</f>
        <v>0</v>
      </c>
      <c r="I11" s="159">
        <f>'（シート２）全体の売上計画（自動出力）'!I27</f>
        <v>0</v>
      </c>
      <c r="J11" s="159">
        <f>'（シート２）全体の売上計画（自動出力）'!J27</f>
        <v>0</v>
      </c>
      <c r="K11" s="159">
        <f>'（シート２）全体の売上計画（自動出力）'!K27</f>
        <v>0</v>
      </c>
      <c r="L11" s="159">
        <f>'（シート２）全体の売上計画（自動出力）'!L27</f>
        <v>0</v>
      </c>
      <c r="M11" s="159">
        <f>'（シート２）全体の売上計画（自動出力）'!M27</f>
        <v>0</v>
      </c>
      <c r="N11" s="159">
        <f>'（シート２）全体の売上計画（自動出力）'!N27</f>
        <v>0</v>
      </c>
    </row>
    <row r="12" spans="1:14" ht="36.4" customHeight="1" thickBot="1">
      <c r="A12" s="462" t="s">
        <v>88</v>
      </c>
      <c r="B12" s="463"/>
      <c r="C12" s="463"/>
      <c r="D12" s="216">
        <f>'（シート２）全体の売上計画（自動出力）'!D55</f>
        <v>0</v>
      </c>
      <c r="E12" s="216">
        <f>'（シート２）全体の売上計画（自動出力）'!E55</f>
        <v>0</v>
      </c>
      <c r="F12" s="216">
        <f>'（シート２）全体の売上計画（自動出力）'!F55</f>
        <v>0</v>
      </c>
      <c r="G12" s="216">
        <f>'（シート２）全体の売上計画（自動出力）'!G55</f>
        <v>0</v>
      </c>
      <c r="H12" s="216">
        <f>'（シート２）全体の売上計画（自動出力）'!H55</f>
        <v>0</v>
      </c>
      <c r="I12" s="216">
        <f>'（シート２）全体の売上計画（自動出力）'!I55</f>
        <v>0</v>
      </c>
      <c r="J12" s="216">
        <f>'（シート２）全体の売上計画（自動出力）'!J55</f>
        <v>0</v>
      </c>
      <c r="K12" s="216">
        <f>'（シート２）全体の売上計画（自動出力）'!K55</f>
        <v>0</v>
      </c>
      <c r="L12" s="216">
        <f>'（シート２）全体の売上計画（自動出力）'!L55</f>
        <v>0</v>
      </c>
      <c r="M12" s="216">
        <f>'（シート２）全体の売上計画（自動出力）'!M55</f>
        <v>0</v>
      </c>
      <c r="N12" s="217">
        <f>'（シート２）全体の売上計画（自動出力）'!N55</f>
        <v>0</v>
      </c>
    </row>
    <row r="13" spans="1:14" ht="36.4" customHeight="1">
      <c r="A13" s="452" t="s">
        <v>29</v>
      </c>
      <c r="B13" s="452"/>
      <c r="C13" s="452"/>
      <c r="D13" s="24">
        <f>SUM('（シート２）全体の売上計画（自動出力）'!D7,'（シート２）全体の売上計画（自動出力）'!D8,'（シート２）全体の売上計画（自動出力）'!D17,'（シート２）全体の売上計画（自動出力）'!D18)</f>
        <v>0</v>
      </c>
      <c r="E13" s="24">
        <f>SUM('（シート２）全体の売上計画（自動出力）'!E7,'（シート２）全体の売上計画（自動出力）'!E8,'（シート２）全体の売上計画（自動出力）'!E17,'（シート２）全体の売上計画（自動出力）'!E18)</f>
        <v>0</v>
      </c>
      <c r="F13" s="24">
        <f>SUM('（シート２）全体の売上計画（自動出力）'!F7,'（シート２）全体の売上計画（自動出力）'!F8,'（シート２）全体の売上計画（自動出力）'!F17,'（シート２）全体の売上計画（自動出力）'!F18)</f>
        <v>0</v>
      </c>
      <c r="G13" s="24">
        <f>SUM('（シート２）全体の売上計画（自動出力）'!G7,'（シート２）全体の売上計画（自動出力）'!G8,'（シート２）全体の売上計画（自動出力）'!G17,'（シート２）全体の売上計画（自動出力）'!G18)</f>
        <v>0</v>
      </c>
      <c r="H13" s="24">
        <f>SUM('（シート２）全体の売上計画（自動出力）'!H7,'（シート２）全体の売上計画（自動出力）'!H8,'（シート２）全体の売上計画（自動出力）'!H17,'（シート２）全体の売上計画（自動出力）'!H18)</f>
        <v>0</v>
      </c>
      <c r="I13" s="24">
        <f>SUM('（シート２）全体の売上計画（自動出力）'!I7,'（シート２）全体の売上計画（自動出力）'!I8,'（シート２）全体の売上計画（自動出力）'!I17,'（シート２）全体の売上計画（自動出力）'!I18)</f>
        <v>0</v>
      </c>
      <c r="J13" s="24">
        <f>SUM('（シート２）全体の売上計画（自動出力）'!J7,'（シート２）全体の売上計画（自動出力）'!J8,'（シート２）全体の売上計画（自動出力）'!J17,'（シート２）全体の売上計画（自動出力）'!J18)</f>
        <v>0</v>
      </c>
      <c r="K13" s="24">
        <f>SUM('（シート２）全体の売上計画（自動出力）'!K7,'（シート２）全体の売上計画（自動出力）'!K8,'（シート２）全体の売上計画（自動出力）'!K17,'（シート２）全体の売上計画（自動出力）'!K18)</f>
        <v>0</v>
      </c>
      <c r="L13" s="24">
        <f>SUM('（シート２）全体の売上計画（自動出力）'!L7,'（シート２）全体の売上計画（自動出力）'!L8,'（シート２）全体の売上計画（自動出力）'!L17,'（シート２）全体の売上計画（自動出力）'!L18)</f>
        <v>0</v>
      </c>
      <c r="M13" s="24">
        <f>SUM('（シート２）全体の売上計画（自動出力）'!M7,'（シート２）全体の売上計画（自動出力）'!M8,'（シート２）全体の売上計画（自動出力）'!M17,'（シート２）全体の売上計画（自動出力）'!M18)</f>
        <v>0</v>
      </c>
      <c r="N13" s="24">
        <f>SUM('（シート２）全体の売上計画（自動出力）'!N7,'（シート２）全体の売上計画（自動出力）'!N8,'（シート２）全体の売上計画（自動出力）'!N17,'（シート２）全体の売上計画（自動出力）'!N18)</f>
        <v>0</v>
      </c>
    </row>
    <row r="14" spans="1:14" ht="36.4" customHeight="1">
      <c r="A14" s="459" t="s">
        <v>30</v>
      </c>
      <c r="B14" s="459"/>
      <c r="C14" s="459"/>
      <c r="D14" s="25">
        <f>'（シート２）全体の売上計画（自動出力）'!D32</f>
        <v>0</v>
      </c>
      <c r="E14" s="25">
        <f>'（シート２）全体の売上計画（自動出力）'!E32</f>
        <v>0</v>
      </c>
      <c r="F14" s="25">
        <f>'（シート２）全体の売上計画（自動出力）'!F32</f>
        <v>0</v>
      </c>
      <c r="G14" s="25">
        <f>'（シート２）全体の売上計画（自動出力）'!G32</f>
        <v>0</v>
      </c>
      <c r="H14" s="25">
        <f>'（シート２）全体の売上計画（自動出力）'!H32</f>
        <v>0</v>
      </c>
      <c r="I14" s="25">
        <f>'（シート２）全体の売上計画（自動出力）'!I32</f>
        <v>0</v>
      </c>
      <c r="J14" s="25">
        <f>'（シート２）全体の売上計画（自動出力）'!J32</f>
        <v>0</v>
      </c>
      <c r="K14" s="25">
        <f>'（シート２）全体の売上計画（自動出力）'!K32</f>
        <v>0</v>
      </c>
      <c r="L14" s="25">
        <f>'（シート２）全体の売上計画（自動出力）'!L32</f>
        <v>0</v>
      </c>
      <c r="M14" s="25">
        <f>'（シート２）全体の売上計画（自動出力）'!M32</f>
        <v>0</v>
      </c>
      <c r="N14" s="25">
        <f>'（シート２）全体の売上計画（自動出力）'!N32</f>
        <v>0</v>
      </c>
    </row>
    <row r="15" spans="1:14" ht="36.4" customHeight="1">
      <c r="A15" s="456" t="s">
        <v>31</v>
      </c>
      <c r="B15" s="456"/>
      <c r="C15" s="456"/>
      <c r="D15" s="25">
        <f>'（シート２）全体の売上計画（自動出力）'!D31</f>
        <v>0</v>
      </c>
      <c r="E15" s="25">
        <f>'（シート２）全体の売上計画（自動出力）'!E31</f>
        <v>0</v>
      </c>
      <c r="F15" s="25">
        <f>'（シート２）全体の売上計画（自動出力）'!F31</f>
        <v>0</v>
      </c>
      <c r="G15" s="25">
        <f>'（シート２）全体の売上計画（自動出力）'!G31</f>
        <v>0</v>
      </c>
      <c r="H15" s="25">
        <f>'（シート２）全体の売上計画（自動出力）'!H31</f>
        <v>0</v>
      </c>
      <c r="I15" s="25">
        <f>'（シート２）全体の売上計画（自動出力）'!I31</f>
        <v>0</v>
      </c>
      <c r="J15" s="25">
        <f>'（シート２）全体の売上計画（自動出力）'!J31</f>
        <v>0</v>
      </c>
      <c r="K15" s="25">
        <f>'（シート２）全体の売上計画（自動出力）'!K31</f>
        <v>0</v>
      </c>
      <c r="L15" s="25">
        <f>'（シート２）全体の売上計画（自動出力）'!L31</f>
        <v>0</v>
      </c>
      <c r="M15" s="25">
        <f>'（シート２）全体の売上計画（自動出力）'!M31</f>
        <v>0</v>
      </c>
      <c r="N15" s="25">
        <f>'（シート２）全体の売上計画（自動出力）'!N31</f>
        <v>0</v>
      </c>
    </row>
    <row r="16" spans="1:14" ht="36.4" customHeight="1">
      <c r="A16" s="14"/>
      <c r="B16" s="15" t="s">
        <v>32</v>
      </c>
      <c r="C16" s="15"/>
      <c r="D16" s="25">
        <f>'（シート２）全体の売上計画（自動出力）'!D10+'（シート２）全体の売上計画（自動出力）'!D12+'（シート２）全体の売上計画（自動出力）'!D13+'（シート２）全体の売上計画（自動出力）'!D19+'（シート２）全体の売上計画（自動出力）'!D21+'（シート２）全体の売上計画（自動出力）'!D22</f>
        <v>0</v>
      </c>
      <c r="E16" s="25">
        <f>'（シート２）全体の売上計画（自動出力）'!E10+'（シート２）全体の売上計画（自動出力）'!E12+'（シート２）全体の売上計画（自動出力）'!E13+'（シート２）全体の売上計画（自動出力）'!E19+'（シート２）全体の売上計画（自動出力）'!E21+'（シート２）全体の売上計画（自動出力）'!E22</f>
        <v>0</v>
      </c>
      <c r="F16" s="25">
        <f>'（シート２）全体の売上計画（自動出力）'!F10+'（シート２）全体の売上計画（自動出力）'!F12+'（シート２）全体の売上計画（自動出力）'!F13+'（シート２）全体の売上計画（自動出力）'!F19+'（シート２）全体の売上計画（自動出力）'!F21+'（シート２）全体の売上計画（自動出力）'!F22</f>
        <v>0</v>
      </c>
      <c r="G16" s="25">
        <f>'（シート２）全体の売上計画（自動出力）'!G10+'（シート２）全体の売上計画（自動出力）'!G12+'（シート２）全体の売上計画（自動出力）'!G13+'（シート２）全体の売上計画（自動出力）'!G19+'（シート２）全体の売上計画（自動出力）'!G21+'（シート２）全体の売上計画（自動出力）'!G22</f>
        <v>0</v>
      </c>
      <c r="H16" s="25">
        <f>'（シート２）全体の売上計画（自動出力）'!H10+'（シート２）全体の売上計画（自動出力）'!H12+'（シート２）全体の売上計画（自動出力）'!H13+'（シート２）全体の売上計画（自動出力）'!H19+'（シート２）全体の売上計画（自動出力）'!H21+'（シート２）全体の売上計画（自動出力）'!H22</f>
        <v>0</v>
      </c>
      <c r="I16" s="25">
        <f>'（シート２）全体の売上計画（自動出力）'!I10+'（シート２）全体の売上計画（自動出力）'!I12+'（シート２）全体の売上計画（自動出力）'!I13+'（シート２）全体の売上計画（自動出力）'!I19+'（シート２）全体の売上計画（自動出力）'!I21+'（シート２）全体の売上計画（自動出力）'!I22</f>
        <v>0</v>
      </c>
      <c r="J16" s="25">
        <f>'（シート２）全体の売上計画（自動出力）'!J10+'（シート２）全体の売上計画（自動出力）'!J12+'（シート２）全体の売上計画（自動出力）'!J13+'（シート２）全体の売上計画（自動出力）'!J19+'（シート２）全体の売上計画（自動出力）'!J21+'（シート２）全体の売上計画（自動出力）'!J22</f>
        <v>0</v>
      </c>
      <c r="K16" s="25">
        <f>'（シート２）全体の売上計画（自動出力）'!K10+'（シート２）全体の売上計画（自動出力）'!K12+'（シート２）全体の売上計画（自動出力）'!K13+'（シート２）全体の売上計画（自動出力）'!K19+'（シート２）全体の売上計画（自動出力）'!K21+'（シート２）全体の売上計画（自動出力）'!K22</f>
        <v>0</v>
      </c>
      <c r="L16" s="25">
        <f>'（シート２）全体の売上計画（自動出力）'!L10+'（シート２）全体の売上計画（自動出力）'!L12+'（シート２）全体の売上計画（自動出力）'!L13+'（シート２）全体の売上計画（自動出力）'!L19+'（シート２）全体の売上計画（自動出力）'!L21+'（シート２）全体の売上計画（自動出力）'!L22</f>
        <v>0</v>
      </c>
      <c r="M16" s="25">
        <f>'（シート２）全体の売上計画（自動出力）'!M10+'（シート２）全体の売上計画（自動出力）'!M12+'（シート２）全体の売上計画（自動出力）'!M13+'（シート２）全体の売上計画（自動出力）'!M19+'（シート２）全体の売上計画（自動出力）'!M21+'（シート２）全体の売上計画（自動出力）'!M22</f>
        <v>0</v>
      </c>
      <c r="N16" s="25">
        <f>'（シート２）全体の売上計画（自動出力）'!N10+'（シート２）全体の売上計画（自動出力）'!N12+'（シート２）全体の売上計画（自動出力）'!N13+'（シート２）全体の売上計画（自動出力）'!N19+'（シート２）全体の売上計画（自動出力）'!N21+'（シート２）全体の売上計画（自動出力）'!N22</f>
        <v>0</v>
      </c>
    </row>
    <row r="17" spans="1:14" ht="36.4" customHeight="1">
      <c r="A17" s="16"/>
      <c r="B17" s="14" t="s">
        <v>33</v>
      </c>
      <c r="C17" s="14"/>
      <c r="D17" s="25">
        <f>'（シート２）全体の売上計画（自動出力）'!D11+'（シート２）全体の売上計画（自動出力）'!D20</f>
        <v>0</v>
      </c>
      <c r="E17" s="25">
        <f>'（シート２）全体の売上計画（自動出力）'!E11+'（シート２）全体の売上計画（自動出力）'!E20</f>
        <v>0</v>
      </c>
      <c r="F17" s="25">
        <f>'（シート２）全体の売上計画（自動出力）'!F11+'（シート２）全体の売上計画（自動出力）'!F20</f>
        <v>0</v>
      </c>
      <c r="G17" s="25">
        <f>'（シート２）全体の売上計画（自動出力）'!G11+'（シート２）全体の売上計画（自動出力）'!G20</f>
        <v>0</v>
      </c>
      <c r="H17" s="25">
        <f>'（シート２）全体の売上計画（自動出力）'!H11+'（シート２）全体の売上計画（自動出力）'!H20</f>
        <v>0</v>
      </c>
      <c r="I17" s="25">
        <f>'（シート２）全体の売上計画（自動出力）'!I11+'（シート２）全体の売上計画（自動出力）'!I20</f>
        <v>0</v>
      </c>
      <c r="J17" s="25">
        <f>'（シート２）全体の売上計画（自動出力）'!J11+'（シート２）全体の売上計画（自動出力）'!J20</f>
        <v>0</v>
      </c>
      <c r="K17" s="25">
        <f>'（シート２）全体の売上計画（自動出力）'!K11+'（シート２）全体の売上計画（自動出力）'!K20</f>
        <v>0</v>
      </c>
      <c r="L17" s="25">
        <f>'（シート２）全体の売上計画（自動出力）'!L11+'（シート２）全体の売上計画（自動出力）'!L20</f>
        <v>0</v>
      </c>
      <c r="M17" s="25">
        <f>'（シート２）全体の売上計画（自動出力）'!M11+'（シート２）全体の売上計画（自動出力）'!M20</f>
        <v>0</v>
      </c>
      <c r="N17" s="25">
        <f>'（シート２）全体の売上計画（自動出力）'!N11+'（シート２）全体の売上計画（自動出力）'!N20</f>
        <v>0</v>
      </c>
    </row>
    <row r="18" spans="1:14" ht="36.4" customHeight="1" thickBot="1">
      <c r="A18" s="449" t="s">
        <v>34</v>
      </c>
      <c r="B18" s="461"/>
      <c r="C18" s="461"/>
      <c r="D18" s="27">
        <f>D16+D17</f>
        <v>0</v>
      </c>
      <c r="E18" s="27">
        <f t="shared" ref="E18:N18" si="1">E16+E17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row>
    <row r="19" spans="1:14" ht="40.15" customHeight="1" thickTop="1" thickBot="1">
      <c r="A19" s="450" t="s">
        <v>35</v>
      </c>
      <c r="B19" s="451"/>
      <c r="C19" s="451"/>
      <c r="D19" s="28">
        <f>D10+D13+D18</f>
        <v>0</v>
      </c>
      <c r="E19" s="28">
        <f t="shared" ref="E19:N19" si="2">E10+E13+E18</f>
        <v>0</v>
      </c>
      <c r="F19" s="28">
        <f t="shared" si="2"/>
        <v>0</v>
      </c>
      <c r="G19" s="28">
        <f t="shared" si="2"/>
        <v>0</v>
      </c>
      <c r="H19" s="28">
        <f t="shared" si="2"/>
        <v>0</v>
      </c>
      <c r="I19" s="28">
        <f t="shared" si="2"/>
        <v>0</v>
      </c>
      <c r="J19" s="28">
        <f t="shared" si="2"/>
        <v>0</v>
      </c>
      <c r="K19" s="28">
        <f t="shared" si="2"/>
        <v>0</v>
      </c>
      <c r="L19" s="28">
        <f t="shared" si="2"/>
        <v>0</v>
      </c>
      <c r="M19" s="28">
        <f t="shared" si="2"/>
        <v>0</v>
      </c>
      <c r="N19" s="28">
        <f t="shared" si="2"/>
        <v>0</v>
      </c>
    </row>
    <row r="20" spans="1:14" ht="36.4" customHeight="1" thickTop="1" thickBot="1">
      <c r="A20" s="449" t="s">
        <v>36</v>
      </c>
      <c r="B20" s="449"/>
      <c r="C20" s="449"/>
      <c r="D20" s="29">
        <f>'（シート２）全体の売上計画（自動出力）'!D43</f>
        <v>1</v>
      </c>
      <c r="E20" s="29">
        <f>'（シート２）全体の売上計画（自動出力）'!E43</f>
        <v>1</v>
      </c>
      <c r="F20" s="29">
        <f>'（シート２）全体の売上計画（自動出力）'!F43</f>
        <v>1</v>
      </c>
      <c r="G20" s="29">
        <f>'（シート２）全体の売上計画（自動出力）'!G43</f>
        <v>1</v>
      </c>
      <c r="H20" s="29">
        <f>'（シート２）全体の売上計画（自動出力）'!H43</f>
        <v>1</v>
      </c>
      <c r="I20" s="29">
        <f>'（シート２）全体の売上計画（自動出力）'!I43</f>
        <v>1</v>
      </c>
      <c r="J20" s="29">
        <f>'（シート２）全体の売上計画（自動出力）'!J43</f>
        <v>1</v>
      </c>
      <c r="K20" s="29">
        <f>'（シート２）全体の売上計画（自動出力）'!K43</f>
        <v>1</v>
      </c>
      <c r="L20" s="29">
        <f>'（シート２）全体の売上計画（自動出力）'!L43</f>
        <v>1</v>
      </c>
      <c r="M20" s="29">
        <f>'（シート２）全体の売上計画（自動出力）'!M43</f>
        <v>1</v>
      </c>
      <c r="N20" s="29">
        <f>'（シート２）全体の売上計画（自動出力）'!N43</f>
        <v>1</v>
      </c>
    </row>
    <row r="21" spans="1:14" ht="40.15" customHeight="1" thickTop="1" thickBot="1">
      <c r="A21" s="450" t="s">
        <v>37</v>
      </c>
      <c r="B21" s="451"/>
      <c r="C21" s="451"/>
      <c r="D21" s="28">
        <f>IF(D20&gt;0,ROUND(D19/D20,0),0)</f>
        <v>0</v>
      </c>
      <c r="E21" s="28">
        <f t="shared" ref="E21:N21" si="3">IF(E20&gt;0,ROUND(E19/E20,0),0)</f>
        <v>0</v>
      </c>
      <c r="F21" s="28">
        <f t="shared" si="3"/>
        <v>0</v>
      </c>
      <c r="G21" s="28">
        <f t="shared" si="3"/>
        <v>0</v>
      </c>
      <c r="H21" s="28">
        <f t="shared" si="3"/>
        <v>0</v>
      </c>
      <c r="I21" s="28">
        <f t="shared" si="3"/>
        <v>0</v>
      </c>
      <c r="J21" s="28">
        <f t="shared" si="3"/>
        <v>0</v>
      </c>
      <c r="K21" s="28">
        <f t="shared" si="3"/>
        <v>0</v>
      </c>
      <c r="L21" s="28">
        <f t="shared" si="3"/>
        <v>0</v>
      </c>
      <c r="M21" s="28">
        <f t="shared" si="3"/>
        <v>0</v>
      </c>
      <c r="N21" s="28">
        <f t="shared" si="3"/>
        <v>0</v>
      </c>
    </row>
    <row r="22" spans="1:14" ht="36.4" customHeight="1" thickTop="1">
      <c r="A22" s="453" t="s">
        <v>75</v>
      </c>
      <c r="B22" s="452" t="s">
        <v>38</v>
      </c>
      <c r="C22" s="452"/>
      <c r="D22" s="160" t="s">
        <v>39</v>
      </c>
      <c r="E22" s="160" t="s">
        <v>39</v>
      </c>
      <c r="F22" s="160" t="s">
        <v>39</v>
      </c>
      <c r="G22" s="219">
        <f>'（シート２）全体の売上計画（自動出力）'!G34</f>
        <v>0</v>
      </c>
      <c r="H22" s="219">
        <f>'（シート２）全体の売上計画（自動出力）'!H34</f>
        <v>0</v>
      </c>
      <c r="I22" s="219">
        <f>'（シート２）全体の売上計画（自動出力）'!I34</f>
        <v>0</v>
      </c>
      <c r="J22" s="219">
        <f>'（シート２）全体の売上計画（自動出力）'!J34</f>
        <v>0</v>
      </c>
      <c r="K22" s="219">
        <f>'（シート２）全体の売上計画（自動出力）'!K34</f>
        <v>0</v>
      </c>
      <c r="L22" s="219">
        <f>'（シート２）全体の売上計画（自動出力）'!L34</f>
        <v>0</v>
      </c>
      <c r="M22" s="219">
        <f>'（シート２）全体の売上計画（自動出力）'!M34</f>
        <v>0</v>
      </c>
      <c r="N22" s="219">
        <f>'（シート２）全体の売上計画（自動出力）'!N34</f>
        <v>0</v>
      </c>
    </row>
    <row r="23" spans="1:14" ht="36.4" customHeight="1">
      <c r="A23" s="454"/>
      <c r="B23" s="456" t="s">
        <v>40</v>
      </c>
      <c r="C23" s="456"/>
      <c r="D23" s="160" t="s">
        <v>39</v>
      </c>
      <c r="E23" s="160" t="s">
        <v>39</v>
      </c>
      <c r="F23" s="160" t="s">
        <v>39</v>
      </c>
      <c r="G23" s="219">
        <f>'（シート２）全体の売上計画（自動出力）'!G35</f>
        <v>0</v>
      </c>
      <c r="H23" s="219">
        <f>'（シート２）全体の売上計画（自動出力）'!H35</f>
        <v>0</v>
      </c>
      <c r="I23" s="219">
        <f>'（シート２）全体の売上計画（自動出力）'!I35</f>
        <v>0</v>
      </c>
      <c r="J23" s="219">
        <f>'（シート２）全体の売上計画（自動出力）'!J35</f>
        <v>0</v>
      </c>
      <c r="K23" s="219">
        <f>'（シート２）全体の売上計画（自動出力）'!K35</f>
        <v>0</v>
      </c>
      <c r="L23" s="219">
        <f>'（シート２）全体の売上計画（自動出力）'!L35</f>
        <v>0</v>
      </c>
      <c r="M23" s="219">
        <f>'（シート２）全体の売上計画（自動出力）'!M35</f>
        <v>0</v>
      </c>
      <c r="N23" s="219">
        <f>'（シート２）全体の売上計画（自動出力）'!N35</f>
        <v>0</v>
      </c>
    </row>
    <row r="24" spans="1:14" ht="36.4" customHeight="1">
      <c r="A24" s="454"/>
      <c r="B24" s="456" t="s">
        <v>41</v>
      </c>
      <c r="C24" s="456"/>
      <c r="D24" s="160" t="s">
        <v>39</v>
      </c>
      <c r="E24" s="160" t="s">
        <v>39</v>
      </c>
      <c r="F24" s="160" t="s">
        <v>39</v>
      </c>
      <c r="G24" s="219">
        <f>'（シート２）全体の売上計画（自動出力）'!G36</f>
        <v>0</v>
      </c>
      <c r="H24" s="219">
        <f>'（シート２）全体の売上計画（自動出力）'!H36</f>
        <v>0</v>
      </c>
      <c r="I24" s="219">
        <f>'（シート２）全体の売上計画（自動出力）'!I36</f>
        <v>0</v>
      </c>
      <c r="J24" s="219">
        <f>'（シート２）全体の売上計画（自動出力）'!J36</f>
        <v>0</v>
      </c>
      <c r="K24" s="219">
        <f>'（シート２）全体の売上計画（自動出力）'!K36</f>
        <v>0</v>
      </c>
      <c r="L24" s="219">
        <f>'（シート２）全体の売上計画（自動出力）'!L36</f>
        <v>0</v>
      </c>
      <c r="M24" s="219">
        <f>'（シート２）全体の売上計画（自動出力）'!M36</f>
        <v>0</v>
      </c>
      <c r="N24" s="219">
        <f>'（シート２）全体の売上計画（自動出力）'!N36</f>
        <v>0</v>
      </c>
    </row>
    <row r="25" spans="1:14" ht="36.4" customHeight="1">
      <c r="A25" s="454"/>
      <c r="B25" s="456" t="s">
        <v>42</v>
      </c>
      <c r="C25" s="456"/>
      <c r="D25" s="160" t="s">
        <v>39</v>
      </c>
      <c r="E25" s="160" t="s">
        <v>39</v>
      </c>
      <c r="F25" s="160" t="s">
        <v>39</v>
      </c>
      <c r="G25" s="219">
        <f>'（シート２）全体の売上計画（自動出力）'!G37</f>
        <v>0</v>
      </c>
      <c r="H25" s="219">
        <f>'（シート２）全体の売上計画（自動出力）'!H37</f>
        <v>0</v>
      </c>
      <c r="I25" s="219">
        <f>'（シート２）全体の売上計画（自動出力）'!I37</f>
        <v>0</v>
      </c>
      <c r="J25" s="219">
        <f>'（シート２）全体の売上計画（自動出力）'!J37</f>
        <v>0</v>
      </c>
      <c r="K25" s="219">
        <f>'（シート２）全体の売上計画（自動出力）'!K37</f>
        <v>0</v>
      </c>
      <c r="L25" s="219">
        <f>'（シート２）全体の売上計画（自動出力）'!L37</f>
        <v>0</v>
      </c>
      <c r="M25" s="219">
        <f>'（シート２）全体の売上計画（自動出力）'!M37</f>
        <v>0</v>
      </c>
      <c r="N25" s="219">
        <f>'（シート２）全体の売上計画（自動出力）'!N37</f>
        <v>0</v>
      </c>
    </row>
    <row r="26" spans="1:14" ht="36.4" customHeight="1">
      <c r="A26" s="455"/>
      <c r="B26" s="457" t="s">
        <v>43</v>
      </c>
      <c r="C26" s="458"/>
      <c r="D26" s="160" t="s">
        <v>39</v>
      </c>
      <c r="E26" s="160" t="s">
        <v>39</v>
      </c>
      <c r="F26" s="160" t="s">
        <v>39</v>
      </c>
      <c r="G26" s="219">
        <f>'（シート２）全体の売上計画（自動出力）'!G38</f>
        <v>0</v>
      </c>
      <c r="H26" s="219">
        <f>'（シート２）全体の売上計画（自動出力）'!H38</f>
        <v>0</v>
      </c>
      <c r="I26" s="219">
        <f>'（シート２）全体の売上計画（自動出力）'!I38</f>
        <v>0</v>
      </c>
      <c r="J26" s="219">
        <f>'（シート２）全体の売上計画（自動出力）'!J38</f>
        <v>0</v>
      </c>
      <c r="K26" s="219">
        <f>'（シート２）全体の売上計画（自動出力）'!K38</f>
        <v>0</v>
      </c>
      <c r="L26" s="219">
        <f>'（シート２）全体の売上計画（自動出力）'!L38</f>
        <v>0</v>
      </c>
      <c r="M26" s="219">
        <f>'（シート２）全体の売上計画（自動出力）'!M38</f>
        <v>0</v>
      </c>
      <c r="N26" s="219">
        <f>'（シート２）全体の売上計画（自動出力）'!N38</f>
        <v>0</v>
      </c>
    </row>
    <row r="27" spans="1:14">
      <c r="D27" s="17"/>
      <c r="E27" s="17"/>
      <c r="F27" s="17"/>
      <c r="G27" s="220" t="str">
        <f t="shared" ref="G27:N27" si="4">IF(G26=G14+G15," ","check!　⑨,⑩,⑮")</f>
        <v xml:space="preserve"> </v>
      </c>
      <c r="H27" s="220" t="str">
        <f t="shared" si="4"/>
        <v xml:space="preserve"> </v>
      </c>
      <c r="I27" s="220" t="str">
        <f t="shared" si="4"/>
        <v xml:space="preserve"> </v>
      </c>
      <c r="J27" s="220" t="str">
        <f t="shared" si="4"/>
        <v xml:space="preserve"> </v>
      </c>
      <c r="K27" s="220" t="str">
        <f t="shared" si="4"/>
        <v xml:space="preserve"> </v>
      </c>
      <c r="L27" s="220" t="str">
        <f t="shared" si="4"/>
        <v xml:space="preserve"> </v>
      </c>
      <c r="M27" s="220" t="str">
        <f t="shared" si="4"/>
        <v xml:space="preserve"> </v>
      </c>
      <c r="N27" s="220" t="str">
        <f t="shared" si="4"/>
        <v xml:space="preserve"> </v>
      </c>
    </row>
    <row r="28" spans="1:14" ht="26.1" customHeight="1">
      <c r="B28" s="446"/>
      <c r="C28" s="448"/>
      <c r="D28" s="448"/>
      <c r="E28" s="448"/>
      <c r="F28" s="20"/>
      <c r="G28" s="20"/>
      <c r="H28" s="20"/>
      <c r="I28" s="21"/>
    </row>
    <row r="29" spans="1:14" ht="26.1" customHeight="1">
      <c r="B29" s="21"/>
      <c r="C29" s="19"/>
      <c r="D29" s="19"/>
      <c r="E29" s="19"/>
      <c r="F29" s="19"/>
      <c r="G29" s="19"/>
      <c r="H29" s="20"/>
      <c r="I29" s="21"/>
    </row>
    <row r="30" spans="1:14" ht="26.1" customHeight="1">
      <c r="B30" s="21"/>
      <c r="C30" s="446"/>
      <c r="D30" s="447"/>
      <c r="E30" s="447"/>
      <c r="F30" s="447"/>
      <c r="G30" s="447"/>
      <c r="H30" s="20"/>
      <c r="I30" s="21"/>
    </row>
    <row r="31" spans="1:14" ht="26.1" customHeight="1">
      <c r="B31" s="21"/>
      <c r="C31" s="446"/>
      <c r="D31" s="447"/>
      <c r="E31" s="447"/>
      <c r="F31" s="447"/>
      <c r="G31" s="447"/>
      <c r="H31" s="20"/>
      <c r="I31" s="21"/>
    </row>
    <row r="32" spans="1:14" ht="26.1" customHeight="1">
      <c r="B32" s="21"/>
      <c r="C32" s="446"/>
      <c r="D32" s="447"/>
      <c r="E32" s="447"/>
      <c r="F32" s="447"/>
      <c r="G32" s="447"/>
      <c r="H32" s="447"/>
      <c r="I32" s="447"/>
    </row>
    <row r="33" spans="2:14" ht="21.75" customHeight="1">
      <c r="B33" s="18"/>
      <c r="C33" s="20"/>
      <c r="D33" s="20"/>
      <c r="E33" s="20"/>
      <c r="F33" s="20"/>
      <c r="G33" s="20"/>
      <c r="H33" s="20"/>
      <c r="I33" s="21"/>
    </row>
    <row r="34" spans="2:14" ht="26.1" customHeight="1">
      <c r="B34" s="446"/>
      <c r="C34" s="448"/>
      <c r="D34" s="448"/>
      <c r="E34" s="448"/>
      <c r="F34" s="448"/>
      <c r="G34" s="20"/>
      <c r="H34" s="20"/>
      <c r="I34" s="21"/>
    </row>
    <row r="35" spans="2:14" ht="26.1" customHeight="1">
      <c r="B35" s="21"/>
      <c r="C35" s="19"/>
      <c r="D35" s="19"/>
      <c r="E35" s="19"/>
      <c r="F35" s="19"/>
      <c r="G35" s="19"/>
      <c r="H35" s="19"/>
      <c r="I35" s="19"/>
      <c r="J35" s="22"/>
      <c r="K35" s="22"/>
      <c r="L35" s="22"/>
      <c r="M35" s="22"/>
      <c r="N35" s="22"/>
    </row>
    <row r="36" spans="2:14" ht="26.1" customHeight="1">
      <c r="B36" s="21"/>
      <c r="C36" s="19"/>
      <c r="D36" s="19"/>
      <c r="E36" s="19"/>
      <c r="F36" s="19"/>
      <c r="G36" s="19"/>
      <c r="H36" s="19"/>
      <c r="I36" s="19"/>
      <c r="J36" s="22"/>
      <c r="K36" s="23"/>
      <c r="L36" s="22"/>
      <c r="M36" s="22"/>
      <c r="N36" s="22"/>
    </row>
    <row r="37" spans="2:14" ht="26.1" customHeight="1">
      <c r="B37" s="21"/>
      <c r="C37" s="19"/>
      <c r="D37" s="19"/>
      <c r="E37" s="19"/>
      <c r="F37" s="19"/>
      <c r="G37" s="19"/>
      <c r="H37" s="19"/>
      <c r="I37" s="19"/>
      <c r="J37" s="22"/>
      <c r="K37" s="22"/>
      <c r="L37" s="22"/>
      <c r="M37" s="22"/>
      <c r="N37" s="22"/>
    </row>
    <row r="38" spans="2:14">
      <c r="J38" s="23"/>
      <c r="K38" s="23"/>
      <c r="L38" s="23"/>
      <c r="M38" s="23"/>
      <c r="N38" s="23"/>
    </row>
  </sheetData>
  <sheetProtection algorithmName="SHA-512" hashValue="qIiZkBgmBQh+9qu4RUc8Qf6RmrQjeOCGVk/YFWHVEXrDepmOeLvHLaRKDBFTlfK6+Bcls34bX2BPhdTk84H1xg==" saltValue="v1G89Rdjmpy8ZDCVxS0edw==" spinCount="100000" sheet="1" selectLockedCells="1" selectUnlockedCells="1"/>
  <protectedRanges>
    <protectedRange sqref="D18:N19 D21:N21 D8:N8" name="範囲1"/>
    <protectedRange sqref="D12:N12" name="範囲1_2"/>
  </protectedRanges>
  <mergeCells count="26">
    <mergeCell ref="A6:C6"/>
    <mergeCell ref="A7:C7"/>
    <mergeCell ref="A8:C8"/>
    <mergeCell ref="A9:C9"/>
    <mergeCell ref="A18:C18"/>
    <mergeCell ref="A19:C19"/>
    <mergeCell ref="A10:C10"/>
    <mergeCell ref="A11:C11"/>
    <mergeCell ref="A12:C12"/>
    <mergeCell ref="A13:C13"/>
    <mergeCell ref="C3:D3"/>
    <mergeCell ref="C32:I32"/>
    <mergeCell ref="B34:F34"/>
    <mergeCell ref="B28:E28"/>
    <mergeCell ref="C30:G30"/>
    <mergeCell ref="C31:G31"/>
    <mergeCell ref="A20:C20"/>
    <mergeCell ref="A21:C21"/>
    <mergeCell ref="B22:C22"/>
    <mergeCell ref="A22:A26"/>
    <mergeCell ref="B23:C23"/>
    <mergeCell ref="B24:C24"/>
    <mergeCell ref="B25:C25"/>
    <mergeCell ref="B26:C26"/>
    <mergeCell ref="A14:C14"/>
    <mergeCell ref="A15:C15"/>
  </mergeCells>
  <phoneticPr fontId="7"/>
  <printOptions horizontalCentered="1"/>
  <pageMargins left="0.27559055118110237" right="0.19685039370078741" top="0.59055118110236227" bottom="0.43307086614173229" header="0.51181102362204722" footer="0.31496062992125984"/>
  <pageSetup paperSize="9"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91"/>
  <sheetViews>
    <sheetView showGridLines="0" view="pageBreakPreview" zoomScaleNormal="100" zoomScaleSheetLayoutView="100" workbookViewId="0">
      <selection activeCell="K88" sqref="K88"/>
    </sheetView>
  </sheetViews>
  <sheetFormatPr defaultRowHeight="12"/>
  <cols>
    <col min="1" max="1" width="9.140625" customWidth="1"/>
    <col min="2" max="2" width="3.85546875" customWidth="1"/>
    <col min="3" max="3" width="12.28515625" customWidth="1"/>
    <col min="4" max="5" width="15.140625" customWidth="1"/>
    <col min="7" max="7" width="9.140625" customWidth="1"/>
    <col min="8" max="8" width="4.85546875" customWidth="1"/>
    <col min="9" max="9" width="10.140625" customWidth="1"/>
    <col min="10" max="10" width="11.5703125" customWidth="1"/>
    <col min="13" max="17" width="9.140625" customWidth="1"/>
  </cols>
  <sheetData>
    <row r="1" spans="1:12">
      <c r="A1" s="103"/>
      <c r="B1" s="103"/>
      <c r="C1" s="103"/>
      <c r="D1" s="103"/>
      <c r="E1" s="103"/>
      <c r="F1" s="103"/>
      <c r="G1" s="103"/>
      <c r="H1" s="103"/>
      <c r="I1" s="103"/>
      <c r="J1" s="103"/>
      <c r="K1" s="103"/>
      <c r="L1" s="103"/>
    </row>
    <row r="2" spans="1:12" ht="15.75" customHeight="1">
      <c r="A2" s="103"/>
      <c r="B2" s="471" t="s">
        <v>69</v>
      </c>
      <c r="C2" s="471"/>
      <c r="D2" s="104"/>
      <c r="E2" s="104"/>
      <c r="F2" s="104"/>
      <c r="G2" s="104"/>
      <c r="H2" s="104"/>
      <c r="I2" s="104"/>
      <c r="J2" s="104"/>
      <c r="K2" s="104"/>
      <c r="L2" s="103"/>
    </row>
    <row r="3" spans="1:12" ht="12" customHeight="1">
      <c r="A3" s="103"/>
      <c r="B3" s="472"/>
      <c r="C3" s="473"/>
      <c r="D3" s="109" t="s">
        <v>0</v>
      </c>
      <c r="E3" s="109" t="s">
        <v>64</v>
      </c>
      <c r="F3" s="110" t="s">
        <v>63</v>
      </c>
      <c r="G3" s="104"/>
      <c r="H3" s="104"/>
      <c r="I3" s="104"/>
      <c r="J3" s="104"/>
      <c r="K3" s="104"/>
      <c r="L3" s="103"/>
    </row>
    <row r="4" spans="1:12" ht="12" customHeight="1">
      <c r="A4" s="103"/>
      <c r="B4" s="474"/>
      <c r="C4" s="475"/>
      <c r="D4" s="111" t="str">
        <f>'（シート３）申請書＜別表３＞（自動出力）'!$F$5</f>
        <v>( 年12月期)</v>
      </c>
      <c r="E4" s="111" t="str">
        <f>'（シート３）申請書＜別表３＞（自動出力）'!$I$5</f>
        <v>( 年12月期)</v>
      </c>
      <c r="F4" s="112" t="s">
        <v>65</v>
      </c>
      <c r="G4" s="104"/>
      <c r="H4" s="104"/>
      <c r="I4" s="104"/>
      <c r="J4" s="104"/>
      <c r="K4" s="103"/>
    </row>
    <row r="5" spans="1:12" ht="13.5">
      <c r="A5" s="103"/>
      <c r="B5" s="466" t="s">
        <v>66</v>
      </c>
      <c r="C5" s="466"/>
      <c r="D5" s="113">
        <f>'（シート３）申請書＜別表３＞（自動出力）'!$F$6</f>
        <v>0</v>
      </c>
      <c r="E5" s="113">
        <f>'（シート３）申請書＜別表３＞（自動出力）'!$I$6</f>
        <v>0</v>
      </c>
      <c r="F5" s="114" t="str">
        <f>IF(OR(E5=0,D5=0),"－",IF(E5/D5&gt;0,E5/D5*100-100,(E5-D5)/ABS(D5)*100))</f>
        <v>－</v>
      </c>
      <c r="G5" s="103"/>
      <c r="H5" s="103"/>
      <c r="I5" s="103"/>
      <c r="J5" s="103"/>
      <c r="K5" s="103"/>
    </row>
    <row r="6" spans="1:12" ht="13.5">
      <c r="A6" s="103"/>
      <c r="B6" s="105"/>
      <c r="C6" s="105" t="s">
        <v>67</v>
      </c>
      <c r="D6" s="113">
        <f>'（シート３）申請書＜別表３＞（自動出力）'!$F$7</f>
        <v>0</v>
      </c>
      <c r="E6" s="113">
        <f>'（シート３）申請書＜別表３＞（自動出力）'!$I$7</f>
        <v>0</v>
      </c>
      <c r="F6" s="114" t="str">
        <f t="shared" ref="F6:F15" si="0">IF(OR(E6=0,D6=0),"－",IF(E6/D6&gt;0,E6/D6*100-100,(E6-D6)/ABS(D6)*100))</f>
        <v>－</v>
      </c>
      <c r="G6" s="103"/>
      <c r="H6" s="103"/>
      <c r="I6" s="103"/>
      <c r="J6" s="103"/>
      <c r="K6" s="103"/>
    </row>
    <row r="7" spans="1:12" ht="13.5">
      <c r="A7" s="103"/>
      <c r="B7" s="105"/>
      <c r="C7" s="105" t="s">
        <v>68</v>
      </c>
      <c r="D7" s="113">
        <f>'（シート３）申請書＜別表３＞（自動出力）'!$F$9</f>
        <v>0</v>
      </c>
      <c r="E7" s="113">
        <f>'（シート３）申請書＜別表３＞（自動出力）'!$I$9</f>
        <v>0</v>
      </c>
      <c r="F7" s="114" t="str">
        <f t="shared" si="0"/>
        <v>－</v>
      </c>
      <c r="G7" s="103"/>
      <c r="H7" s="103"/>
      <c r="I7" s="103"/>
      <c r="J7" s="103"/>
      <c r="K7" s="103"/>
    </row>
    <row r="8" spans="1:12" ht="13.5">
      <c r="A8" s="103"/>
      <c r="B8" s="466" t="s">
        <v>80</v>
      </c>
      <c r="C8" s="466"/>
      <c r="D8" s="115">
        <f>'（シート３）申請書＜別表３＞（自動出力）'!$F$10</f>
        <v>0</v>
      </c>
      <c r="E8" s="115">
        <f>'（シート３）申請書＜別表３＞（自動出力）'!$I$10</f>
        <v>0</v>
      </c>
      <c r="F8" s="114" t="str">
        <f t="shared" si="0"/>
        <v>－</v>
      </c>
      <c r="G8" s="103"/>
      <c r="H8" s="103"/>
      <c r="I8" s="103"/>
      <c r="J8" s="103"/>
      <c r="K8" s="103"/>
    </row>
    <row r="9" spans="1:12" ht="13.5">
      <c r="A9" s="103"/>
      <c r="B9" s="466" t="s">
        <v>96</v>
      </c>
      <c r="C9" s="466"/>
      <c r="D9" s="115">
        <f>'（シート３）申請書＜別表３＞（自動出力）'!$F$11</f>
        <v>0</v>
      </c>
      <c r="E9" s="115">
        <f>'（シート３）申請書＜別表３＞（自動出力）'!$I$11</f>
        <v>0</v>
      </c>
      <c r="F9" s="114" t="str">
        <f t="shared" si="0"/>
        <v>－</v>
      </c>
      <c r="G9" s="103"/>
      <c r="H9" s="117"/>
      <c r="I9" s="118"/>
      <c r="J9" s="116"/>
      <c r="K9" s="103"/>
    </row>
    <row r="10" spans="1:12" ht="13.5">
      <c r="A10" s="103"/>
      <c r="B10" s="106"/>
      <c r="C10" s="107" t="s">
        <v>81</v>
      </c>
      <c r="D10" s="115">
        <f>'（シート３）申請書＜別表３＞（自動出力）'!$F$13</f>
        <v>0</v>
      </c>
      <c r="E10" s="115">
        <f>'（シート３）申請書＜別表３＞（自動出力）'!$I$13</f>
        <v>0</v>
      </c>
      <c r="F10" s="114" t="str">
        <f t="shared" si="0"/>
        <v>－</v>
      </c>
      <c r="G10" s="103"/>
      <c r="H10" s="117"/>
      <c r="I10" s="118"/>
      <c r="J10" s="103"/>
      <c r="K10" s="103"/>
    </row>
    <row r="11" spans="1:12" ht="13.5">
      <c r="A11" s="103"/>
      <c r="B11" s="106"/>
      <c r="C11" s="107" t="s">
        <v>79</v>
      </c>
      <c r="D11" s="115">
        <f>'（シート３）申請書＜別表３＞（自動出力）'!$F$18</f>
        <v>0</v>
      </c>
      <c r="E11" s="115">
        <f>'（シート３）申請書＜別表３＞（自動出力）'!$I$18</f>
        <v>0</v>
      </c>
      <c r="F11" s="114" t="str">
        <f t="shared" si="0"/>
        <v>－</v>
      </c>
      <c r="G11" s="103"/>
      <c r="H11" s="117"/>
      <c r="I11" s="118"/>
      <c r="J11" s="103"/>
      <c r="K11" s="103"/>
    </row>
    <row r="12" spans="1:12" ht="14.25" thickBot="1">
      <c r="A12" s="103"/>
      <c r="B12" s="307"/>
      <c r="C12" s="308" t="s">
        <v>82</v>
      </c>
      <c r="D12" s="309">
        <f>'（シート３）申請書＜別表３＞（自動出力）'!$F$20</f>
        <v>1</v>
      </c>
      <c r="E12" s="309">
        <f>'（シート３）申請書＜別表３＞（自動出力）'!$I$20</f>
        <v>1</v>
      </c>
      <c r="F12" s="310">
        <f t="shared" si="0"/>
        <v>0</v>
      </c>
      <c r="G12" s="103"/>
      <c r="H12" s="117"/>
      <c r="I12" s="118"/>
      <c r="J12" s="103"/>
      <c r="K12" s="103"/>
    </row>
    <row r="13" spans="1:12" ht="21" customHeight="1">
      <c r="A13" s="103"/>
      <c r="B13" s="464" t="s">
        <v>97</v>
      </c>
      <c r="C13" s="465"/>
      <c r="D13" s="311">
        <f>'（シート３）申請書＜別表３＞（自動出力）'!$F$19</f>
        <v>0</v>
      </c>
      <c r="E13" s="311">
        <f>'（シート３）申請書＜別表３＞（自動出力）'!$I$19</f>
        <v>0</v>
      </c>
      <c r="F13" s="312" t="str">
        <f t="shared" si="0"/>
        <v>－</v>
      </c>
      <c r="G13" s="103"/>
      <c r="H13" s="117"/>
      <c r="I13" s="118"/>
      <c r="J13" s="116"/>
      <c r="K13" s="103"/>
    </row>
    <row r="14" spans="1:12" ht="21" customHeight="1">
      <c r="A14" s="103"/>
      <c r="B14" s="469" t="s">
        <v>83</v>
      </c>
      <c r="C14" s="470"/>
      <c r="D14" s="115">
        <f>'（シート３）申請書＜別表３＞（自動出力）'!$F$21</f>
        <v>0</v>
      </c>
      <c r="E14" s="115">
        <f>'（シート３）申請書＜別表３＞（自動出力）'!$I$21</f>
        <v>0</v>
      </c>
      <c r="F14" s="313" t="str">
        <f t="shared" si="0"/>
        <v>－</v>
      </c>
      <c r="G14" s="103"/>
      <c r="H14" s="117"/>
      <c r="I14" s="118"/>
      <c r="J14" s="116"/>
      <c r="K14" s="103"/>
    </row>
    <row r="15" spans="1:12" ht="21" customHeight="1" thickBot="1">
      <c r="A15" s="103"/>
      <c r="B15" s="467" t="s">
        <v>92</v>
      </c>
      <c r="C15" s="468"/>
      <c r="D15" s="314">
        <f>'（シート３）申請書＜別表３＞（自動出力）'!$F$12</f>
        <v>0</v>
      </c>
      <c r="E15" s="314">
        <f>'（シート３）申請書＜別表３＞（自動出力）'!$I$12</f>
        <v>0</v>
      </c>
      <c r="F15" s="315" t="str">
        <f t="shared" si="0"/>
        <v>－</v>
      </c>
      <c r="G15" s="103"/>
      <c r="H15" s="117"/>
      <c r="I15" s="118"/>
      <c r="J15" s="116"/>
      <c r="K15" s="103"/>
    </row>
    <row r="16" spans="1:12">
      <c r="A16" s="103"/>
      <c r="B16" s="104"/>
      <c r="C16" s="104"/>
      <c r="D16" s="104"/>
      <c r="E16" s="104"/>
      <c r="F16" s="103"/>
      <c r="G16" s="103"/>
      <c r="H16" s="103"/>
      <c r="I16" s="103"/>
      <c r="J16" s="103"/>
      <c r="K16" s="103"/>
      <c r="L16" s="103"/>
    </row>
    <row r="17" spans="1:12">
      <c r="A17" s="103"/>
      <c r="B17" s="471" t="s">
        <v>70</v>
      </c>
      <c r="C17" s="471"/>
      <c r="D17" s="104"/>
      <c r="E17" s="104"/>
      <c r="F17" s="103"/>
      <c r="G17" s="103"/>
      <c r="H17" s="103"/>
      <c r="I17" s="103"/>
      <c r="J17" s="103"/>
      <c r="K17" s="103"/>
      <c r="L17" s="103"/>
    </row>
    <row r="18" spans="1:12" ht="12" customHeight="1">
      <c r="A18" s="103"/>
      <c r="B18" s="472"/>
      <c r="C18" s="473"/>
      <c r="D18" s="109" t="s">
        <v>0</v>
      </c>
      <c r="E18" s="108" t="s">
        <v>64</v>
      </c>
      <c r="F18" s="110" t="s">
        <v>63</v>
      </c>
      <c r="G18" s="103"/>
      <c r="H18" s="103"/>
      <c r="I18" s="103"/>
      <c r="J18" s="103"/>
      <c r="K18" s="103"/>
      <c r="L18" s="103"/>
    </row>
    <row r="19" spans="1:12" ht="12" customHeight="1">
      <c r="A19" s="103"/>
      <c r="B19" s="474"/>
      <c r="C19" s="475"/>
      <c r="D19" s="111" t="str">
        <f>'（シート３）申請書＜別表３＞（自動出力）'!$F$5</f>
        <v>( 年12月期)</v>
      </c>
      <c r="E19" s="111" t="str">
        <f>'（シート３）申請書＜別表３＞（自動出力）'!$J$5</f>
        <v>( 年12月期)</v>
      </c>
      <c r="F19" s="112" t="s">
        <v>65</v>
      </c>
      <c r="G19" s="103"/>
      <c r="H19" s="103"/>
      <c r="I19" s="103"/>
      <c r="J19" s="103"/>
      <c r="K19" s="103"/>
    </row>
    <row r="20" spans="1:12" ht="13.5">
      <c r="A20" s="103"/>
      <c r="B20" s="466" t="s">
        <v>66</v>
      </c>
      <c r="C20" s="466"/>
      <c r="D20" s="113">
        <f>'（シート３）申請書＜別表３＞（自動出力）'!$F$6</f>
        <v>0</v>
      </c>
      <c r="E20" s="113">
        <f>'（シート３）申請書＜別表３＞（自動出力）'!$J$6</f>
        <v>0</v>
      </c>
      <c r="F20" s="114" t="str">
        <f t="shared" ref="F20:F30" si="1">IF(OR(E20=0,D20=0),"－",IF(E20/D20&gt;0,E20/D20*100-100,(E20-D20)/ABS(D20)*100))</f>
        <v>－</v>
      </c>
      <c r="G20" s="103"/>
      <c r="H20" s="103"/>
      <c r="I20" s="103"/>
      <c r="J20" s="103"/>
      <c r="K20" s="103"/>
    </row>
    <row r="21" spans="1:12" ht="13.5">
      <c r="A21" s="103"/>
      <c r="B21" s="105"/>
      <c r="C21" s="105" t="s">
        <v>67</v>
      </c>
      <c r="D21" s="113">
        <f>'（シート３）申請書＜別表３＞（自動出力）'!$F$7</f>
        <v>0</v>
      </c>
      <c r="E21" s="113">
        <f>'（シート３）申請書＜別表３＞（自動出力）'!$J$7</f>
        <v>0</v>
      </c>
      <c r="F21" s="114" t="str">
        <f t="shared" si="1"/>
        <v>－</v>
      </c>
      <c r="G21" s="103"/>
      <c r="H21" s="103"/>
      <c r="I21" s="103"/>
      <c r="J21" s="103"/>
      <c r="K21" s="103"/>
    </row>
    <row r="22" spans="1:12" ht="13.5">
      <c r="A22" s="103"/>
      <c r="B22" s="105"/>
      <c r="C22" s="105" t="s">
        <v>68</v>
      </c>
      <c r="D22" s="113">
        <f>'（シート３）申請書＜別表３＞（自動出力）'!$F$9</f>
        <v>0</v>
      </c>
      <c r="E22" s="113">
        <f>'（シート３）申請書＜別表３＞（自動出力）'!$J$9</f>
        <v>0</v>
      </c>
      <c r="F22" s="114" t="str">
        <f t="shared" si="1"/>
        <v>－</v>
      </c>
      <c r="G22" s="103"/>
      <c r="H22" s="103"/>
      <c r="I22" s="103"/>
      <c r="J22" s="103"/>
      <c r="K22" s="103"/>
    </row>
    <row r="23" spans="1:12" ht="13.5">
      <c r="A23" s="103"/>
      <c r="B23" s="466" t="s">
        <v>80</v>
      </c>
      <c r="C23" s="466"/>
      <c r="D23" s="115">
        <f>'（シート３）申請書＜別表３＞（自動出力）'!$F$10</f>
        <v>0</v>
      </c>
      <c r="E23" s="115">
        <f>'（シート３）申請書＜別表３＞（自動出力）'!$J$10</f>
        <v>0</v>
      </c>
      <c r="F23" s="114" t="str">
        <f t="shared" si="1"/>
        <v>－</v>
      </c>
      <c r="G23" s="103"/>
      <c r="H23" s="103"/>
      <c r="I23" s="103"/>
      <c r="J23" s="103"/>
      <c r="K23" s="103"/>
    </row>
    <row r="24" spans="1:12" ht="13.5">
      <c r="A24" s="103"/>
      <c r="B24" s="466" t="s">
        <v>96</v>
      </c>
      <c r="C24" s="466"/>
      <c r="D24" s="115">
        <f>'（シート３）申請書＜別表３＞（自動出力）'!$F$11</f>
        <v>0</v>
      </c>
      <c r="E24" s="115">
        <f>'（シート３）申請書＜別表３＞（自動出力）'!$J$11</f>
        <v>0</v>
      </c>
      <c r="F24" s="114" t="str">
        <f t="shared" si="1"/>
        <v>－</v>
      </c>
      <c r="G24" s="103"/>
      <c r="H24" s="117"/>
      <c r="I24" s="117"/>
      <c r="J24" s="116"/>
      <c r="K24" s="103"/>
    </row>
    <row r="25" spans="1:12" ht="13.5">
      <c r="A25" s="103"/>
      <c r="B25" s="106"/>
      <c r="C25" s="107" t="s">
        <v>81</v>
      </c>
      <c r="D25" s="115">
        <f>'（シート３）申請書＜別表３＞（自動出力）'!$F$13</f>
        <v>0</v>
      </c>
      <c r="E25" s="115">
        <f>'（シート３）申請書＜別表３＞（自動出力）'!$J$13</f>
        <v>0</v>
      </c>
      <c r="F25" s="114" t="str">
        <f t="shared" si="1"/>
        <v>－</v>
      </c>
      <c r="G25" s="103"/>
      <c r="H25" s="103"/>
      <c r="I25" s="103"/>
      <c r="J25" s="103"/>
      <c r="K25" s="103"/>
    </row>
    <row r="26" spans="1:12" ht="13.5">
      <c r="A26" s="103"/>
      <c r="B26" s="106"/>
      <c r="C26" s="107" t="s">
        <v>79</v>
      </c>
      <c r="D26" s="115">
        <f>'（シート３）申請書＜別表３＞（自動出力）'!$F$18</f>
        <v>0</v>
      </c>
      <c r="E26" s="115">
        <f>'（シート３）申請書＜別表３＞（自動出力）'!$J$18</f>
        <v>0</v>
      </c>
      <c r="F26" s="114" t="str">
        <f t="shared" si="1"/>
        <v>－</v>
      </c>
      <c r="G26" s="103"/>
      <c r="H26" s="103"/>
      <c r="I26" s="103"/>
      <c r="J26" s="103"/>
      <c r="K26" s="103"/>
    </row>
    <row r="27" spans="1:12" ht="14.25" thickBot="1">
      <c r="A27" s="103"/>
      <c r="B27" s="307"/>
      <c r="C27" s="308" t="s">
        <v>82</v>
      </c>
      <c r="D27" s="309">
        <f>'（シート３）申請書＜別表３＞（自動出力）'!$F$20</f>
        <v>1</v>
      </c>
      <c r="E27" s="309">
        <f>'（シート３）申請書＜別表３＞（自動出力）'!$J$20</f>
        <v>1</v>
      </c>
      <c r="F27" s="310">
        <f t="shared" si="1"/>
        <v>0</v>
      </c>
      <c r="G27" s="103"/>
      <c r="H27" s="103"/>
      <c r="I27" s="103"/>
      <c r="J27" s="103"/>
      <c r="K27" s="103"/>
    </row>
    <row r="28" spans="1:12" ht="21" customHeight="1">
      <c r="A28" s="103"/>
      <c r="B28" s="464" t="s">
        <v>97</v>
      </c>
      <c r="C28" s="465"/>
      <c r="D28" s="311">
        <f>'（シート３）申請書＜別表３＞（自動出力）'!$F$19</f>
        <v>0</v>
      </c>
      <c r="E28" s="311">
        <f>'（シート３）申請書＜別表３＞（自動出力）'!$J$19</f>
        <v>0</v>
      </c>
      <c r="F28" s="312" t="str">
        <f t="shared" si="1"/>
        <v>－</v>
      </c>
      <c r="G28" s="103"/>
      <c r="H28" s="117"/>
      <c r="I28" s="117"/>
      <c r="J28" s="116"/>
      <c r="K28" s="103"/>
    </row>
    <row r="29" spans="1:12" ht="21" customHeight="1">
      <c r="A29" s="103"/>
      <c r="B29" s="469" t="s">
        <v>83</v>
      </c>
      <c r="C29" s="470"/>
      <c r="D29" s="115">
        <f>'（シート３）申請書＜別表３＞（自動出力）'!$F$21</f>
        <v>0</v>
      </c>
      <c r="E29" s="115">
        <f>'（シート３）申請書＜別表３＞（自動出力）'!$J$21</f>
        <v>0</v>
      </c>
      <c r="F29" s="313" t="str">
        <f t="shared" si="1"/>
        <v>－</v>
      </c>
      <c r="G29" s="103"/>
      <c r="H29" s="117"/>
      <c r="I29" s="121"/>
      <c r="J29" s="116"/>
      <c r="K29" s="103"/>
    </row>
    <row r="30" spans="1:12" ht="21" customHeight="1" thickBot="1">
      <c r="A30" s="103"/>
      <c r="B30" s="467" t="s">
        <v>92</v>
      </c>
      <c r="C30" s="468"/>
      <c r="D30" s="314">
        <f>'（シート３）申請書＜別表３＞（自動出力）'!$F$12</f>
        <v>0</v>
      </c>
      <c r="E30" s="314">
        <f>'（シート３）申請書＜別表３＞（自動出力）'!$J$12</f>
        <v>0</v>
      </c>
      <c r="F30" s="315" t="str">
        <f t="shared" si="1"/>
        <v>－</v>
      </c>
      <c r="G30" s="103"/>
      <c r="H30" s="117"/>
      <c r="I30" s="121"/>
      <c r="J30" s="116"/>
      <c r="K30" s="103"/>
    </row>
    <row r="31" spans="1:12">
      <c r="A31" s="103"/>
      <c r="B31" s="104"/>
      <c r="C31" s="104"/>
      <c r="D31" s="103"/>
      <c r="E31" s="103"/>
      <c r="F31" s="103"/>
      <c r="G31" s="103"/>
      <c r="H31" s="103"/>
      <c r="I31" s="103"/>
      <c r="J31" s="103"/>
      <c r="K31" s="103"/>
      <c r="L31" s="103"/>
    </row>
    <row r="32" spans="1:12">
      <c r="A32" s="103"/>
      <c r="B32" s="471" t="s">
        <v>71</v>
      </c>
      <c r="C32" s="471"/>
      <c r="D32" s="103"/>
      <c r="E32" s="103"/>
      <c r="F32" s="103"/>
      <c r="G32" s="103"/>
      <c r="H32" s="103"/>
      <c r="I32" s="103"/>
      <c r="J32" s="103"/>
      <c r="K32" s="103"/>
      <c r="L32" s="103"/>
    </row>
    <row r="33" spans="1:12" ht="12" customHeight="1">
      <c r="A33" s="103"/>
      <c r="B33" s="472"/>
      <c r="C33" s="473"/>
      <c r="D33" s="109" t="s">
        <v>0</v>
      </c>
      <c r="E33" s="109" t="s">
        <v>64</v>
      </c>
      <c r="F33" s="110" t="s">
        <v>63</v>
      </c>
      <c r="G33" s="103"/>
      <c r="H33" s="103"/>
      <c r="I33" s="103"/>
      <c r="J33" s="103"/>
      <c r="K33" s="103"/>
      <c r="L33" s="103"/>
    </row>
    <row r="34" spans="1:12" ht="12" customHeight="1">
      <c r="A34" s="103"/>
      <c r="B34" s="474"/>
      <c r="C34" s="475"/>
      <c r="D34" s="111" t="str">
        <f>'（シート３）申請書＜別表３＞（自動出力）'!$F$5</f>
        <v>( 年12月期)</v>
      </c>
      <c r="E34" s="111" t="str">
        <f>'（シート３）申請書＜別表３＞（自動出力）'!$K$5</f>
        <v>( 年12月期)</v>
      </c>
      <c r="F34" s="112" t="s">
        <v>65</v>
      </c>
      <c r="G34" s="103"/>
      <c r="H34" s="103"/>
      <c r="I34" s="103"/>
      <c r="J34" s="103"/>
      <c r="K34" s="103"/>
    </row>
    <row r="35" spans="1:12" ht="13.5">
      <c r="A35" s="103"/>
      <c r="B35" s="466" t="s">
        <v>66</v>
      </c>
      <c r="C35" s="466"/>
      <c r="D35" s="113">
        <f>'（シート３）申請書＜別表３＞（自動出力）'!$F$6</f>
        <v>0</v>
      </c>
      <c r="E35" s="113">
        <f>'（シート３）申請書＜別表３＞（自動出力）'!$K$6</f>
        <v>0</v>
      </c>
      <c r="F35" s="114" t="str">
        <f>IF(OR(E35=0,D35=0),"－",IF(E35/D35&gt;0,E35/D35*100-100,(E35-D35)/ABS(D35)*100))</f>
        <v>－</v>
      </c>
      <c r="G35" s="103"/>
      <c r="H35" s="103"/>
      <c r="I35" s="103"/>
      <c r="J35" s="103"/>
      <c r="K35" s="103"/>
    </row>
    <row r="36" spans="1:12" ht="13.5">
      <c r="A36" s="103"/>
      <c r="B36" s="105"/>
      <c r="C36" s="105" t="s">
        <v>67</v>
      </c>
      <c r="D36" s="113">
        <f>'（シート３）申請書＜別表３＞（自動出力）'!$F$7</f>
        <v>0</v>
      </c>
      <c r="E36" s="113">
        <f>'（シート３）申請書＜別表３＞（自動出力）'!$K$7</f>
        <v>0</v>
      </c>
      <c r="F36" s="114" t="str">
        <f t="shared" ref="F36:F45" si="2">IF(OR(E36=0,D36=0),"－",IF(E36/D36&gt;0,E36/D36*100-100,(E36-D36)/ABS(D36)*100))</f>
        <v>－</v>
      </c>
      <c r="G36" s="103"/>
      <c r="H36" s="103"/>
      <c r="I36" s="103"/>
      <c r="J36" s="103"/>
      <c r="K36" s="103"/>
    </row>
    <row r="37" spans="1:12" ht="13.5">
      <c r="A37" s="103"/>
      <c r="B37" s="105"/>
      <c r="C37" s="105" t="s">
        <v>68</v>
      </c>
      <c r="D37" s="113">
        <f>'（シート３）申請書＜別表３＞（自動出力）'!$F$9</f>
        <v>0</v>
      </c>
      <c r="E37" s="113">
        <f>'（シート３）申請書＜別表３＞（自動出力）'!$K$9</f>
        <v>0</v>
      </c>
      <c r="F37" s="114" t="str">
        <f t="shared" si="2"/>
        <v>－</v>
      </c>
      <c r="G37" s="103"/>
      <c r="H37" s="103"/>
      <c r="I37" s="103"/>
      <c r="J37" s="103"/>
      <c r="K37" s="103"/>
    </row>
    <row r="38" spans="1:12" ht="13.5">
      <c r="A38" s="103"/>
      <c r="B38" s="466" t="s">
        <v>80</v>
      </c>
      <c r="C38" s="466"/>
      <c r="D38" s="115">
        <f>'（シート３）申請書＜別表３＞（自動出力）'!$F$10</f>
        <v>0</v>
      </c>
      <c r="E38" s="115">
        <f>'（シート３）申請書＜別表３＞（自動出力）'!$K$10</f>
        <v>0</v>
      </c>
      <c r="F38" s="114" t="str">
        <f t="shared" si="2"/>
        <v>－</v>
      </c>
      <c r="G38" s="103"/>
      <c r="H38" s="103"/>
      <c r="I38" s="103"/>
      <c r="J38" s="103"/>
      <c r="K38" s="103"/>
    </row>
    <row r="39" spans="1:12" ht="13.5">
      <c r="A39" s="103"/>
      <c r="B39" s="466" t="s">
        <v>96</v>
      </c>
      <c r="C39" s="466"/>
      <c r="D39" s="115">
        <f>'（シート３）申請書＜別表３＞（自動出力）'!$F$11</f>
        <v>0</v>
      </c>
      <c r="E39" s="115">
        <f>'（シート３）申請書＜別表３＞（自動出力）'!$K$11</f>
        <v>0</v>
      </c>
      <c r="F39" s="114" t="str">
        <f t="shared" si="2"/>
        <v>－</v>
      </c>
      <c r="G39" s="103"/>
      <c r="H39" s="117"/>
      <c r="I39" s="117"/>
      <c r="J39" s="116"/>
      <c r="K39" s="103"/>
    </row>
    <row r="40" spans="1:12" ht="13.5">
      <c r="A40" s="103"/>
      <c r="B40" s="106"/>
      <c r="C40" s="107" t="s">
        <v>81</v>
      </c>
      <c r="D40" s="115">
        <f>'（シート３）申請書＜別表３＞（自動出力）'!$F$13</f>
        <v>0</v>
      </c>
      <c r="E40" s="115">
        <f>'（シート３）申請書＜別表３＞（自動出力）'!$K$13</f>
        <v>0</v>
      </c>
      <c r="F40" s="114" t="str">
        <f t="shared" si="2"/>
        <v>－</v>
      </c>
      <c r="G40" s="103"/>
      <c r="H40" s="103"/>
      <c r="I40" s="117"/>
      <c r="J40" s="103"/>
      <c r="K40" s="103"/>
    </row>
    <row r="41" spans="1:12" ht="13.5">
      <c r="A41" s="103"/>
      <c r="B41" s="106"/>
      <c r="C41" s="107" t="s">
        <v>79</v>
      </c>
      <c r="D41" s="115">
        <f>'（シート３）申請書＜別表３＞（自動出力）'!$F$18</f>
        <v>0</v>
      </c>
      <c r="E41" s="115">
        <f>'（シート３）申請書＜別表３＞（自動出力）'!$K$18</f>
        <v>0</v>
      </c>
      <c r="F41" s="114" t="str">
        <f t="shared" si="2"/>
        <v>－</v>
      </c>
      <c r="G41" s="103"/>
      <c r="H41" s="103"/>
      <c r="I41" s="117"/>
      <c r="J41" s="103"/>
      <c r="K41" s="103"/>
    </row>
    <row r="42" spans="1:12" ht="14.25" thickBot="1">
      <c r="A42" s="103"/>
      <c r="B42" s="307"/>
      <c r="C42" s="308" t="s">
        <v>82</v>
      </c>
      <c r="D42" s="309">
        <f>'（シート３）申請書＜別表３＞（自動出力）'!$F$20</f>
        <v>1</v>
      </c>
      <c r="E42" s="309">
        <f>'（シート３）申請書＜別表３＞（自動出力）'!$K$20</f>
        <v>1</v>
      </c>
      <c r="F42" s="310">
        <f t="shared" si="2"/>
        <v>0</v>
      </c>
      <c r="G42" s="103"/>
      <c r="H42" s="103"/>
      <c r="I42" s="117"/>
      <c r="J42" s="103"/>
      <c r="K42" s="103"/>
    </row>
    <row r="43" spans="1:12" ht="21" customHeight="1">
      <c r="A43" s="103"/>
      <c r="B43" s="464" t="s">
        <v>97</v>
      </c>
      <c r="C43" s="465"/>
      <c r="D43" s="311">
        <f>'（シート３）申請書＜別表３＞（自動出力）'!$F$19</f>
        <v>0</v>
      </c>
      <c r="E43" s="311">
        <f>'（シート３）申請書＜別表３＞（自動出力）'!$K$19</f>
        <v>0</v>
      </c>
      <c r="F43" s="312" t="str">
        <f t="shared" si="2"/>
        <v>－</v>
      </c>
      <c r="G43" s="103"/>
      <c r="H43" s="117"/>
      <c r="I43" s="117"/>
      <c r="J43" s="116"/>
      <c r="K43" s="103"/>
    </row>
    <row r="44" spans="1:12" ht="21" customHeight="1">
      <c r="A44" s="103"/>
      <c r="B44" s="469" t="s">
        <v>83</v>
      </c>
      <c r="C44" s="470"/>
      <c r="D44" s="115">
        <f>'（シート３）申請書＜別表３＞（自動出力）'!$F$21</f>
        <v>0</v>
      </c>
      <c r="E44" s="115">
        <f>'（シート３）申請書＜別表３＞（自動出力）'!$K$21</f>
        <v>0</v>
      </c>
      <c r="F44" s="313" t="str">
        <f t="shared" si="2"/>
        <v>－</v>
      </c>
      <c r="G44" s="103"/>
      <c r="H44" s="117"/>
      <c r="I44" s="116"/>
      <c r="J44" s="103"/>
    </row>
    <row r="45" spans="1:12" ht="21" customHeight="1" thickBot="1">
      <c r="A45" s="103"/>
      <c r="B45" s="467" t="s">
        <v>92</v>
      </c>
      <c r="C45" s="468"/>
      <c r="D45" s="314">
        <f>'（シート３）申請書＜別表３＞（自動出力）'!$F$12</f>
        <v>0</v>
      </c>
      <c r="E45" s="314">
        <f>'（シート３）申請書＜別表３＞（自動出力）'!$K$12</f>
        <v>0</v>
      </c>
      <c r="F45" s="315" t="str">
        <f t="shared" si="2"/>
        <v>－</v>
      </c>
      <c r="G45" s="103"/>
      <c r="H45" s="117"/>
      <c r="I45" s="121"/>
      <c r="J45" s="116"/>
      <c r="K45" s="103"/>
    </row>
    <row r="46" spans="1:12">
      <c r="A46" s="103"/>
      <c r="B46" s="104"/>
      <c r="C46" s="104"/>
      <c r="D46" s="103"/>
      <c r="E46" s="103"/>
      <c r="F46" s="103"/>
      <c r="G46" s="104"/>
      <c r="H46" s="104"/>
      <c r="I46" s="104"/>
      <c r="J46" s="104"/>
      <c r="K46" s="103"/>
    </row>
    <row r="47" spans="1:12">
      <c r="A47" s="103"/>
      <c r="B47" s="471" t="s">
        <v>93</v>
      </c>
      <c r="C47" s="471"/>
      <c r="D47" s="103"/>
      <c r="E47" s="103"/>
      <c r="F47" s="103"/>
      <c r="G47" s="103"/>
      <c r="H47" s="103"/>
      <c r="I47" s="103"/>
      <c r="J47" s="103"/>
      <c r="K47" s="103"/>
    </row>
    <row r="48" spans="1:12" ht="12" customHeight="1">
      <c r="B48" s="472"/>
      <c r="C48" s="473"/>
      <c r="D48" s="109" t="s">
        <v>0</v>
      </c>
      <c r="E48" s="109" t="s">
        <v>64</v>
      </c>
      <c r="F48" s="110" t="s">
        <v>63</v>
      </c>
    </row>
    <row r="49" spans="2:6" ht="12" customHeight="1">
      <c r="B49" s="474"/>
      <c r="C49" s="475"/>
      <c r="D49" s="111" t="str">
        <f>'（シート３）申請書＜別表３＞（自動出力）'!$F$5</f>
        <v>( 年12月期)</v>
      </c>
      <c r="E49" s="111" t="str">
        <f>'（シート３）申請書＜別表３＞（自動出力）'!L5</f>
        <v>( 年12月期)</v>
      </c>
      <c r="F49" s="112" t="s">
        <v>65</v>
      </c>
    </row>
    <row r="50" spans="2:6" ht="13.5">
      <c r="B50" s="466" t="s">
        <v>66</v>
      </c>
      <c r="C50" s="466"/>
      <c r="D50" s="113">
        <f>'（シート３）申請書＜別表３＞（自動出力）'!$F$6</f>
        <v>0</v>
      </c>
      <c r="E50" s="113">
        <f>'（シート３）申請書＜別表３＞（自動出力）'!$L$6</f>
        <v>0</v>
      </c>
      <c r="F50" s="114" t="str">
        <f>IF(OR(E50=0,D50=0),"－",IF(E50/D50&gt;0,E50/D50*100-100,(E50-D50)/ABS(D50)*100))</f>
        <v>－</v>
      </c>
    </row>
    <row r="51" spans="2:6" ht="13.5">
      <c r="B51" s="105"/>
      <c r="C51" s="105" t="s">
        <v>67</v>
      </c>
      <c r="D51" s="113">
        <f>'（シート３）申請書＜別表３＞（自動出力）'!$F$7</f>
        <v>0</v>
      </c>
      <c r="E51" s="113">
        <f>'（シート３）申請書＜別表３＞（自動出力）'!$L$7</f>
        <v>0</v>
      </c>
      <c r="F51" s="114" t="str">
        <f t="shared" ref="F51:F60" si="3">IF(OR(E51=0,D51=0),"－",IF(E51/D51&gt;0,E51/D51*100-100,(E51-D51)/ABS(D51)*100))</f>
        <v>－</v>
      </c>
    </row>
    <row r="52" spans="2:6" ht="13.5">
      <c r="B52" s="105"/>
      <c r="C52" s="105" t="s">
        <v>68</v>
      </c>
      <c r="D52" s="113">
        <f>'（シート３）申請書＜別表３＞（自動出力）'!$F$9</f>
        <v>0</v>
      </c>
      <c r="E52" s="113">
        <f>'（シート３）申請書＜別表３＞（自動出力）'!$L$9</f>
        <v>0</v>
      </c>
      <c r="F52" s="114" t="str">
        <f t="shared" si="3"/>
        <v>－</v>
      </c>
    </row>
    <row r="53" spans="2:6" ht="13.5">
      <c r="B53" s="466" t="s">
        <v>80</v>
      </c>
      <c r="C53" s="466"/>
      <c r="D53" s="115">
        <f>'（シート３）申請書＜別表３＞（自動出力）'!$F$10</f>
        <v>0</v>
      </c>
      <c r="E53" s="115">
        <f>'（シート３）申請書＜別表３＞（自動出力）'!$L$10</f>
        <v>0</v>
      </c>
      <c r="F53" s="114" t="str">
        <f t="shared" si="3"/>
        <v>－</v>
      </c>
    </row>
    <row r="54" spans="2:6" ht="13.5">
      <c r="B54" s="466" t="s">
        <v>96</v>
      </c>
      <c r="C54" s="466"/>
      <c r="D54" s="115">
        <f>'（シート３）申請書＜別表３＞（自動出力）'!$F$11</f>
        <v>0</v>
      </c>
      <c r="E54" s="115">
        <f>'（シート３）申請書＜別表３＞（自動出力）'!$L$11</f>
        <v>0</v>
      </c>
      <c r="F54" s="114" t="str">
        <f t="shared" si="3"/>
        <v>－</v>
      </c>
    </row>
    <row r="55" spans="2:6" ht="13.5">
      <c r="B55" s="106"/>
      <c r="C55" s="107" t="s">
        <v>81</v>
      </c>
      <c r="D55" s="115">
        <f>'（シート３）申請書＜別表３＞（自動出力）'!$F$13</f>
        <v>0</v>
      </c>
      <c r="E55" s="115">
        <f>'（シート３）申請書＜別表３＞（自動出力）'!$L$13</f>
        <v>0</v>
      </c>
      <c r="F55" s="114" t="str">
        <f t="shared" si="3"/>
        <v>－</v>
      </c>
    </row>
    <row r="56" spans="2:6" ht="13.5">
      <c r="B56" s="106"/>
      <c r="C56" s="107" t="s">
        <v>79</v>
      </c>
      <c r="D56" s="115">
        <f>'（シート３）申請書＜別表３＞（自動出力）'!$F$18</f>
        <v>0</v>
      </c>
      <c r="E56" s="115">
        <f>'（シート３）申請書＜別表３＞（自動出力）'!$L$18</f>
        <v>0</v>
      </c>
      <c r="F56" s="114" t="str">
        <f t="shared" si="3"/>
        <v>－</v>
      </c>
    </row>
    <row r="57" spans="2:6" ht="14.25" thickBot="1">
      <c r="B57" s="307"/>
      <c r="C57" s="308" t="s">
        <v>82</v>
      </c>
      <c r="D57" s="309">
        <f>'（シート３）申請書＜別表３＞（自動出力）'!$F$20</f>
        <v>1</v>
      </c>
      <c r="E57" s="309">
        <f>'（シート３）申請書＜別表３＞（自動出力）'!$L$20</f>
        <v>1</v>
      </c>
      <c r="F57" s="310">
        <f t="shared" si="3"/>
        <v>0</v>
      </c>
    </row>
    <row r="58" spans="2:6" ht="21" customHeight="1">
      <c r="B58" s="464" t="s">
        <v>97</v>
      </c>
      <c r="C58" s="465"/>
      <c r="D58" s="311">
        <f>'（シート３）申請書＜別表３＞（自動出力）'!$F$19</f>
        <v>0</v>
      </c>
      <c r="E58" s="311">
        <f>'（シート３）申請書＜別表３＞（自動出力）'!$L$19</f>
        <v>0</v>
      </c>
      <c r="F58" s="312" t="str">
        <f t="shared" si="3"/>
        <v>－</v>
      </c>
    </row>
    <row r="59" spans="2:6" ht="21" customHeight="1">
      <c r="B59" s="469" t="s">
        <v>83</v>
      </c>
      <c r="C59" s="470"/>
      <c r="D59" s="115">
        <f>'（シート３）申請書＜別表３＞（自動出力）'!$F$21</f>
        <v>0</v>
      </c>
      <c r="E59" s="115">
        <f>'（シート３）申請書＜別表３＞（自動出力）'!$L$21</f>
        <v>0</v>
      </c>
      <c r="F59" s="313" t="str">
        <f t="shared" si="3"/>
        <v>－</v>
      </c>
    </row>
    <row r="60" spans="2:6" ht="21" customHeight="1" thickBot="1">
      <c r="B60" s="467" t="s">
        <v>92</v>
      </c>
      <c r="C60" s="468"/>
      <c r="D60" s="314">
        <f>'（シート３）申請書＜別表３＞（自動出力）'!$F$12</f>
        <v>0</v>
      </c>
      <c r="E60" s="314">
        <f>'（シート３）申請書＜別表３＞（自動出力）'!$L$12</f>
        <v>0</v>
      </c>
      <c r="F60" s="315" t="str">
        <f t="shared" si="3"/>
        <v>－</v>
      </c>
    </row>
    <row r="61" spans="2:6">
      <c r="B61" s="104"/>
      <c r="C61" s="104"/>
      <c r="D61" s="103"/>
      <c r="E61" s="103"/>
      <c r="F61" s="103"/>
    </row>
    <row r="62" spans="2:6">
      <c r="B62" s="471" t="s">
        <v>94</v>
      </c>
      <c r="C62" s="471"/>
      <c r="D62" s="103"/>
      <c r="E62" s="103"/>
      <c r="F62" s="103"/>
    </row>
    <row r="63" spans="2:6" ht="12" customHeight="1">
      <c r="B63" s="472"/>
      <c r="C63" s="473"/>
      <c r="D63" s="109" t="s">
        <v>0</v>
      </c>
      <c r="E63" s="109" t="s">
        <v>64</v>
      </c>
      <c r="F63" s="110" t="s">
        <v>63</v>
      </c>
    </row>
    <row r="64" spans="2:6" ht="12" customHeight="1">
      <c r="B64" s="474"/>
      <c r="C64" s="475"/>
      <c r="D64" s="111" t="str">
        <f>'（シート３）申請書＜別表３＞（自動出力）'!$F$5</f>
        <v>( 年12月期)</v>
      </c>
      <c r="E64" s="111" t="str">
        <f>'（シート３）申請書＜別表３＞（自動出力）'!$M$5</f>
        <v>( 年12月期)</v>
      </c>
      <c r="F64" s="112" t="s">
        <v>65</v>
      </c>
    </row>
    <row r="65" spans="2:6" ht="13.5">
      <c r="B65" s="466" t="s">
        <v>66</v>
      </c>
      <c r="C65" s="466"/>
      <c r="D65" s="113">
        <f>'（シート３）申請書＜別表３＞（自動出力）'!$F$6</f>
        <v>0</v>
      </c>
      <c r="E65" s="113">
        <f>'（シート３）申請書＜別表３＞（自動出力）'!$M$6</f>
        <v>0</v>
      </c>
      <c r="F65" s="114" t="str">
        <f>IF(OR(E65=0,D65=0),"－",IF(E65/D65&gt;0,E65/D65*100-100,(E65-D65)/ABS(D65)*100))</f>
        <v>－</v>
      </c>
    </row>
    <row r="66" spans="2:6" ht="13.5">
      <c r="B66" s="105"/>
      <c r="C66" s="105" t="s">
        <v>67</v>
      </c>
      <c r="D66" s="113">
        <f>'（シート３）申請書＜別表３＞（自動出力）'!$F$7</f>
        <v>0</v>
      </c>
      <c r="E66" s="113">
        <f>'（シート３）申請書＜別表３＞（自動出力）'!$M$7</f>
        <v>0</v>
      </c>
      <c r="F66" s="114" t="str">
        <f t="shared" ref="F66:F75" si="4">IF(OR(E66=0,D66=0),"－",IF(E66/D66&gt;0,E66/D66*100-100,(E66-D66)/ABS(D66)*100))</f>
        <v>－</v>
      </c>
    </row>
    <row r="67" spans="2:6" ht="13.5">
      <c r="B67" s="105"/>
      <c r="C67" s="105" t="s">
        <v>68</v>
      </c>
      <c r="D67" s="113">
        <f>'（シート３）申請書＜別表３＞（自動出力）'!$F$9</f>
        <v>0</v>
      </c>
      <c r="E67" s="113">
        <f>'（シート３）申請書＜別表３＞（自動出力）'!$M$9</f>
        <v>0</v>
      </c>
      <c r="F67" s="114" t="str">
        <f t="shared" si="4"/>
        <v>－</v>
      </c>
    </row>
    <row r="68" spans="2:6" ht="13.5">
      <c r="B68" s="466" t="s">
        <v>80</v>
      </c>
      <c r="C68" s="466"/>
      <c r="D68" s="115">
        <f>'（シート３）申請書＜別表３＞（自動出力）'!$F$10</f>
        <v>0</v>
      </c>
      <c r="E68" s="115">
        <f>'（シート３）申請書＜別表３＞（自動出力）'!$M$10</f>
        <v>0</v>
      </c>
      <c r="F68" s="114" t="str">
        <f t="shared" si="4"/>
        <v>－</v>
      </c>
    </row>
    <row r="69" spans="2:6" ht="13.5">
      <c r="B69" s="466" t="s">
        <v>96</v>
      </c>
      <c r="C69" s="466"/>
      <c r="D69" s="115">
        <f>'（シート３）申請書＜別表３＞（自動出力）'!$F$11</f>
        <v>0</v>
      </c>
      <c r="E69" s="115">
        <f>'（シート３）申請書＜別表３＞（自動出力）'!$M$11</f>
        <v>0</v>
      </c>
      <c r="F69" s="114" t="str">
        <f t="shared" si="4"/>
        <v>－</v>
      </c>
    </row>
    <row r="70" spans="2:6" ht="13.5">
      <c r="B70" s="106"/>
      <c r="C70" s="107" t="s">
        <v>81</v>
      </c>
      <c r="D70" s="115">
        <f>'（シート３）申請書＜別表３＞（自動出力）'!$F$13</f>
        <v>0</v>
      </c>
      <c r="E70" s="115">
        <f>'（シート３）申請書＜別表３＞（自動出力）'!$M$13</f>
        <v>0</v>
      </c>
      <c r="F70" s="114" t="str">
        <f t="shared" si="4"/>
        <v>－</v>
      </c>
    </row>
    <row r="71" spans="2:6" ht="13.5">
      <c r="B71" s="106"/>
      <c r="C71" s="107" t="s">
        <v>79</v>
      </c>
      <c r="D71" s="115">
        <f>'（シート３）申請書＜別表３＞（自動出力）'!$F$18</f>
        <v>0</v>
      </c>
      <c r="E71" s="115">
        <f>'（シート３）申請書＜別表３＞（自動出力）'!$M$18</f>
        <v>0</v>
      </c>
      <c r="F71" s="114" t="str">
        <f t="shared" si="4"/>
        <v>－</v>
      </c>
    </row>
    <row r="72" spans="2:6" ht="14.25" thickBot="1">
      <c r="B72" s="307"/>
      <c r="C72" s="308" t="s">
        <v>82</v>
      </c>
      <c r="D72" s="309">
        <f>'（シート３）申請書＜別表３＞（自動出力）'!$F$20</f>
        <v>1</v>
      </c>
      <c r="E72" s="309">
        <f>'（シート３）申請書＜別表３＞（自動出力）'!$M$20</f>
        <v>1</v>
      </c>
      <c r="F72" s="310">
        <f t="shared" si="4"/>
        <v>0</v>
      </c>
    </row>
    <row r="73" spans="2:6" ht="21" customHeight="1">
      <c r="B73" s="464" t="s">
        <v>97</v>
      </c>
      <c r="C73" s="465"/>
      <c r="D73" s="311">
        <f>'（シート３）申請書＜別表３＞（自動出力）'!$F$19</f>
        <v>0</v>
      </c>
      <c r="E73" s="311">
        <f>'（シート３）申請書＜別表３＞（自動出力）'!$M$19</f>
        <v>0</v>
      </c>
      <c r="F73" s="312" t="str">
        <f t="shared" si="4"/>
        <v>－</v>
      </c>
    </row>
    <row r="74" spans="2:6" ht="21" customHeight="1">
      <c r="B74" s="469" t="s">
        <v>83</v>
      </c>
      <c r="C74" s="470"/>
      <c r="D74" s="115">
        <f>'（シート３）申請書＜別表３＞（自動出力）'!$F$21</f>
        <v>0</v>
      </c>
      <c r="E74" s="115">
        <f>'（シート３）申請書＜別表３＞（自動出力）'!$M$21</f>
        <v>0</v>
      </c>
      <c r="F74" s="313" t="str">
        <f t="shared" si="4"/>
        <v>－</v>
      </c>
    </row>
    <row r="75" spans="2:6" ht="21" customHeight="1" thickBot="1">
      <c r="B75" s="467" t="s">
        <v>92</v>
      </c>
      <c r="C75" s="468"/>
      <c r="D75" s="314">
        <f>'（シート３）申請書＜別表３＞（自動出力）'!$F$12</f>
        <v>0</v>
      </c>
      <c r="E75" s="314">
        <f>'（シート３）申請書＜別表３＞（自動出力）'!$M$12</f>
        <v>0</v>
      </c>
      <c r="F75" s="315" t="str">
        <f t="shared" si="4"/>
        <v>－</v>
      </c>
    </row>
    <row r="76" spans="2:6">
      <c r="B76" s="104"/>
      <c r="C76" s="104"/>
      <c r="D76" s="103"/>
      <c r="E76" s="103"/>
      <c r="F76" s="103"/>
    </row>
    <row r="77" spans="2:6">
      <c r="B77" s="471" t="s">
        <v>95</v>
      </c>
      <c r="C77" s="471"/>
      <c r="D77" s="103"/>
      <c r="E77" s="103"/>
      <c r="F77" s="103"/>
    </row>
    <row r="78" spans="2:6" ht="12" customHeight="1">
      <c r="B78" s="472"/>
      <c r="C78" s="473"/>
      <c r="D78" s="109" t="s">
        <v>0</v>
      </c>
      <c r="E78" s="109" t="s">
        <v>64</v>
      </c>
      <c r="F78" s="110" t="s">
        <v>63</v>
      </c>
    </row>
    <row r="79" spans="2:6" ht="12" customHeight="1">
      <c r="B79" s="474"/>
      <c r="C79" s="475"/>
      <c r="D79" s="111" t="str">
        <f>'（シート３）申請書＜別表３＞（自動出力）'!$F$5</f>
        <v>( 年12月期)</v>
      </c>
      <c r="E79" s="111" t="str">
        <f>'（シート３）申請書＜別表３＞（自動出力）'!$N$5</f>
        <v>( 年12月期)</v>
      </c>
      <c r="F79" s="112" t="s">
        <v>65</v>
      </c>
    </row>
    <row r="80" spans="2:6" ht="13.5">
      <c r="B80" s="466" t="s">
        <v>66</v>
      </c>
      <c r="C80" s="466"/>
      <c r="D80" s="113">
        <f>'（シート３）申請書＜別表３＞（自動出力）'!$F$6</f>
        <v>0</v>
      </c>
      <c r="E80" s="113">
        <f>'（シート３）申請書＜別表３＞（自動出力）'!$N$6</f>
        <v>0</v>
      </c>
      <c r="F80" s="114" t="str">
        <f>IF(OR(E80=0,D80=0),"－",IF(E80/D80&gt;0,E80/D80*100-100,(E80-D80)/ABS(D80)*100))</f>
        <v>－</v>
      </c>
    </row>
    <row r="81" spans="2:6" ht="13.5">
      <c r="B81" s="105"/>
      <c r="C81" s="105" t="s">
        <v>67</v>
      </c>
      <c r="D81" s="113">
        <f>'（シート３）申請書＜別表３＞（自動出力）'!$F$7</f>
        <v>0</v>
      </c>
      <c r="E81" s="113">
        <f>'（シート３）申請書＜別表３＞（自動出力）'!$N$7</f>
        <v>0</v>
      </c>
      <c r="F81" s="114" t="str">
        <f t="shared" ref="F81:F90" si="5">IF(OR(E81=0,D81=0),"－",IF(E81/D81&gt;0,E81/D81*100-100,(E81-D81)/ABS(D81)*100))</f>
        <v>－</v>
      </c>
    </row>
    <row r="82" spans="2:6" ht="13.5">
      <c r="B82" s="105"/>
      <c r="C82" s="105" t="s">
        <v>68</v>
      </c>
      <c r="D82" s="113">
        <f>'（シート３）申請書＜別表３＞（自動出力）'!$F$9</f>
        <v>0</v>
      </c>
      <c r="E82" s="113">
        <f>'（シート３）申請書＜別表３＞（自動出力）'!$N$9</f>
        <v>0</v>
      </c>
      <c r="F82" s="114" t="str">
        <f t="shared" si="5"/>
        <v>－</v>
      </c>
    </row>
    <row r="83" spans="2:6" ht="13.5">
      <c r="B83" s="466" t="s">
        <v>80</v>
      </c>
      <c r="C83" s="466"/>
      <c r="D83" s="115">
        <f>'（シート３）申請書＜別表３＞（自動出力）'!$F$10</f>
        <v>0</v>
      </c>
      <c r="E83" s="115">
        <f>'（シート３）申請書＜別表３＞（自動出力）'!$N$10</f>
        <v>0</v>
      </c>
      <c r="F83" s="114" t="str">
        <f t="shared" si="5"/>
        <v>－</v>
      </c>
    </row>
    <row r="84" spans="2:6" ht="13.5">
      <c r="B84" s="466" t="s">
        <v>96</v>
      </c>
      <c r="C84" s="466"/>
      <c r="D84" s="115">
        <f>'（シート３）申請書＜別表３＞（自動出力）'!$F$11</f>
        <v>0</v>
      </c>
      <c r="E84" s="115">
        <f>'（シート３）申請書＜別表３＞（自動出力）'!$N$11</f>
        <v>0</v>
      </c>
      <c r="F84" s="114" t="str">
        <f t="shared" si="5"/>
        <v>－</v>
      </c>
    </row>
    <row r="85" spans="2:6" ht="13.5">
      <c r="B85" s="106"/>
      <c r="C85" s="107" t="s">
        <v>81</v>
      </c>
      <c r="D85" s="115">
        <f>'（シート３）申請書＜別表３＞（自動出力）'!$F$13</f>
        <v>0</v>
      </c>
      <c r="E85" s="115">
        <f>'（シート３）申請書＜別表３＞（自動出力）'!$N$13</f>
        <v>0</v>
      </c>
      <c r="F85" s="114" t="str">
        <f t="shared" si="5"/>
        <v>－</v>
      </c>
    </row>
    <row r="86" spans="2:6" ht="13.5">
      <c r="B86" s="106"/>
      <c r="C86" s="107" t="s">
        <v>79</v>
      </c>
      <c r="D86" s="115">
        <f>'（シート３）申請書＜別表３＞（自動出力）'!$F$18</f>
        <v>0</v>
      </c>
      <c r="E86" s="115">
        <f>'（シート３）申請書＜別表３＞（自動出力）'!$N$18</f>
        <v>0</v>
      </c>
      <c r="F86" s="114" t="str">
        <f t="shared" si="5"/>
        <v>－</v>
      </c>
    </row>
    <row r="87" spans="2:6" ht="14.25" thickBot="1">
      <c r="B87" s="307"/>
      <c r="C87" s="308" t="s">
        <v>82</v>
      </c>
      <c r="D87" s="309">
        <f>'（シート３）申請書＜別表３＞（自動出力）'!$F$20</f>
        <v>1</v>
      </c>
      <c r="E87" s="309">
        <f>'（シート３）申請書＜別表３＞（自動出力）'!$N$20</f>
        <v>1</v>
      </c>
      <c r="F87" s="310">
        <f t="shared" si="5"/>
        <v>0</v>
      </c>
    </row>
    <row r="88" spans="2:6" ht="21" customHeight="1">
      <c r="B88" s="464" t="s">
        <v>97</v>
      </c>
      <c r="C88" s="465"/>
      <c r="D88" s="311">
        <f>'（シート３）申請書＜別表３＞（自動出力）'!$F$19</f>
        <v>0</v>
      </c>
      <c r="E88" s="311">
        <f>'（シート３）申請書＜別表３＞（自動出力）'!$N$19</f>
        <v>0</v>
      </c>
      <c r="F88" s="312" t="str">
        <f t="shared" si="5"/>
        <v>－</v>
      </c>
    </row>
    <row r="89" spans="2:6" ht="21" customHeight="1">
      <c r="B89" s="469" t="s">
        <v>83</v>
      </c>
      <c r="C89" s="470"/>
      <c r="D89" s="115">
        <f>'（シート３）申請書＜別表３＞（自動出力）'!$F$21</f>
        <v>0</v>
      </c>
      <c r="E89" s="115">
        <f>'（シート３）申請書＜別表３＞（自動出力）'!$N$21</f>
        <v>0</v>
      </c>
      <c r="F89" s="313" t="str">
        <f t="shared" si="5"/>
        <v>－</v>
      </c>
    </row>
    <row r="90" spans="2:6" ht="21" customHeight="1" thickBot="1">
      <c r="B90" s="467" t="s">
        <v>92</v>
      </c>
      <c r="C90" s="468"/>
      <c r="D90" s="314">
        <f>'（シート３）申請書＜別表３＞（自動出力）'!$F$12</f>
        <v>0</v>
      </c>
      <c r="E90" s="314">
        <f>'（シート３）申請書＜別表３＞（自動出力）'!$N$12</f>
        <v>0</v>
      </c>
      <c r="F90" s="315" t="str">
        <f t="shared" si="5"/>
        <v>－</v>
      </c>
    </row>
    <row r="91" spans="2:6">
      <c r="B91" s="104"/>
      <c r="C91" s="104"/>
      <c r="D91" s="103"/>
      <c r="E91" s="103"/>
      <c r="F91" s="103"/>
    </row>
  </sheetData>
  <sheetProtection algorithmName="SHA-512" hashValue="kjP4UOa2SlhQUOv9rRWeRyNmaBQFpry9LCoJv4VlDIoPME70S1Amf7UKNrCSPolZ2E2QLBiUnCBCTPbz60ci3w==" saltValue="uLulrd5gwvgsWMat54NgUQ==" spinCount="100000" sheet="1" objects="1" scenarios="1"/>
  <mergeCells count="48">
    <mergeCell ref="B35:C35"/>
    <mergeCell ref="B9:C9"/>
    <mergeCell ref="B13:C13"/>
    <mergeCell ref="B3:C4"/>
    <mergeCell ref="B5:C5"/>
    <mergeCell ref="B8:C8"/>
    <mergeCell ref="B33:C34"/>
    <mergeCell ref="B32:C32"/>
    <mergeCell ref="B28:C28"/>
    <mergeCell ref="B24:C24"/>
    <mergeCell ref="B14:C14"/>
    <mergeCell ref="B15:C15"/>
    <mergeCell ref="B30:C30"/>
    <mergeCell ref="B29:C29"/>
    <mergeCell ref="B2:C2"/>
    <mergeCell ref="B23:C23"/>
    <mergeCell ref="B20:C20"/>
    <mergeCell ref="B18:C19"/>
    <mergeCell ref="B17:C17"/>
    <mergeCell ref="B44:C44"/>
    <mergeCell ref="B43:C43"/>
    <mergeCell ref="B39:C39"/>
    <mergeCell ref="B38:C38"/>
    <mergeCell ref="B75:C75"/>
    <mergeCell ref="B45:C45"/>
    <mergeCell ref="B58:C58"/>
    <mergeCell ref="B47:C47"/>
    <mergeCell ref="B48:C49"/>
    <mergeCell ref="B50:C50"/>
    <mergeCell ref="B53:C53"/>
    <mergeCell ref="B54:C54"/>
    <mergeCell ref="B77:C77"/>
    <mergeCell ref="B78:C79"/>
    <mergeCell ref="B80:C80"/>
    <mergeCell ref="B59:C59"/>
    <mergeCell ref="B60:C60"/>
    <mergeCell ref="B62:C62"/>
    <mergeCell ref="B63:C64"/>
    <mergeCell ref="B65:C65"/>
    <mergeCell ref="B68:C68"/>
    <mergeCell ref="B73:C73"/>
    <mergeCell ref="B69:C69"/>
    <mergeCell ref="B74:C74"/>
    <mergeCell ref="B88:C88"/>
    <mergeCell ref="B84:C84"/>
    <mergeCell ref="B90:C90"/>
    <mergeCell ref="B83:C83"/>
    <mergeCell ref="B89:C89"/>
  </mergeCells>
  <phoneticPr fontId="2"/>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ご利用方法</vt:lpstr>
      <vt:lpstr>（シート１）財務データ入力用</vt:lpstr>
      <vt:lpstr>（シート２）全体の売上計画（自動出力）</vt:lpstr>
      <vt:lpstr>（シート３）申請書＜別表３＞（自動出力）</vt:lpstr>
      <vt:lpstr>※数値目標確認用（自動出力）</vt:lpstr>
      <vt:lpstr>'（シート１）財務データ入力用'!Print_Area</vt:lpstr>
      <vt:lpstr>'（シート２）全体の売上計画（自動出力）'!Print_Area</vt:lpstr>
      <vt:lpstr>'（シート３）申請書＜別表３＞（自動出力）'!Print_Area</vt:lpstr>
      <vt:lpstr>'※数値目標確認用（自動出力）'!Print_Area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2024-04-23T22:38:07Z</cp:lastPrinted>
  <dcterms:created xsi:type="dcterms:W3CDTF">2009-07-15T04:46:56Z</dcterms:created>
  <dcterms:modified xsi:type="dcterms:W3CDTF">2024-04-23T22:39:57Z</dcterms:modified>
</cp:coreProperties>
</file>