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fs01\s0601new\05_海老名駐在事務所\05 経営革新\98　見直し（簡素化・電子申請化）\各種ツール（中川作業用）\別表３作成支援用EXCELファイル\別表３計画目標値の詳細（別表３作成支援）\"/>
    </mc:Choice>
  </mc:AlternateContent>
  <bookViews>
    <workbookView xWindow="0" yWindow="6675" windowWidth="15225" windowHeight="8550" activeTab="1"/>
  </bookViews>
  <sheets>
    <sheet name="ご利用方法" sheetId="13" r:id="rId1"/>
    <sheet name="（シート１）財務データ入力用" sheetId="1" r:id="rId2"/>
    <sheet name="（シート２）会社全体の売上計画（自動出力）" sheetId="8" r:id="rId3"/>
    <sheet name="（シート３）申請書＜別表３＞（自動出力）" sheetId="4" r:id="rId4"/>
    <sheet name="※数値目標確認用（自動出力）" sheetId="9" r:id="rId5"/>
  </sheets>
  <definedNames>
    <definedName name="_xlnm.Print_Area" localSheetId="1">'（シート１）財務データ入力用'!$B$1:$W$87</definedName>
    <definedName name="_xlnm.Print_Area" localSheetId="2">'（シート２）会社全体の売上計画（自動出力）'!$B$1:$N$53</definedName>
    <definedName name="_xlnm.Print_Area" localSheetId="3">'（シート３）申請書＜別表３＞（自動出力）'!$A$1:$N$38</definedName>
    <definedName name="_xlnm.Print_Area" localSheetId="4">'※数値目標確認用（自動出力）'!$A$1:$G$91</definedName>
  </definedNames>
  <calcPr calcId="162913"/>
</workbook>
</file>

<file path=xl/calcChain.xml><?xml version="1.0" encoding="utf-8"?>
<calcChain xmlns="http://schemas.openxmlformats.org/spreadsheetml/2006/main">
  <c r="H26" i="1" l="1"/>
  <c r="J26" i="1"/>
  <c r="H48" i="1" l="1"/>
  <c r="G23" i="8" l="1"/>
  <c r="G13" i="8"/>
  <c r="G14" i="8"/>
  <c r="H14" i="8"/>
  <c r="I14" i="8"/>
  <c r="J14" i="8"/>
  <c r="K14" i="8"/>
  <c r="L14" i="8"/>
  <c r="M14" i="8"/>
  <c r="N14" i="8"/>
  <c r="N13" i="8"/>
  <c r="M13" i="8"/>
  <c r="L13" i="8"/>
  <c r="K13" i="8"/>
  <c r="J13" i="8"/>
  <c r="I13" i="8"/>
  <c r="H13" i="8"/>
  <c r="K16" i="1"/>
  <c r="M16" i="1"/>
  <c r="O16" i="1"/>
  <c r="Q16" i="1"/>
  <c r="S16" i="1"/>
  <c r="U16" i="1"/>
  <c r="W16" i="1"/>
  <c r="I16" i="1"/>
  <c r="J87" i="1" l="1"/>
  <c r="K87" i="1"/>
  <c r="L87" i="1"/>
  <c r="M87" i="1"/>
  <c r="N87" i="1"/>
  <c r="O87" i="1"/>
  <c r="P87" i="1"/>
  <c r="Q87" i="1"/>
  <c r="R87" i="1"/>
  <c r="S87" i="1"/>
  <c r="T87" i="1"/>
  <c r="U87" i="1"/>
  <c r="V87" i="1"/>
  <c r="W87" i="1"/>
  <c r="H87" i="1"/>
  <c r="F25" i="1"/>
  <c r="E25" i="1"/>
  <c r="D25" i="1"/>
  <c r="H44" i="1"/>
  <c r="I44" i="1"/>
  <c r="J44" i="1"/>
  <c r="K44" i="1"/>
  <c r="L44" i="1"/>
  <c r="M44" i="1"/>
  <c r="N44" i="1"/>
  <c r="O44" i="1"/>
  <c r="P44" i="1"/>
  <c r="Q44" i="1"/>
  <c r="R44" i="1"/>
  <c r="S44" i="1"/>
  <c r="T44" i="1"/>
  <c r="U44" i="1"/>
  <c r="V44" i="1"/>
  <c r="W44" i="1"/>
  <c r="F44" i="1"/>
  <c r="E44" i="1"/>
  <c r="D44" i="1"/>
  <c r="G45" i="8" l="1"/>
  <c r="H45" i="8"/>
  <c r="I45" i="8"/>
  <c r="J45" i="8"/>
  <c r="K45" i="8"/>
  <c r="L45" i="8"/>
  <c r="M45" i="8"/>
  <c r="N45" i="8"/>
  <c r="N44" i="8"/>
  <c r="M44" i="8"/>
  <c r="L44" i="8"/>
  <c r="K44" i="8"/>
  <c r="J44" i="8"/>
  <c r="I44" i="8"/>
  <c r="H44" i="8"/>
  <c r="G44" i="8"/>
  <c r="F45" i="8"/>
  <c r="E44" i="8"/>
  <c r="F44" i="8"/>
  <c r="E45" i="8"/>
  <c r="D45" i="8"/>
  <c r="D44" i="8"/>
  <c r="N41" i="8" l="1"/>
  <c r="M41" i="8"/>
  <c r="L41" i="8"/>
  <c r="K41" i="8"/>
  <c r="J41" i="8"/>
  <c r="I41" i="8"/>
  <c r="H41" i="8"/>
  <c r="I87" i="1"/>
  <c r="G41" i="8"/>
  <c r="W57" i="1" l="1"/>
  <c r="U57" i="1"/>
  <c r="S57" i="1"/>
  <c r="Q57" i="1"/>
  <c r="O57" i="1"/>
  <c r="M57" i="1"/>
  <c r="K57" i="1"/>
  <c r="I57" i="1"/>
  <c r="F16" i="1" l="1"/>
  <c r="G16" i="1" s="1"/>
  <c r="E16" i="1"/>
  <c r="D16" i="1"/>
  <c r="I6" i="8" l="1"/>
  <c r="J59" i="1"/>
  <c r="J60" i="1" s="1"/>
  <c r="J68" i="1"/>
  <c r="L68" i="1"/>
  <c r="M68" i="1" s="1"/>
  <c r="N59" i="1"/>
  <c r="N68" i="1"/>
  <c r="O68" i="1" s="1"/>
  <c r="P59" i="1"/>
  <c r="P60" i="1" s="1"/>
  <c r="Q60" i="1" s="1"/>
  <c r="P68" i="1"/>
  <c r="Q68" i="1" s="1"/>
  <c r="R59" i="1"/>
  <c r="R60" i="1" s="1"/>
  <c r="R68" i="1"/>
  <c r="T59" i="1"/>
  <c r="T60" i="1" s="1"/>
  <c r="T68" i="1"/>
  <c r="V59" i="1"/>
  <c r="V68" i="1"/>
  <c r="V26" i="1"/>
  <c r="V17" i="1"/>
  <c r="V18" i="1" s="1"/>
  <c r="W18" i="1" s="1"/>
  <c r="T26" i="1"/>
  <c r="T17" i="1"/>
  <c r="T18" i="1" s="1"/>
  <c r="R26" i="1"/>
  <c r="R17" i="1"/>
  <c r="R18" i="1" s="1"/>
  <c r="S18" i="1" s="1"/>
  <c r="P26" i="1"/>
  <c r="Q26" i="1" s="1"/>
  <c r="P17" i="1"/>
  <c r="Q17" i="1" s="1"/>
  <c r="N26" i="1"/>
  <c r="O26" i="1" s="1"/>
  <c r="N17" i="1"/>
  <c r="N18" i="1" s="1"/>
  <c r="O18" i="1" s="1"/>
  <c r="L26" i="1"/>
  <c r="L17" i="1"/>
  <c r="L18" i="1" s="1"/>
  <c r="W67" i="1"/>
  <c r="U67" i="1"/>
  <c r="S67" i="1"/>
  <c r="O67" i="1"/>
  <c r="W58" i="1"/>
  <c r="U58" i="1"/>
  <c r="S58" i="1"/>
  <c r="O58" i="1"/>
  <c r="S51" i="1"/>
  <c r="Q51" i="1"/>
  <c r="O51" i="1"/>
  <c r="O50" i="1"/>
  <c r="K23" i="8"/>
  <c r="O25" i="1"/>
  <c r="M25" i="1"/>
  <c r="H23" i="8"/>
  <c r="I25" i="1"/>
  <c r="W15" i="1"/>
  <c r="U15" i="1"/>
  <c r="S15" i="1"/>
  <c r="Q15" i="1"/>
  <c r="K15" i="1"/>
  <c r="W9" i="1"/>
  <c r="S9" i="1"/>
  <c r="M9" i="1"/>
  <c r="M6" i="8"/>
  <c r="H6" i="8"/>
  <c r="U9" i="1"/>
  <c r="Q9" i="1"/>
  <c r="O9" i="1"/>
  <c r="U8" i="1"/>
  <c r="S8" i="1"/>
  <c r="M8" i="1"/>
  <c r="I15" i="1"/>
  <c r="G8" i="8"/>
  <c r="G7" i="8"/>
  <c r="I8" i="1"/>
  <c r="I20" i="1"/>
  <c r="W70" i="1"/>
  <c r="U70" i="1"/>
  <c r="S70" i="1"/>
  <c r="Q70" i="1"/>
  <c r="O70" i="1"/>
  <c r="M70" i="1"/>
  <c r="K70" i="1"/>
  <c r="I70" i="1"/>
  <c r="K68" i="1"/>
  <c r="Q67" i="1"/>
  <c r="M67" i="1"/>
  <c r="K67" i="1"/>
  <c r="I67" i="1"/>
  <c r="W66" i="1"/>
  <c r="U66" i="1"/>
  <c r="S66" i="1"/>
  <c r="Q66" i="1"/>
  <c r="O66" i="1"/>
  <c r="M66" i="1"/>
  <c r="K66" i="1"/>
  <c r="I66" i="1"/>
  <c r="W65" i="1"/>
  <c r="U65" i="1"/>
  <c r="S65" i="1"/>
  <c r="Q65" i="1"/>
  <c r="O65" i="1"/>
  <c r="M65" i="1"/>
  <c r="K65" i="1"/>
  <c r="I65" i="1"/>
  <c r="W64" i="1"/>
  <c r="U64" i="1"/>
  <c r="S64" i="1"/>
  <c r="Q64" i="1"/>
  <c r="O64" i="1"/>
  <c r="M64" i="1"/>
  <c r="K64" i="1"/>
  <c r="I64" i="1"/>
  <c r="W63" i="1"/>
  <c r="U63" i="1"/>
  <c r="S63" i="1"/>
  <c r="Q63" i="1"/>
  <c r="O63" i="1"/>
  <c r="M63" i="1"/>
  <c r="K63" i="1"/>
  <c r="I63" i="1"/>
  <c r="M62" i="1"/>
  <c r="K62" i="1"/>
  <c r="I62" i="1"/>
  <c r="W61" i="1"/>
  <c r="U61" i="1"/>
  <c r="S61" i="1"/>
  <c r="Q61" i="1"/>
  <c r="O61" i="1"/>
  <c r="M61" i="1"/>
  <c r="K61" i="1"/>
  <c r="I61" i="1"/>
  <c r="K60" i="1"/>
  <c r="K59" i="1"/>
  <c r="M58" i="1"/>
  <c r="K58" i="1"/>
  <c r="I58" i="1"/>
  <c r="M53" i="1"/>
  <c r="K53" i="1"/>
  <c r="I53" i="1"/>
  <c r="M52" i="1"/>
  <c r="K52" i="1"/>
  <c r="I52" i="1"/>
  <c r="W56" i="1"/>
  <c r="U56" i="1"/>
  <c r="S56" i="1"/>
  <c r="Q56" i="1"/>
  <c r="O56" i="1"/>
  <c r="M56" i="1"/>
  <c r="K56" i="1"/>
  <c r="I56" i="1"/>
  <c r="W55" i="1"/>
  <c r="U55" i="1"/>
  <c r="S55" i="1"/>
  <c r="Q55" i="1"/>
  <c r="O55" i="1"/>
  <c r="M55" i="1"/>
  <c r="K55" i="1"/>
  <c r="I55" i="1"/>
  <c r="W54" i="1"/>
  <c r="U54" i="1"/>
  <c r="S54" i="1"/>
  <c r="Q54" i="1"/>
  <c r="O54" i="1"/>
  <c r="M54" i="1"/>
  <c r="K54" i="1"/>
  <c r="I54" i="1"/>
  <c r="W51" i="1"/>
  <c r="M51" i="1"/>
  <c r="K51" i="1"/>
  <c r="I51" i="1"/>
  <c r="W50" i="1"/>
  <c r="U50" i="1"/>
  <c r="Q50" i="1"/>
  <c r="M50" i="1"/>
  <c r="K50" i="1"/>
  <c r="I50" i="1"/>
  <c r="V48" i="1"/>
  <c r="T48" i="1"/>
  <c r="R48" i="1"/>
  <c r="P48" i="1"/>
  <c r="N48" i="1"/>
  <c r="L48" i="1"/>
  <c r="J48" i="1"/>
  <c r="N40" i="8"/>
  <c r="M40" i="8"/>
  <c r="L40" i="8"/>
  <c r="K40" i="8"/>
  <c r="J40" i="8"/>
  <c r="I40" i="8"/>
  <c r="H40" i="8"/>
  <c r="G40" i="8"/>
  <c r="G44" i="1"/>
  <c r="F40" i="8"/>
  <c r="F42" i="8" s="1"/>
  <c r="E40" i="8"/>
  <c r="E42" i="8" s="1"/>
  <c r="E20" i="4" s="1"/>
  <c r="D40" i="8"/>
  <c r="D42" i="8" s="1"/>
  <c r="W29" i="1"/>
  <c r="U29" i="1"/>
  <c r="S29" i="1"/>
  <c r="Q29" i="1"/>
  <c r="O29" i="1"/>
  <c r="M29" i="1"/>
  <c r="K29" i="1"/>
  <c r="I29" i="1"/>
  <c r="G29" i="1"/>
  <c r="W28" i="1"/>
  <c r="U28" i="1"/>
  <c r="S28" i="1"/>
  <c r="Q28" i="1"/>
  <c r="O28" i="1"/>
  <c r="M28" i="1"/>
  <c r="K28" i="1"/>
  <c r="I28" i="1"/>
  <c r="G28" i="1"/>
  <c r="G26" i="1"/>
  <c r="W25" i="1"/>
  <c r="U25" i="1"/>
  <c r="S25" i="1"/>
  <c r="Q25" i="1"/>
  <c r="K25" i="1"/>
  <c r="G25" i="1"/>
  <c r="W24" i="1"/>
  <c r="U24" i="1"/>
  <c r="S24" i="1"/>
  <c r="Q24" i="1"/>
  <c r="O24" i="1"/>
  <c r="M24" i="1"/>
  <c r="K24" i="1"/>
  <c r="I24" i="1"/>
  <c r="G24" i="1"/>
  <c r="W23" i="1"/>
  <c r="U23" i="1"/>
  <c r="S23" i="1"/>
  <c r="Q23" i="1"/>
  <c r="O23" i="1"/>
  <c r="M23" i="1"/>
  <c r="K23" i="1"/>
  <c r="I23" i="1"/>
  <c r="G23" i="1"/>
  <c r="W22" i="1"/>
  <c r="U22" i="1"/>
  <c r="S22" i="1"/>
  <c r="Q22" i="1"/>
  <c r="O22" i="1"/>
  <c r="M22" i="1"/>
  <c r="K22" i="1"/>
  <c r="I22" i="1"/>
  <c r="G22" i="1"/>
  <c r="G21" i="1"/>
  <c r="G20" i="1"/>
  <c r="W19" i="1"/>
  <c r="U19" i="1"/>
  <c r="S19" i="1"/>
  <c r="Q19" i="1"/>
  <c r="O19" i="1"/>
  <c r="M19" i="1"/>
  <c r="K19" i="1"/>
  <c r="I19" i="1"/>
  <c r="G19" i="1"/>
  <c r="G17" i="1"/>
  <c r="F18" i="1"/>
  <c r="G18" i="1" s="1"/>
  <c r="D18" i="1"/>
  <c r="G15" i="1"/>
  <c r="G11" i="1"/>
  <c r="G10" i="1"/>
  <c r="W14" i="1"/>
  <c r="U14" i="1"/>
  <c r="S14" i="1"/>
  <c r="Q14" i="1"/>
  <c r="O14" i="1"/>
  <c r="M14" i="1"/>
  <c r="K14" i="1"/>
  <c r="I14" i="1"/>
  <c r="G14" i="1"/>
  <c r="W13" i="1"/>
  <c r="U13" i="1"/>
  <c r="S13" i="1"/>
  <c r="Q13" i="1"/>
  <c r="O13" i="1"/>
  <c r="M13" i="1"/>
  <c r="K13" i="1"/>
  <c r="I13" i="1"/>
  <c r="G13" i="1"/>
  <c r="G12" i="1"/>
  <c r="G9" i="1"/>
  <c r="Q8" i="1"/>
  <c r="G8" i="1"/>
  <c r="N31" i="8"/>
  <c r="N14" i="4" s="1"/>
  <c r="N33" i="8"/>
  <c r="N22" i="4" s="1"/>
  <c r="N34" i="8"/>
  <c r="N23" i="4" s="1"/>
  <c r="N36" i="8"/>
  <c r="N25" i="4" s="1"/>
  <c r="H31" i="8"/>
  <c r="H14" i="4" s="1"/>
  <c r="I31" i="8"/>
  <c r="I14" i="4" s="1"/>
  <c r="J31" i="8"/>
  <c r="J14" i="4" s="1"/>
  <c r="K31" i="8"/>
  <c r="K14" i="4" s="1"/>
  <c r="L31" i="8"/>
  <c r="L14" i="4" s="1"/>
  <c r="M31" i="8"/>
  <c r="H33" i="8"/>
  <c r="H22" i="4" s="1"/>
  <c r="I33" i="8"/>
  <c r="I22" i="4" s="1"/>
  <c r="J33" i="8"/>
  <c r="J22" i="4" s="1"/>
  <c r="K33" i="8"/>
  <c r="K22" i="4" s="1"/>
  <c r="L33" i="8"/>
  <c r="L22" i="4" s="1"/>
  <c r="M33" i="8"/>
  <c r="M22" i="4" s="1"/>
  <c r="H34" i="8"/>
  <c r="H23" i="4" s="1"/>
  <c r="I34" i="8"/>
  <c r="J34" i="8"/>
  <c r="J23" i="4" s="1"/>
  <c r="K34" i="8"/>
  <c r="K23" i="4" s="1"/>
  <c r="L34" i="8"/>
  <c r="L23" i="4" s="1"/>
  <c r="M34" i="8"/>
  <c r="H36" i="8"/>
  <c r="H25" i="4" s="1"/>
  <c r="I36" i="8"/>
  <c r="I25" i="4" s="1"/>
  <c r="J36" i="8"/>
  <c r="J25" i="4" s="1"/>
  <c r="K36" i="8"/>
  <c r="K25" i="4" s="1"/>
  <c r="L36" i="8"/>
  <c r="L25" i="4" s="1"/>
  <c r="M36" i="8"/>
  <c r="M25" i="4" s="1"/>
  <c r="G36" i="8"/>
  <c r="G25" i="4" s="1"/>
  <c r="G34" i="8"/>
  <c r="G23" i="4" s="1"/>
  <c r="G33" i="8"/>
  <c r="G31" i="8"/>
  <c r="G14" i="4" s="1"/>
  <c r="N27" i="8"/>
  <c r="M27" i="8"/>
  <c r="L27" i="8"/>
  <c r="K27" i="8"/>
  <c r="J27" i="8"/>
  <c r="I27" i="8"/>
  <c r="H27" i="8"/>
  <c r="N26" i="8"/>
  <c r="M26" i="8"/>
  <c r="L26" i="8"/>
  <c r="K26" i="8"/>
  <c r="J26" i="8"/>
  <c r="I26" i="8"/>
  <c r="H26" i="8"/>
  <c r="G27" i="8"/>
  <c r="G26" i="8"/>
  <c r="G22" i="8"/>
  <c r="G21" i="8"/>
  <c r="G20" i="8"/>
  <c r="G19" i="8"/>
  <c r="G17" i="8"/>
  <c r="G12" i="8"/>
  <c r="G11" i="8"/>
  <c r="N23" i="8"/>
  <c r="M23" i="8"/>
  <c r="N22" i="8"/>
  <c r="M22" i="8"/>
  <c r="L22" i="8"/>
  <c r="K22" i="8"/>
  <c r="J22" i="8"/>
  <c r="I22" i="8"/>
  <c r="H22" i="8"/>
  <c r="N21" i="8"/>
  <c r="M21" i="8"/>
  <c r="L21" i="8"/>
  <c r="K21" i="8"/>
  <c r="J21" i="8"/>
  <c r="I21" i="8"/>
  <c r="H21" i="8"/>
  <c r="N20" i="8"/>
  <c r="M20" i="8"/>
  <c r="L20" i="8"/>
  <c r="K20" i="8"/>
  <c r="J20" i="8"/>
  <c r="I20" i="8"/>
  <c r="H20" i="8"/>
  <c r="N17" i="8"/>
  <c r="M17" i="8"/>
  <c r="L17" i="8"/>
  <c r="K17" i="8"/>
  <c r="J17" i="8"/>
  <c r="I17" i="8"/>
  <c r="H17" i="8"/>
  <c r="N5" i="8"/>
  <c r="N6" i="4" s="1"/>
  <c r="E80" i="9" s="1"/>
  <c r="M5" i="8"/>
  <c r="L5" i="8"/>
  <c r="L6" i="4" s="1"/>
  <c r="J5" i="8"/>
  <c r="J6" i="4" s="1"/>
  <c r="E20" i="9" s="1"/>
  <c r="I5" i="8"/>
  <c r="I6" i="4" s="1"/>
  <c r="H5" i="8"/>
  <c r="N12" i="8"/>
  <c r="M12" i="8"/>
  <c r="L12" i="8"/>
  <c r="K12" i="8"/>
  <c r="J12" i="8"/>
  <c r="I12" i="8"/>
  <c r="H12" i="8"/>
  <c r="N11" i="8"/>
  <c r="M11" i="8"/>
  <c r="L11" i="8"/>
  <c r="K11" i="8"/>
  <c r="J11" i="8"/>
  <c r="I11" i="8"/>
  <c r="H11" i="8"/>
  <c r="N7" i="8"/>
  <c r="I7" i="8"/>
  <c r="N6" i="8"/>
  <c r="K6" i="8"/>
  <c r="G6" i="8"/>
  <c r="F26" i="8"/>
  <c r="E26" i="8"/>
  <c r="D26" i="8"/>
  <c r="F14" i="8"/>
  <c r="E14" i="8"/>
  <c r="D14" i="8"/>
  <c r="F13" i="8"/>
  <c r="E13" i="8"/>
  <c r="D13" i="8"/>
  <c r="F9" i="8"/>
  <c r="E9" i="8"/>
  <c r="D9" i="8"/>
  <c r="F8" i="8"/>
  <c r="E8" i="8"/>
  <c r="D8" i="8"/>
  <c r="F12" i="8"/>
  <c r="E12" i="8"/>
  <c r="D12" i="8"/>
  <c r="F11" i="8"/>
  <c r="E11" i="8"/>
  <c r="D11" i="8"/>
  <c r="F10" i="8"/>
  <c r="E10" i="8"/>
  <c r="D10" i="8"/>
  <c r="F7" i="8"/>
  <c r="E7" i="8"/>
  <c r="D7" i="8"/>
  <c r="F6" i="8"/>
  <c r="E6" i="8"/>
  <c r="D6" i="8"/>
  <c r="F23" i="8"/>
  <c r="E23" i="8"/>
  <c r="D23" i="8"/>
  <c r="F22" i="8"/>
  <c r="E22" i="8"/>
  <c r="D22" i="8"/>
  <c r="F21" i="8"/>
  <c r="E21" i="8"/>
  <c r="D21" i="8"/>
  <c r="F20" i="8"/>
  <c r="E20" i="8"/>
  <c r="D20" i="8"/>
  <c r="F19" i="8"/>
  <c r="E19" i="8"/>
  <c r="D19" i="8"/>
  <c r="F18" i="8"/>
  <c r="E18" i="8"/>
  <c r="D18" i="8"/>
  <c r="G5" i="8"/>
  <c r="G6" i="4" s="1"/>
  <c r="E5" i="8"/>
  <c r="E6" i="4" s="1"/>
  <c r="F5" i="8"/>
  <c r="F6" i="4" s="1"/>
  <c r="M4" i="8"/>
  <c r="M5" i="4" s="1"/>
  <c r="E64" i="9" s="1"/>
  <c r="N4" i="8"/>
  <c r="N5" i="4" s="1"/>
  <c r="E79" i="9" s="1"/>
  <c r="L4" i="8"/>
  <c r="L5" i="4" s="1"/>
  <c r="E49" i="9" s="1"/>
  <c r="K4" i="8"/>
  <c r="K5" i="4" s="1"/>
  <c r="E34" i="9" s="1"/>
  <c r="J4" i="8"/>
  <c r="J5" i="4" s="1"/>
  <c r="E19" i="9" s="1"/>
  <c r="I4" i="8"/>
  <c r="I5" i="4" s="1"/>
  <c r="E4" i="9" s="1"/>
  <c r="G4" i="8"/>
  <c r="G5" i="4" s="1"/>
  <c r="H4" i="8"/>
  <c r="H5" i="4" s="1"/>
  <c r="L23" i="8"/>
  <c r="F27" i="8"/>
  <c r="E27" i="8"/>
  <c r="D27" i="8"/>
  <c r="F17" i="8"/>
  <c r="E17" i="8"/>
  <c r="D17" i="8"/>
  <c r="D5" i="8"/>
  <c r="D6" i="4" s="1"/>
  <c r="F31" i="8"/>
  <c r="F14" i="4" s="1"/>
  <c r="E31" i="8"/>
  <c r="E14" i="4" s="1"/>
  <c r="D31" i="8"/>
  <c r="D14" i="4" s="1"/>
  <c r="F4" i="8"/>
  <c r="F5" i="4" s="1"/>
  <c r="E4" i="8"/>
  <c r="E5" i="4" s="1"/>
  <c r="D4" i="8"/>
  <c r="D5" i="4" s="1"/>
  <c r="E3" i="4"/>
  <c r="K5" i="8"/>
  <c r="K6" i="4" s="1"/>
  <c r="I23" i="8"/>
  <c r="J23" i="8"/>
  <c r="Q58" i="1"/>
  <c r="J7" i="8"/>
  <c r="J6" i="8"/>
  <c r="O15" i="1"/>
  <c r="M7" i="8"/>
  <c r="L7" i="8"/>
  <c r="K7" i="8"/>
  <c r="L6" i="8"/>
  <c r="K8" i="1"/>
  <c r="I12" i="1"/>
  <c r="I9" i="1"/>
  <c r="I26" i="1"/>
  <c r="K9" i="1"/>
  <c r="H7" i="8"/>
  <c r="M15" i="1"/>
  <c r="K10" i="1"/>
  <c r="O62" i="1"/>
  <c r="I10" i="1"/>
  <c r="H17" i="1"/>
  <c r="H18" i="1" s="1"/>
  <c r="I18" i="1" s="1"/>
  <c r="U51" i="1"/>
  <c r="H59" i="1"/>
  <c r="H60" i="1" s="1"/>
  <c r="I60" i="1" s="1"/>
  <c r="O8" i="1"/>
  <c r="W8" i="1"/>
  <c r="S50" i="1"/>
  <c r="H68" i="1"/>
  <c r="I68" i="1" s="1"/>
  <c r="G18" i="8"/>
  <c r="I11" i="1"/>
  <c r="G9" i="8"/>
  <c r="H8" i="8"/>
  <c r="O53" i="1"/>
  <c r="O52" i="1"/>
  <c r="S62" i="1"/>
  <c r="Q62" i="1"/>
  <c r="O59" i="1"/>
  <c r="Q53" i="1"/>
  <c r="Q52" i="1"/>
  <c r="H9" i="8"/>
  <c r="I8" i="8"/>
  <c r="M10" i="1"/>
  <c r="K11" i="1"/>
  <c r="K21" i="1"/>
  <c r="H19" i="8"/>
  <c r="K26" i="1"/>
  <c r="I21" i="1"/>
  <c r="K12" i="1"/>
  <c r="J17" i="1"/>
  <c r="J18" i="1" s="1"/>
  <c r="K18" i="1" s="1"/>
  <c r="H10" i="8"/>
  <c r="G10" i="8"/>
  <c r="U62" i="1"/>
  <c r="S68" i="1"/>
  <c r="S53" i="1"/>
  <c r="S52" i="1"/>
  <c r="K20" i="1"/>
  <c r="H18" i="8"/>
  <c r="M20" i="1"/>
  <c r="I18" i="8"/>
  <c r="J8" i="8"/>
  <c r="O10" i="1"/>
  <c r="M11" i="1"/>
  <c r="I9" i="8"/>
  <c r="M26" i="1"/>
  <c r="M21" i="1"/>
  <c r="I19" i="8"/>
  <c r="M12" i="1"/>
  <c r="I10" i="8"/>
  <c r="W62" i="1"/>
  <c r="W68" i="1"/>
  <c r="U68" i="1"/>
  <c r="S59" i="1"/>
  <c r="U53" i="1"/>
  <c r="U52" i="1"/>
  <c r="Q59" i="1"/>
  <c r="O20" i="1"/>
  <c r="J18" i="8"/>
  <c r="K8" i="8"/>
  <c r="Q10" i="1"/>
  <c r="O11" i="1"/>
  <c r="J9" i="8"/>
  <c r="J19" i="8"/>
  <c r="O21" i="1"/>
  <c r="O12" i="1"/>
  <c r="J10" i="8"/>
  <c r="M17" i="1"/>
  <c r="H39" i="1"/>
  <c r="W53" i="1"/>
  <c r="W52" i="1"/>
  <c r="S60" i="1"/>
  <c r="Q20" i="1"/>
  <c r="K18" i="8"/>
  <c r="K9" i="8"/>
  <c r="Q11" i="1"/>
  <c r="L8" i="8"/>
  <c r="S10" i="1"/>
  <c r="Q21" i="1"/>
  <c r="K19" i="8"/>
  <c r="M18" i="1"/>
  <c r="Q12" i="1"/>
  <c r="K10" i="8"/>
  <c r="J39" i="1"/>
  <c r="U59" i="1"/>
  <c r="W59" i="1"/>
  <c r="U60" i="1"/>
  <c r="S20" i="1"/>
  <c r="L18" i="8"/>
  <c r="S11" i="1"/>
  <c r="L9" i="8"/>
  <c r="U10" i="1"/>
  <c r="M8" i="8"/>
  <c r="L19" i="8"/>
  <c r="S26" i="1"/>
  <c r="S21" i="1"/>
  <c r="L39" i="1"/>
  <c r="S12" i="1"/>
  <c r="L10" i="8"/>
  <c r="U20" i="1"/>
  <c r="M18" i="8"/>
  <c r="W10" i="1"/>
  <c r="N8" i="8"/>
  <c r="M9" i="8"/>
  <c r="U11" i="1"/>
  <c r="M19" i="8"/>
  <c r="U26" i="1"/>
  <c r="U21" i="1"/>
  <c r="M10" i="8"/>
  <c r="U12" i="1"/>
  <c r="N39" i="1"/>
  <c r="W20" i="1"/>
  <c r="N18" i="8"/>
  <c r="W11" i="1"/>
  <c r="N9" i="8"/>
  <c r="W26" i="1"/>
  <c r="W21" i="1"/>
  <c r="N19" i="8"/>
  <c r="W12" i="1"/>
  <c r="N10" i="8"/>
  <c r="P39" i="1"/>
  <c r="R39" i="1"/>
  <c r="U18" i="1"/>
  <c r="T39" i="1"/>
  <c r="V39" i="1"/>
  <c r="L59" i="1"/>
  <c r="M59" i="1" s="1"/>
  <c r="E18" i="1"/>
  <c r="R69" i="1" l="1"/>
  <c r="R71" i="1" s="1"/>
  <c r="S71" i="1" s="1"/>
  <c r="L73" i="1"/>
  <c r="L75" i="1" s="1"/>
  <c r="J16" i="4"/>
  <c r="F16" i="4"/>
  <c r="S69" i="1"/>
  <c r="H16" i="4"/>
  <c r="M16" i="4"/>
  <c r="I59" i="1"/>
  <c r="S17" i="1"/>
  <c r="U17" i="1"/>
  <c r="O17" i="1"/>
  <c r="K16" i="4"/>
  <c r="E16" i="4"/>
  <c r="N16" i="4"/>
  <c r="W17" i="1"/>
  <c r="L16" i="4"/>
  <c r="K17" i="1"/>
  <c r="I16" i="4"/>
  <c r="I17" i="1"/>
  <c r="G16" i="4"/>
  <c r="D16" i="4"/>
  <c r="K52" i="8"/>
  <c r="J52" i="8"/>
  <c r="I52" i="8"/>
  <c r="E52" i="8"/>
  <c r="E12" i="4" s="1"/>
  <c r="G52" i="8"/>
  <c r="G12" i="4" s="1"/>
  <c r="N52" i="8"/>
  <c r="N12" i="4" s="1"/>
  <c r="E90" i="9" s="1"/>
  <c r="M52" i="8"/>
  <c r="M12" i="4" s="1"/>
  <c r="E75" i="9" s="1"/>
  <c r="L52" i="8"/>
  <c r="H52" i="8"/>
  <c r="H12" i="4" s="1"/>
  <c r="F52" i="8"/>
  <c r="F12" i="4" s="1"/>
  <c r="D52" i="8"/>
  <c r="D12" i="4" s="1"/>
  <c r="L17" i="4"/>
  <c r="R73" i="1"/>
  <c r="R75" i="1" s="1"/>
  <c r="J69" i="1"/>
  <c r="P32" i="1"/>
  <c r="P34" i="1" s="1"/>
  <c r="P40" i="1" s="1"/>
  <c r="H17" i="4"/>
  <c r="P18" i="1"/>
  <c r="L32" i="1"/>
  <c r="L34" i="1" s="1"/>
  <c r="L40" i="1" s="1"/>
  <c r="D32" i="1"/>
  <c r="D30" i="8" s="1"/>
  <c r="D32" i="8" s="1"/>
  <c r="E27" i="1"/>
  <c r="E30" i="1" s="1"/>
  <c r="E32" i="1"/>
  <c r="E30" i="8" s="1"/>
  <c r="V32" i="1"/>
  <c r="V34" i="1" s="1"/>
  <c r="V40" i="1" s="1"/>
  <c r="I42" i="8"/>
  <c r="I20" i="4" s="1"/>
  <c r="E12" i="9" s="1"/>
  <c r="H69" i="1"/>
  <c r="J32" i="1"/>
  <c r="J34" i="1" s="1"/>
  <c r="J40" i="1" s="1"/>
  <c r="H27" i="1"/>
  <c r="T73" i="1"/>
  <c r="P69" i="1"/>
  <c r="I17" i="4"/>
  <c r="V73" i="1"/>
  <c r="N73" i="1"/>
  <c r="K17" i="4"/>
  <c r="F27" i="1"/>
  <c r="T69" i="1"/>
  <c r="N32" i="1"/>
  <c r="N34" i="1" s="1"/>
  <c r="N40" i="1" s="1"/>
  <c r="M17" i="4"/>
  <c r="N27" i="1"/>
  <c r="V27" i="1"/>
  <c r="N60" i="1"/>
  <c r="J27" i="1"/>
  <c r="T32" i="1"/>
  <c r="T34" i="1" s="1"/>
  <c r="T40" i="1" s="1"/>
  <c r="P73" i="1"/>
  <c r="M42" i="8"/>
  <c r="N42" i="8"/>
  <c r="N20" i="4" s="1"/>
  <c r="R27" i="1"/>
  <c r="L60" i="1"/>
  <c r="H32" i="1"/>
  <c r="K42" i="8"/>
  <c r="K20" i="4" s="1"/>
  <c r="R32" i="1"/>
  <c r="R34" i="1" s="1"/>
  <c r="R40" i="1" s="1"/>
  <c r="V60" i="1"/>
  <c r="G17" i="4"/>
  <c r="L27" i="1"/>
  <c r="T27" i="1"/>
  <c r="J73" i="1"/>
  <c r="F32" i="1"/>
  <c r="H73" i="1"/>
  <c r="H75" i="1" s="1"/>
  <c r="M24" i="8"/>
  <c r="M9" i="4" s="1"/>
  <c r="E67" i="9" s="1"/>
  <c r="F17" i="4"/>
  <c r="N15" i="8"/>
  <c r="N7" i="4" s="1"/>
  <c r="E81" i="9" s="1"/>
  <c r="D27" i="1"/>
  <c r="D30" i="1" s="1"/>
  <c r="D17" i="4"/>
  <c r="E24" i="8"/>
  <c r="E9" i="4" s="1"/>
  <c r="N17" i="4"/>
  <c r="D65" i="9"/>
  <c r="D5" i="9"/>
  <c r="D80" i="9"/>
  <c r="F80" i="9" s="1"/>
  <c r="D79" i="9"/>
  <c r="D64" i="9"/>
  <c r="D4" i="9"/>
  <c r="D19" i="9"/>
  <c r="D34" i="9"/>
  <c r="D49" i="9"/>
  <c r="F20" i="4"/>
  <c r="D27" i="9" s="1"/>
  <c r="D20" i="4"/>
  <c r="H24" i="8"/>
  <c r="H9" i="4" s="1"/>
  <c r="F24" i="8"/>
  <c r="F9" i="4" s="1"/>
  <c r="D67" i="9" s="1"/>
  <c r="E17" i="4"/>
  <c r="H42" i="8"/>
  <c r="J24" i="8"/>
  <c r="J9" i="4" s="1"/>
  <c r="E22" i="9" s="1"/>
  <c r="J17" i="4"/>
  <c r="I15" i="8"/>
  <c r="I7" i="4" s="1"/>
  <c r="E6" i="9" s="1"/>
  <c r="K15" i="8"/>
  <c r="K7" i="4" s="1"/>
  <c r="E36" i="9" s="1"/>
  <c r="F13" i="4"/>
  <c r="D10" i="9" s="1"/>
  <c r="K24" i="8"/>
  <c r="K9" i="4" s="1"/>
  <c r="E37" i="9" s="1"/>
  <c r="L42" i="8"/>
  <c r="L20" i="4" s="1"/>
  <c r="I24" i="8"/>
  <c r="I9" i="4" s="1"/>
  <c r="E7" i="9" s="1"/>
  <c r="E13" i="4"/>
  <c r="N13" i="4"/>
  <c r="E85" i="9" s="1"/>
  <c r="J42" i="8"/>
  <c r="G42" i="8"/>
  <c r="G13" i="4"/>
  <c r="J15" i="8"/>
  <c r="J13" i="4"/>
  <c r="E25" i="9" s="1"/>
  <c r="D15" i="8"/>
  <c r="I23" i="4"/>
  <c r="E5" i="9"/>
  <c r="D13" i="4"/>
  <c r="E15" i="8"/>
  <c r="D24" i="8"/>
  <c r="D9" i="4" s="1"/>
  <c r="G22" i="4"/>
  <c r="K13" i="4"/>
  <c r="E40" i="9" s="1"/>
  <c r="E50" i="9"/>
  <c r="G24" i="8"/>
  <c r="G9" i="4" s="1"/>
  <c r="M23" i="4"/>
  <c r="M6" i="4"/>
  <c r="M14" i="4"/>
  <c r="M13" i="4"/>
  <c r="E70" i="9" s="1"/>
  <c r="I13" i="4"/>
  <c r="E10" i="9" s="1"/>
  <c r="L15" i="8"/>
  <c r="L24" i="8"/>
  <c r="L9" i="4" s="1"/>
  <c r="E52" i="9" s="1"/>
  <c r="L13" i="4"/>
  <c r="E55" i="9" s="1"/>
  <c r="H13" i="4"/>
  <c r="F15" i="8"/>
  <c r="E35" i="9"/>
  <c r="D20" i="9"/>
  <c r="F20" i="9" s="1"/>
  <c r="D35" i="9"/>
  <c r="D50" i="9"/>
  <c r="H6" i="4"/>
  <c r="H15" i="8"/>
  <c r="H7" i="4" s="1"/>
  <c r="G15" i="8"/>
  <c r="N24" i="8"/>
  <c r="N9" i="4" s="1"/>
  <c r="E82" i="9" s="1"/>
  <c r="M15" i="8"/>
  <c r="M7" i="4" s="1"/>
  <c r="E66" i="9" s="1"/>
  <c r="R77" i="1" l="1"/>
  <c r="L77" i="1"/>
  <c r="V69" i="1"/>
  <c r="W60" i="1"/>
  <c r="T71" i="1"/>
  <c r="U71" i="1" s="1"/>
  <c r="U69" i="1"/>
  <c r="P71" i="1"/>
  <c r="Q71" i="1" s="1"/>
  <c r="Q69" i="1"/>
  <c r="N69" i="1"/>
  <c r="O60" i="1"/>
  <c r="L69" i="1"/>
  <c r="M60" i="1"/>
  <c r="J71" i="1"/>
  <c r="K71" i="1" s="1"/>
  <c r="K69" i="1"/>
  <c r="H71" i="1"/>
  <c r="I71" i="1" s="1"/>
  <c r="I69" i="1"/>
  <c r="V30" i="1"/>
  <c r="W30" i="1" s="1"/>
  <c r="W27" i="1"/>
  <c r="T30" i="1"/>
  <c r="U30" i="1" s="1"/>
  <c r="U27" i="1"/>
  <c r="R30" i="1"/>
  <c r="S30" i="1" s="1"/>
  <c r="S27" i="1"/>
  <c r="P27" i="1"/>
  <c r="Q18" i="1"/>
  <c r="N30" i="1"/>
  <c r="O30" i="1" s="1"/>
  <c r="O27" i="1"/>
  <c r="L30" i="1"/>
  <c r="M30" i="1" s="1"/>
  <c r="M27" i="1"/>
  <c r="J30" i="1"/>
  <c r="K30" i="1" s="1"/>
  <c r="K27" i="1"/>
  <c r="H30" i="1"/>
  <c r="I30" i="1" s="1"/>
  <c r="I27" i="1"/>
  <c r="F30" i="1"/>
  <c r="G30" i="1" s="1"/>
  <c r="G27" i="1"/>
  <c r="L18" i="4"/>
  <c r="E56" i="9" s="1"/>
  <c r="H18" i="4"/>
  <c r="J75" i="1"/>
  <c r="E18" i="4"/>
  <c r="N75" i="1"/>
  <c r="V75" i="1"/>
  <c r="P75" i="1"/>
  <c r="T75" i="1"/>
  <c r="D34" i="1"/>
  <c r="D15" i="4"/>
  <c r="G18" i="4"/>
  <c r="E34" i="1"/>
  <c r="I30" i="8"/>
  <c r="I15" i="4" s="1"/>
  <c r="N30" i="8"/>
  <c r="N32" i="8" s="1"/>
  <c r="E42" i="9"/>
  <c r="E87" i="9"/>
  <c r="N8" i="4"/>
  <c r="N53" i="8"/>
  <c r="D42" i="9"/>
  <c r="D52" i="9"/>
  <c r="F52" i="9" s="1"/>
  <c r="I16" i="8"/>
  <c r="I25" i="8" s="1"/>
  <c r="I48" i="8" s="1"/>
  <c r="I50" i="8" s="1"/>
  <c r="I18" i="4"/>
  <c r="E11" i="9" s="1"/>
  <c r="M20" i="4"/>
  <c r="D87" i="9"/>
  <c r="D72" i="9"/>
  <c r="I8" i="4"/>
  <c r="N18" i="4"/>
  <c r="E86" i="9" s="1"/>
  <c r="D57" i="9"/>
  <c r="F67" i="9"/>
  <c r="N16" i="8"/>
  <c r="N25" i="8" s="1"/>
  <c r="N48" i="8" s="1"/>
  <c r="N50" i="8" s="1"/>
  <c r="D12" i="9"/>
  <c r="F12" i="9" s="1"/>
  <c r="D7" i="9"/>
  <c r="F7" i="9" s="1"/>
  <c r="D82" i="9"/>
  <c r="F82" i="9" s="1"/>
  <c r="J30" i="8"/>
  <c r="K18" i="4"/>
  <c r="E41" i="9" s="1"/>
  <c r="D22" i="9"/>
  <c r="F22" i="9" s="1"/>
  <c r="K30" i="8"/>
  <c r="K15" i="4" s="1"/>
  <c r="D37" i="9"/>
  <c r="F37" i="9" s="1"/>
  <c r="D40" i="9"/>
  <c r="F40" i="9" s="1"/>
  <c r="J18" i="4"/>
  <c r="E26" i="9" s="1"/>
  <c r="M30" i="8"/>
  <c r="M18" i="4"/>
  <c r="E71" i="9" s="1"/>
  <c r="L30" i="8"/>
  <c r="L32" i="8" s="1"/>
  <c r="M53" i="8"/>
  <c r="H34" i="1"/>
  <c r="H40" i="1" s="1"/>
  <c r="G30" i="8"/>
  <c r="K8" i="4"/>
  <c r="F30" i="8"/>
  <c r="F34" i="1"/>
  <c r="H30" i="8"/>
  <c r="F18" i="4"/>
  <c r="D11" i="9" s="1"/>
  <c r="K16" i="8"/>
  <c r="K25" i="8" s="1"/>
  <c r="K48" i="8" s="1"/>
  <c r="K50" i="8" s="1"/>
  <c r="D18" i="4"/>
  <c r="H20" i="4"/>
  <c r="H8" i="4"/>
  <c r="F10" i="9"/>
  <c r="D25" i="9"/>
  <c r="F25" i="9" s="1"/>
  <c r="J20" i="4"/>
  <c r="D70" i="9"/>
  <c r="F70" i="9" s="1"/>
  <c r="H16" i="8"/>
  <c r="H25" i="8" s="1"/>
  <c r="H48" i="8" s="1"/>
  <c r="H50" i="8" s="1"/>
  <c r="D55" i="9"/>
  <c r="F55" i="9" s="1"/>
  <c r="E15" i="4"/>
  <c r="E32" i="8"/>
  <c r="D85" i="9"/>
  <c r="F85" i="9" s="1"/>
  <c r="F5" i="9"/>
  <c r="G20" i="4"/>
  <c r="F16" i="8"/>
  <c r="F25" i="8" s="1"/>
  <c r="F48" i="8" s="1"/>
  <c r="F50" i="8" s="1"/>
  <c r="F7" i="4"/>
  <c r="E7" i="4"/>
  <c r="E8" i="4" s="1"/>
  <c r="E16" i="8"/>
  <c r="E25" i="8" s="1"/>
  <c r="E48" i="8" s="1"/>
  <c r="E50" i="8" s="1"/>
  <c r="I53" i="8"/>
  <c r="I12" i="4"/>
  <c r="E15" i="9" s="1"/>
  <c r="D7" i="4"/>
  <c r="D8" i="4" s="1"/>
  <c r="D16" i="8"/>
  <c r="D25" i="8" s="1"/>
  <c r="D48" i="8" s="1"/>
  <c r="D50" i="8" s="1"/>
  <c r="J53" i="8"/>
  <c r="J12" i="4"/>
  <c r="E30" i="9" s="1"/>
  <c r="J16" i="8"/>
  <c r="J25" i="8" s="1"/>
  <c r="J48" i="8" s="1"/>
  <c r="J50" i="8" s="1"/>
  <c r="J7" i="4"/>
  <c r="L7" i="4"/>
  <c r="L16" i="8"/>
  <c r="L25" i="8" s="1"/>
  <c r="L48" i="8" s="1"/>
  <c r="L50" i="8" s="1"/>
  <c r="L12" i="4"/>
  <c r="E60" i="9" s="1"/>
  <c r="L53" i="8"/>
  <c r="M8" i="4"/>
  <c r="E65" i="9"/>
  <c r="F65" i="9" s="1"/>
  <c r="M16" i="8"/>
  <c r="M25" i="8" s="1"/>
  <c r="M48" i="8" s="1"/>
  <c r="M50" i="8" s="1"/>
  <c r="F50" i="9"/>
  <c r="F35" i="9"/>
  <c r="G7" i="4"/>
  <c r="G8" i="4" s="1"/>
  <c r="G16" i="8"/>
  <c r="G25" i="8" s="1"/>
  <c r="G48" i="8" s="1"/>
  <c r="G50" i="8" s="1"/>
  <c r="K53" i="8"/>
  <c r="K12" i="4"/>
  <c r="E45" i="9" s="1"/>
  <c r="D30" i="9"/>
  <c r="D45" i="9"/>
  <c r="D90" i="9"/>
  <c r="F90" i="9" s="1"/>
  <c r="D15" i="9"/>
  <c r="D75" i="9"/>
  <c r="F75" i="9" s="1"/>
  <c r="D60" i="9"/>
  <c r="E57" i="9"/>
  <c r="J77" i="1" l="1"/>
  <c r="T77" i="1"/>
  <c r="P77" i="1"/>
  <c r="V77" i="1"/>
  <c r="N77" i="1"/>
  <c r="H77" i="1"/>
  <c r="V71" i="1"/>
  <c r="W71" i="1" s="1"/>
  <c r="W69" i="1"/>
  <c r="N71" i="1"/>
  <c r="O71" i="1" s="1"/>
  <c r="O69" i="1"/>
  <c r="L71" i="1"/>
  <c r="M71" i="1" s="1"/>
  <c r="M69" i="1"/>
  <c r="M51" i="8"/>
  <c r="I51" i="8"/>
  <c r="J51" i="8"/>
  <c r="L51" i="8"/>
  <c r="K51" i="8"/>
  <c r="N51" i="8"/>
  <c r="P30" i="1"/>
  <c r="Q30" i="1" s="1"/>
  <c r="Q27" i="1"/>
  <c r="K49" i="8"/>
  <c r="N10" i="4"/>
  <c r="N19" i="4" s="1"/>
  <c r="I49" i="8"/>
  <c r="D86" i="9"/>
  <c r="F86" i="9" s="1"/>
  <c r="D56" i="9"/>
  <c r="F56" i="9" s="1"/>
  <c r="N15" i="4"/>
  <c r="I32" i="8"/>
  <c r="K10" i="4"/>
  <c r="E38" i="9" s="1"/>
  <c r="F42" i="9"/>
  <c r="D41" i="9"/>
  <c r="F41" i="9" s="1"/>
  <c r="D71" i="9"/>
  <c r="F71" i="9" s="1"/>
  <c r="D26" i="9"/>
  <c r="F26" i="9" s="1"/>
  <c r="E72" i="9"/>
  <c r="F72" i="9" s="1"/>
  <c r="F87" i="9"/>
  <c r="K32" i="8"/>
  <c r="L15" i="4"/>
  <c r="I28" i="8"/>
  <c r="I11" i="4" s="1"/>
  <c r="E9" i="9" s="1"/>
  <c r="F11" i="9"/>
  <c r="F57" i="9"/>
  <c r="K28" i="8"/>
  <c r="K11" i="4" s="1"/>
  <c r="E39" i="9" s="1"/>
  <c r="J15" i="4"/>
  <c r="J32" i="8"/>
  <c r="M15" i="4"/>
  <c r="M32" i="8"/>
  <c r="F32" i="8"/>
  <c r="F15" i="4"/>
  <c r="N28" i="8"/>
  <c r="N11" i="4" s="1"/>
  <c r="E84" i="9" s="1"/>
  <c r="G32" i="8"/>
  <c r="G15" i="4"/>
  <c r="H15" i="4"/>
  <c r="H32" i="8"/>
  <c r="I10" i="4"/>
  <c r="I19" i="4" s="1"/>
  <c r="N49" i="8"/>
  <c r="H28" i="8"/>
  <c r="H11" i="4" s="1"/>
  <c r="F45" i="9"/>
  <c r="H10" i="4"/>
  <c r="H19" i="4" s="1"/>
  <c r="H21" i="4" s="1"/>
  <c r="E27" i="9"/>
  <c r="F27" i="9" s="1"/>
  <c r="E28" i="8"/>
  <c r="E11" i="4" s="1"/>
  <c r="E10" i="4"/>
  <c r="E19" i="4" s="1"/>
  <c r="E21" i="4" s="1"/>
  <c r="M28" i="8"/>
  <c r="M11" i="4" s="1"/>
  <c r="E69" i="9" s="1"/>
  <c r="M10" i="4"/>
  <c r="M49" i="8"/>
  <c r="L10" i="4"/>
  <c r="L28" i="8"/>
  <c r="L11" i="4" s="1"/>
  <c r="E54" i="9" s="1"/>
  <c r="L49" i="8"/>
  <c r="F15" i="9"/>
  <c r="E51" i="9"/>
  <c r="L8" i="4"/>
  <c r="J10" i="4"/>
  <c r="J28" i="8"/>
  <c r="J11" i="4" s="1"/>
  <c r="E24" i="9" s="1"/>
  <c r="J49" i="8"/>
  <c r="F30" i="9"/>
  <c r="J8" i="4"/>
  <c r="E21" i="9"/>
  <c r="G28" i="8"/>
  <c r="G11" i="4" s="1"/>
  <c r="G10" i="4"/>
  <c r="G19" i="4" s="1"/>
  <c r="G21" i="4" s="1"/>
  <c r="F60" i="9"/>
  <c r="D36" i="9"/>
  <c r="F36" i="9" s="1"/>
  <c r="D21" i="9"/>
  <c r="D66" i="9"/>
  <c r="F66" i="9" s="1"/>
  <c r="D6" i="9"/>
  <c r="F6" i="9" s="1"/>
  <c r="D51" i="9"/>
  <c r="D81" i="9"/>
  <c r="F81" i="9" s="1"/>
  <c r="F8" i="4"/>
  <c r="D10" i="4"/>
  <c r="D19" i="4" s="1"/>
  <c r="D21" i="4" s="1"/>
  <c r="D28" i="8"/>
  <c r="D11" i="4" s="1"/>
  <c r="F28" i="8"/>
  <c r="F11" i="4" s="1"/>
  <c r="F10" i="4"/>
  <c r="L35" i="8" l="1"/>
  <c r="R82" i="1"/>
  <c r="R83" i="1" s="1"/>
  <c r="L82" i="1"/>
  <c r="L83" i="1" s="1"/>
  <c r="I35" i="8"/>
  <c r="E83" i="9"/>
  <c r="E88" i="9"/>
  <c r="N21" i="4"/>
  <c r="E89" i="9" s="1"/>
  <c r="E13" i="9"/>
  <c r="I21" i="4"/>
  <c r="E14" i="9" s="1"/>
  <c r="K19" i="4"/>
  <c r="E8" i="9"/>
  <c r="F51" i="9"/>
  <c r="F21" i="9"/>
  <c r="D23" i="9"/>
  <c r="D8" i="9"/>
  <c r="D38" i="9"/>
  <c r="F38" i="9" s="1"/>
  <c r="D83" i="9"/>
  <c r="D53" i="9"/>
  <c r="D68" i="9"/>
  <c r="F19" i="4"/>
  <c r="F21" i="4" s="1"/>
  <c r="D84" i="9"/>
  <c r="F84" i="9" s="1"/>
  <c r="D69" i="9"/>
  <c r="F69" i="9" s="1"/>
  <c r="D24" i="9"/>
  <c r="F24" i="9" s="1"/>
  <c r="D9" i="9"/>
  <c r="F9" i="9" s="1"/>
  <c r="D54" i="9"/>
  <c r="F54" i="9" s="1"/>
  <c r="D39" i="9"/>
  <c r="F39" i="9" s="1"/>
  <c r="E53" i="9"/>
  <c r="L19" i="4"/>
  <c r="E68" i="9"/>
  <c r="M19" i="4"/>
  <c r="E23" i="9"/>
  <c r="J19" i="4"/>
  <c r="V82" i="1" l="1"/>
  <c r="V83" i="1" s="1"/>
  <c r="N35" i="8"/>
  <c r="T82" i="1"/>
  <c r="T83" i="1" s="1"/>
  <c r="M35" i="8"/>
  <c r="L24" i="4"/>
  <c r="L26" i="4" s="1"/>
  <c r="L27" i="4" s="1"/>
  <c r="L37" i="8"/>
  <c r="L38" i="8" s="1"/>
  <c r="P82" i="1"/>
  <c r="P83" i="1" s="1"/>
  <c r="K35" i="8"/>
  <c r="N82" i="1"/>
  <c r="N83" i="1" s="1"/>
  <c r="J35" i="8"/>
  <c r="I24" i="4"/>
  <c r="I26" i="4" s="1"/>
  <c r="I27" i="4" s="1"/>
  <c r="I37" i="8"/>
  <c r="I38" i="8" s="1"/>
  <c r="J82" i="1"/>
  <c r="J83" i="1" s="1"/>
  <c r="H35" i="8"/>
  <c r="G35" i="8"/>
  <c r="H82" i="1"/>
  <c r="H83" i="1" s="1"/>
  <c r="F83" i="9"/>
  <c r="E73" i="9"/>
  <c r="M21" i="4"/>
  <c r="E74" i="9" s="1"/>
  <c r="E58" i="9"/>
  <c r="L21" i="4"/>
  <c r="E59" i="9" s="1"/>
  <c r="E43" i="9"/>
  <c r="K21" i="4"/>
  <c r="E44" i="9" s="1"/>
  <c r="E28" i="9"/>
  <c r="J21" i="4"/>
  <c r="E29" i="9" s="1"/>
  <c r="D29" i="9"/>
  <c r="D89" i="9"/>
  <c r="F89" i="9" s="1"/>
  <c r="D14" i="9"/>
  <c r="F14" i="9" s="1"/>
  <c r="D59" i="9"/>
  <c r="D74" i="9"/>
  <c r="D44" i="9"/>
  <c r="F23" i="9"/>
  <c r="F8" i="9"/>
  <c r="F68" i="9"/>
  <c r="F53" i="9"/>
  <c r="D88" i="9"/>
  <c r="F88" i="9" s="1"/>
  <c r="D13" i="9"/>
  <c r="F13" i="9" s="1"/>
  <c r="D28" i="9"/>
  <c r="D43" i="9"/>
  <c r="D58" i="9"/>
  <c r="D73" i="9"/>
  <c r="N24" i="4" l="1"/>
  <c r="N26" i="4" s="1"/>
  <c r="N27" i="4" s="1"/>
  <c r="N37" i="8"/>
  <c r="N38" i="8" s="1"/>
  <c r="M24" i="4"/>
  <c r="M26" i="4" s="1"/>
  <c r="M27" i="4" s="1"/>
  <c r="M37" i="8"/>
  <c r="M38" i="8" s="1"/>
  <c r="K24" i="4"/>
  <c r="K26" i="4" s="1"/>
  <c r="K27" i="4" s="1"/>
  <c r="K37" i="8"/>
  <c r="K38" i="8" s="1"/>
  <c r="J24" i="4"/>
  <c r="J26" i="4" s="1"/>
  <c r="J27" i="4" s="1"/>
  <c r="J37" i="8"/>
  <c r="J38" i="8" s="1"/>
  <c r="H24" i="4"/>
  <c r="H26" i="4" s="1"/>
  <c r="H27" i="4" s="1"/>
  <c r="H37" i="8"/>
  <c r="H38" i="8" s="1"/>
  <c r="G24" i="4"/>
  <c r="G26" i="4" s="1"/>
  <c r="G27" i="4" s="1"/>
  <c r="G37" i="8"/>
  <c r="G38" i="8" s="1"/>
  <c r="F44" i="9"/>
  <c r="F73" i="9"/>
  <c r="F58" i="9"/>
  <c r="F28" i="9"/>
  <c r="F74" i="9"/>
  <c r="F59" i="9"/>
  <c r="F43" i="9"/>
  <c r="F29" i="9"/>
</calcChain>
</file>

<file path=xl/sharedStrings.xml><?xml version="1.0" encoding="utf-8"?>
<sst xmlns="http://schemas.openxmlformats.org/spreadsheetml/2006/main" count="336" uniqueCount="132">
  <si>
    <t>直近期末</t>
    <rPh sb="0" eb="2">
      <t>チョッキン</t>
    </rPh>
    <rPh sb="2" eb="4">
      <t>キマツ</t>
    </rPh>
    <phoneticPr fontId="3"/>
  </si>
  <si>
    <t>売上高</t>
    <rPh sb="0" eb="2">
      <t>ウリアゲ</t>
    </rPh>
    <rPh sb="2" eb="3">
      <t>ダカ</t>
    </rPh>
    <phoneticPr fontId="3"/>
  </si>
  <si>
    <t>売上原価</t>
    <rPh sb="0" eb="2">
      <t>ウリアゲ</t>
    </rPh>
    <rPh sb="2" eb="4">
      <t>ゲンカ</t>
    </rPh>
    <phoneticPr fontId="3"/>
  </si>
  <si>
    <t>商品・材料費</t>
    <rPh sb="0" eb="2">
      <t>ショウヒン</t>
    </rPh>
    <rPh sb="3" eb="6">
      <t>ザイリョウヒ</t>
    </rPh>
    <phoneticPr fontId="3"/>
  </si>
  <si>
    <t>外注費</t>
    <rPh sb="0" eb="3">
      <t>ガイチュウヒ</t>
    </rPh>
    <phoneticPr fontId="3"/>
  </si>
  <si>
    <t>計</t>
    <rPh sb="0" eb="1">
      <t>ケイ</t>
    </rPh>
    <phoneticPr fontId="3"/>
  </si>
  <si>
    <t>売上総利益</t>
    <rPh sb="0" eb="2">
      <t>ウリアゲ</t>
    </rPh>
    <rPh sb="2" eb="5">
      <t>ソウリエキ</t>
    </rPh>
    <phoneticPr fontId="3"/>
  </si>
  <si>
    <t>営業利益</t>
    <rPh sb="0" eb="2">
      <t>エイギョウ</t>
    </rPh>
    <rPh sb="2" eb="4">
      <t>リエキ</t>
    </rPh>
    <phoneticPr fontId="3"/>
  </si>
  <si>
    <t>営業外費用</t>
    <rPh sb="0" eb="3">
      <t>エイギョウガイ</t>
    </rPh>
    <rPh sb="3" eb="5">
      <t>ヒヨウ</t>
    </rPh>
    <phoneticPr fontId="3"/>
  </si>
  <si>
    <t>既存事業</t>
    <rPh sb="0" eb="2">
      <t>キソン</t>
    </rPh>
    <rPh sb="2" eb="4">
      <t>ジギョウ</t>
    </rPh>
    <phoneticPr fontId="3"/>
  </si>
  <si>
    <t>１年後</t>
    <rPh sb="1" eb="3">
      <t>ネンゴ</t>
    </rPh>
    <phoneticPr fontId="3"/>
  </si>
  <si>
    <t>２年後</t>
    <rPh sb="1" eb="3">
      <t>ネンゴ</t>
    </rPh>
    <phoneticPr fontId="3"/>
  </si>
  <si>
    <t>３年後</t>
    <rPh sb="1" eb="3">
      <t>ネンゴ</t>
    </rPh>
    <phoneticPr fontId="3"/>
  </si>
  <si>
    <t>４年後</t>
    <rPh sb="1" eb="3">
      <t>ネンゴ</t>
    </rPh>
    <phoneticPr fontId="3"/>
  </si>
  <si>
    <t>５年後</t>
    <rPh sb="1" eb="3">
      <t>ネンゴ</t>
    </rPh>
    <phoneticPr fontId="3"/>
  </si>
  <si>
    <t>(単位：千円）</t>
    <rPh sb="1" eb="3">
      <t>タンイ</t>
    </rPh>
    <rPh sb="4" eb="6">
      <t>センエン</t>
    </rPh>
    <phoneticPr fontId="3"/>
  </si>
  <si>
    <t>経常利益</t>
    <rPh sb="0" eb="2">
      <t>ケイジョウ</t>
    </rPh>
    <rPh sb="2" eb="4">
      <t>リエキ</t>
    </rPh>
    <phoneticPr fontId="3"/>
  </si>
  <si>
    <t>新規事業</t>
    <rPh sb="0" eb="2">
      <t>シンキ</t>
    </rPh>
    <rPh sb="2" eb="4">
      <t>ジギョウ</t>
    </rPh>
    <phoneticPr fontId="3"/>
  </si>
  <si>
    <t>（別表３）</t>
    <rPh sb="1" eb="3">
      <t>ベッピョウ</t>
    </rPh>
    <phoneticPr fontId="8"/>
  </si>
  <si>
    <t>経営計画及び資金計画</t>
    <rPh sb="0" eb="2">
      <t>ケイエイ</t>
    </rPh>
    <rPh sb="2" eb="4">
      <t>ケイカク</t>
    </rPh>
    <rPh sb="4" eb="5">
      <t>オヨ</t>
    </rPh>
    <rPh sb="6" eb="8">
      <t>シキン</t>
    </rPh>
    <rPh sb="8" eb="10">
      <t>ケイカク</t>
    </rPh>
    <phoneticPr fontId="8"/>
  </si>
  <si>
    <t>（単位   千円）</t>
    <rPh sb="1" eb="3">
      <t>タンイ</t>
    </rPh>
    <rPh sb="6" eb="8">
      <t>センエン</t>
    </rPh>
    <phoneticPr fontId="8"/>
  </si>
  <si>
    <t>２年前</t>
    <rPh sb="1" eb="3">
      <t>ネンマエ</t>
    </rPh>
    <phoneticPr fontId="8"/>
  </si>
  <si>
    <t>１年前</t>
    <rPh sb="1" eb="3">
      <t>ネンマエ</t>
    </rPh>
    <phoneticPr fontId="8"/>
  </si>
  <si>
    <t>直近期末</t>
    <rPh sb="0" eb="2">
      <t>チョッキン</t>
    </rPh>
    <rPh sb="2" eb="4">
      <t>キマツ</t>
    </rPh>
    <phoneticPr fontId="8"/>
  </si>
  <si>
    <t>１年後</t>
    <rPh sb="1" eb="3">
      <t>ネンゴ</t>
    </rPh>
    <phoneticPr fontId="8"/>
  </si>
  <si>
    <t>２年後</t>
    <rPh sb="1" eb="3">
      <t>ネンゴ</t>
    </rPh>
    <phoneticPr fontId="8"/>
  </si>
  <si>
    <t>３年後</t>
    <rPh sb="1" eb="3">
      <t>ネンゴ</t>
    </rPh>
    <phoneticPr fontId="8"/>
  </si>
  <si>
    <t>４年後</t>
    <rPh sb="1" eb="3">
      <t>ネンゴ</t>
    </rPh>
    <phoneticPr fontId="8"/>
  </si>
  <si>
    <t>５年後</t>
    <rPh sb="1" eb="3">
      <t>ネンゴ</t>
    </rPh>
    <phoneticPr fontId="8"/>
  </si>
  <si>
    <t>①売上高</t>
    <rPh sb="1" eb="3">
      <t>ウリアゲ</t>
    </rPh>
    <rPh sb="3" eb="4">
      <t>タカ</t>
    </rPh>
    <phoneticPr fontId="8"/>
  </si>
  <si>
    <t>②売上原価</t>
    <rPh sb="1" eb="3">
      <t>ウリアゲ</t>
    </rPh>
    <rPh sb="3" eb="5">
      <t>ゲンカ</t>
    </rPh>
    <phoneticPr fontId="8"/>
  </si>
  <si>
    <t>③売上総利益
　(①－②）</t>
    <rPh sb="1" eb="3">
      <t>ウリアゲ</t>
    </rPh>
    <rPh sb="3" eb="6">
      <t>ソウリエキ</t>
    </rPh>
    <phoneticPr fontId="8"/>
  </si>
  <si>
    <t>④販売費及び
　一般管理費</t>
    <rPh sb="1" eb="4">
      <t>ハンバイヒ</t>
    </rPh>
    <rPh sb="4" eb="5">
      <t>オヨ</t>
    </rPh>
    <rPh sb="8" eb="10">
      <t>イッパン</t>
    </rPh>
    <rPh sb="10" eb="13">
      <t>カンリヒ</t>
    </rPh>
    <phoneticPr fontId="8"/>
  </si>
  <si>
    <t>⑤営業利益</t>
    <rPh sb="1" eb="3">
      <t>エイギョウ</t>
    </rPh>
    <rPh sb="3" eb="5">
      <t>リエキ</t>
    </rPh>
    <phoneticPr fontId="8"/>
  </si>
  <si>
    <t>⑧人件費</t>
    <rPh sb="1" eb="4">
      <t>ジンケンヒ</t>
    </rPh>
    <phoneticPr fontId="8"/>
  </si>
  <si>
    <t>⑨設備投資額</t>
    <rPh sb="1" eb="3">
      <t>セツビ</t>
    </rPh>
    <rPh sb="3" eb="5">
      <t>トウシ</t>
    </rPh>
    <rPh sb="5" eb="6">
      <t>ガク</t>
    </rPh>
    <phoneticPr fontId="8"/>
  </si>
  <si>
    <t>⑩運転資金</t>
    <rPh sb="1" eb="3">
      <t>ウンテン</t>
    </rPh>
    <rPh sb="3" eb="5">
      <t>シキン</t>
    </rPh>
    <phoneticPr fontId="8"/>
  </si>
  <si>
    <t>普通償却額</t>
    <rPh sb="0" eb="2">
      <t>フツウ</t>
    </rPh>
    <rPh sb="2" eb="4">
      <t>ショウキャク</t>
    </rPh>
    <rPh sb="4" eb="5">
      <t>ガク</t>
    </rPh>
    <phoneticPr fontId="8"/>
  </si>
  <si>
    <t>特別償却額</t>
    <rPh sb="0" eb="2">
      <t>トクベツ</t>
    </rPh>
    <rPh sb="2" eb="5">
      <t>ショウキャクガク</t>
    </rPh>
    <phoneticPr fontId="8"/>
  </si>
  <si>
    <t>⑪減価償却費</t>
    <rPh sb="1" eb="3">
      <t>ゲンカ</t>
    </rPh>
    <rPh sb="3" eb="5">
      <t>ショウキャク</t>
    </rPh>
    <rPh sb="5" eb="6">
      <t>ヒ</t>
    </rPh>
    <phoneticPr fontId="8"/>
  </si>
  <si>
    <t>⑫付加価値額　　　　　（⑤＋⑧＋⑪）</t>
    <rPh sb="1" eb="3">
      <t>フカ</t>
    </rPh>
    <rPh sb="3" eb="5">
      <t>カチ</t>
    </rPh>
    <rPh sb="5" eb="6">
      <t>ガク</t>
    </rPh>
    <phoneticPr fontId="8"/>
  </si>
  <si>
    <t>⑬従業員数</t>
    <rPh sb="1" eb="4">
      <t>ジュウギョウイン</t>
    </rPh>
    <rPh sb="4" eb="5">
      <t>スウ</t>
    </rPh>
    <phoneticPr fontId="8"/>
  </si>
  <si>
    <t>⑭一人当たりの付加価値額（⑫÷⑬）</t>
    <rPh sb="1" eb="3">
      <t>ヒトリ</t>
    </rPh>
    <rPh sb="3" eb="4">
      <t>ア</t>
    </rPh>
    <rPh sb="7" eb="9">
      <t>フカ</t>
    </rPh>
    <rPh sb="9" eb="11">
      <t>カチ</t>
    </rPh>
    <rPh sb="11" eb="12">
      <t>ガク</t>
    </rPh>
    <phoneticPr fontId="8"/>
  </si>
  <si>
    <t>政府系金融
機関借入</t>
    <rPh sb="0" eb="3">
      <t>セイフケイ</t>
    </rPh>
    <rPh sb="3" eb="5">
      <t>キンユウ</t>
    </rPh>
    <rPh sb="6" eb="8">
      <t>キカン</t>
    </rPh>
    <rPh sb="8" eb="10">
      <t>カリイレ</t>
    </rPh>
    <phoneticPr fontId="8"/>
  </si>
  <si>
    <t>－</t>
    <phoneticPr fontId="8"/>
  </si>
  <si>
    <t>民間金融機
関借入</t>
    <rPh sb="0" eb="2">
      <t>ミンカン</t>
    </rPh>
    <rPh sb="2" eb="4">
      <t>キンユウ</t>
    </rPh>
    <rPh sb="4" eb="5">
      <t>キ</t>
    </rPh>
    <rPh sb="6" eb="7">
      <t>セキ</t>
    </rPh>
    <rPh sb="7" eb="9">
      <t>カリイレ</t>
    </rPh>
    <phoneticPr fontId="8"/>
  </si>
  <si>
    <t>自己資金</t>
    <rPh sb="0" eb="2">
      <t>ジコ</t>
    </rPh>
    <rPh sb="2" eb="4">
      <t>シキン</t>
    </rPh>
    <phoneticPr fontId="8"/>
  </si>
  <si>
    <t>その他</t>
    <rPh sb="2" eb="3">
      <t>ホカ</t>
    </rPh>
    <phoneticPr fontId="8"/>
  </si>
  <si>
    <t>　合　計</t>
    <rPh sb="1" eb="2">
      <t>ゴウ</t>
    </rPh>
    <rPh sb="3" eb="4">
      <t>ケイ</t>
    </rPh>
    <phoneticPr fontId="8"/>
  </si>
  <si>
    <t>（単位：人）</t>
    <rPh sb="1" eb="3">
      <t>タンイ</t>
    </rPh>
    <rPh sb="4" eb="5">
      <t>ニン</t>
    </rPh>
    <phoneticPr fontId="3"/>
  </si>
  <si>
    <t>１年前</t>
    <rPh sb="1" eb="3">
      <t>ネンマエ</t>
    </rPh>
    <phoneticPr fontId="3"/>
  </si>
  <si>
    <t>２年前</t>
    <rPh sb="1" eb="3">
      <t>ネンマエ</t>
    </rPh>
    <phoneticPr fontId="3"/>
  </si>
  <si>
    <t>政府系金融機関</t>
    <rPh sb="0" eb="3">
      <t>セイフケイ</t>
    </rPh>
    <rPh sb="3" eb="5">
      <t>キンユウ</t>
    </rPh>
    <rPh sb="5" eb="7">
      <t>キカン</t>
    </rPh>
    <phoneticPr fontId="3"/>
  </si>
  <si>
    <t>民間金融機関</t>
    <rPh sb="0" eb="2">
      <t>ミンカン</t>
    </rPh>
    <rPh sb="2" eb="4">
      <t>キンユウ</t>
    </rPh>
    <rPh sb="4" eb="6">
      <t>キカン</t>
    </rPh>
    <phoneticPr fontId="3"/>
  </si>
  <si>
    <t>自己資金</t>
    <rPh sb="0" eb="2">
      <t>ジコ</t>
    </rPh>
    <rPh sb="2" eb="4">
      <t>シキン</t>
    </rPh>
    <phoneticPr fontId="3"/>
  </si>
  <si>
    <t>その他</t>
    <rPh sb="2" eb="3">
      <t>タ</t>
    </rPh>
    <phoneticPr fontId="3"/>
  </si>
  <si>
    <t>企業名</t>
    <rPh sb="0" eb="2">
      <t>キギョウ</t>
    </rPh>
    <rPh sb="2" eb="3">
      <t>メイ</t>
    </rPh>
    <phoneticPr fontId="3"/>
  </si>
  <si>
    <t>資金調達額</t>
    <rPh sb="0" eb="2">
      <t>シキン</t>
    </rPh>
    <rPh sb="2" eb="4">
      <t>チョウタツ</t>
    </rPh>
    <rPh sb="4" eb="5">
      <t>ガク</t>
    </rPh>
    <phoneticPr fontId="3"/>
  </si>
  <si>
    <t>減価償却費(特別)</t>
    <rPh sb="0" eb="2">
      <t>ゲンカ</t>
    </rPh>
    <rPh sb="2" eb="4">
      <t>ショウキャク</t>
    </rPh>
    <rPh sb="4" eb="5">
      <t>ヒ</t>
    </rPh>
    <rPh sb="6" eb="8">
      <t>トクベツ</t>
    </rPh>
    <phoneticPr fontId="3"/>
  </si>
  <si>
    <t>■資金計画</t>
    <rPh sb="1" eb="3">
      <t>シキン</t>
    </rPh>
    <rPh sb="3" eb="5">
      <t>ケイカク</t>
    </rPh>
    <phoneticPr fontId="3"/>
  </si>
  <si>
    <t>運転資金</t>
  </si>
  <si>
    <t>設備投資額</t>
  </si>
  <si>
    <t>必要資金</t>
    <rPh sb="0" eb="2">
      <t>ヒツヨウ</t>
    </rPh>
    <rPh sb="2" eb="4">
      <t>シキン</t>
    </rPh>
    <phoneticPr fontId="3"/>
  </si>
  <si>
    <t>減価償却費(普通)</t>
    <rPh sb="0" eb="2">
      <t>ゲンカ</t>
    </rPh>
    <rPh sb="2" eb="4">
      <t>ショウキャク</t>
    </rPh>
    <rPh sb="4" eb="5">
      <t>ヒ</t>
    </rPh>
    <rPh sb="6" eb="8">
      <t>フツウ</t>
    </rPh>
    <phoneticPr fontId="3"/>
  </si>
  <si>
    <t>運転資金(増加分)</t>
    <rPh sb="0" eb="2">
      <t>ウンテン</t>
    </rPh>
    <rPh sb="2" eb="4">
      <t>シキン</t>
    </rPh>
    <rPh sb="5" eb="8">
      <t>ゾウカブン</t>
    </rPh>
    <phoneticPr fontId="3"/>
  </si>
  <si>
    <t>運転資金(通常分)</t>
    <rPh sb="5" eb="7">
      <t>ツウジョウ</t>
    </rPh>
    <rPh sb="7" eb="8">
      <t>ブン</t>
    </rPh>
    <phoneticPr fontId="3"/>
  </si>
  <si>
    <t>販売費及び一般管理費</t>
    <rPh sb="0" eb="3">
      <t>ハンバイヒ</t>
    </rPh>
    <rPh sb="3" eb="4">
      <t>オヨ</t>
    </rPh>
    <rPh sb="5" eb="7">
      <t>イッパン</t>
    </rPh>
    <rPh sb="7" eb="10">
      <t>カンリヒ</t>
    </rPh>
    <phoneticPr fontId="3"/>
  </si>
  <si>
    <t>■指標</t>
    <rPh sb="1" eb="3">
      <t>シヒョウ</t>
    </rPh>
    <phoneticPr fontId="3"/>
  </si>
  <si>
    <t>付加価値額</t>
    <rPh sb="0" eb="2">
      <t>フカ</t>
    </rPh>
    <rPh sb="2" eb="4">
      <t>カチ</t>
    </rPh>
    <rPh sb="4" eb="5">
      <t>ガク</t>
    </rPh>
    <phoneticPr fontId="3"/>
  </si>
  <si>
    <t>一人当たり付加価値額</t>
    <rPh sb="0" eb="2">
      <t>ヒトリ</t>
    </rPh>
    <rPh sb="2" eb="3">
      <t>ア</t>
    </rPh>
    <rPh sb="5" eb="7">
      <t>フカ</t>
    </rPh>
    <rPh sb="7" eb="9">
      <t>カチ</t>
    </rPh>
    <rPh sb="9" eb="10">
      <t>ガク</t>
    </rPh>
    <phoneticPr fontId="3"/>
  </si>
  <si>
    <t>伸び率</t>
    <rPh sb="0" eb="1">
      <t>ノ</t>
    </rPh>
    <rPh sb="2" eb="3">
      <t>リツ</t>
    </rPh>
    <phoneticPr fontId="3"/>
  </si>
  <si>
    <t>目標最終期</t>
    <rPh sb="0" eb="2">
      <t>モクヒョウ</t>
    </rPh>
    <rPh sb="2" eb="4">
      <t>サイシュウ</t>
    </rPh>
    <rPh sb="4" eb="5">
      <t>キ</t>
    </rPh>
    <phoneticPr fontId="3"/>
  </si>
  <si>
    <t>（％）</t>
    <phoneticPr fontId="3"/>
  </si>
  <si>
    <t>売上高</t>
  </si>
  <si>
    <t>売上原価</t>
  </si>
  <si>
    <t>販管費</t>
  </si>
  <si>
    <t>３年計画</t>
    <rPh sb="1" eb="2">
      <t>ネン</t>
    </rPh>
    <rPh sb="2" eb="4">
      <t>ケイカク</t>
    </rPh>
    <phoneticPr fontId="3"/>
  </si>
  <si>
    <t>４年計画</t>
    <rPh sb="1" eb="2">
      <t>ネン</t>
    </rPh>
    <rPh sb="2" eb="4">
      <t>ケイカク</t>
    </rPh>
    <phoneticPr fontId="3"/>
  </si>
  <si>
    <t>５年計画</t>
    <rPh sb="1" eb="2">
      <t>ネン</t>
    </rPh>
    <rPh sb="2" eb="4">
      <t>ケイカク</t>
    </rPh>
    <phoneticPr fontId="3"/>
  </si>
  <si>
    <t>労務費対象人数</t>
    <rPh sb="0" eb="3">
      <t>ロウムヒ</t>
    </rPh>
    <rPh sb="3" eb="5">
      <t>タイショウ</t>
    </rPh>
    <rPh sb="5" eb="7">
      <t>ニンズウ</t>
    </rPh>
    <phoneticPr fontId="3"/>
  </si>
  <si>
    <t>　　（シート２）</t>
    <phoneticPr fontId="3"/>
  </si>
  <si>
    <t>⑮資金調達額(⑨＋⑩）</t>
    <phoneticPr fontId="8"/>
  </si>
  <si>
    <r>
      <t>【会社全体の売上計画（既存事業＋新事業）</t>
    </r>
    <r>
      <rPr>
        <b/>
        <sz val="12"/>
        <color indexed="10"/>
        <rFont val="ＭＳ ゴシック"/>
        <family val="3"/>
        <charset val="128"/>
      </rPr>
      <t>自動出力</t>
    </r>
    <r>
      <rPr>
        <b/>
        <sz val="12"/>
        <rFont val="ＭＳ ゴシック"/>
        <family val="3"/>
        <charset val="128"/>
      </rPr>
      <t>】</t>
    </r>
    <rPh sb="1" eb="3">
      <t>カイシャ</t>
    </rPh>
    <rPh sb="3" eb="5">
      <t>ゼンタイ</t>
    </rPh>
    <rPh sb="6" eb="8">
      <t>ウリアゲ</t>
    </rPh>
    <rPh sb="8" eb="10">
      <t>ケイカク</t>
    </rPh>
    <rPh sb="11" eb="13">
      <t>キソン</t>
    </rPh>
    <rPh sb="13" eb="15">
      <t>ジギョウ</t>
    </rPh>
    <rPh sb="16" eb="17">
      <t>シン</t>
    </rPh>
    <rPh sb="17" eb="19">
      <t>ジギョウ</t>
    </rPh>
    <rPh sb="20" eb="22">
      <t>ジドウ</t>
    </rPh>
    <rPh sb="22" eb="24">
      <t>シュツリョク</t>
    </rPh>
    <phoneticPr fontId="3"/>
  </si>
  <si>
    <t>科目別内訳（換算値）</t>
    <rPh sb="0" eb="2">
      <t>カモク</t>
    </rPh>
    <rPh sb="2" eb="3">
      <t>ベツ</t>
    </rPh>
    <rPh sb="3" eb="5">
      <t>ウチワケ</t>
    </rPh>
    <rPh sb="6" eb="8">
      <t>カンサン</t>
    </rPh>
    <rPh sb="8" eb="9">
      <t>チ</t>
    </rPh>
    <phoneticPr fontId="3"/>
  </si>
  <si>
    <t>■人員配分（換算値）</t>
    <rPh sb="1" eb="3">
      <t>ジンイン</t>
    </rPh>
    <rPh sb="3" eb="5">
      <t>ハイブン</t>
    </rPh>
    <rPh sb="6" eb="8">
      <t>カンサン</t>
    </rPh>
    <rPh sb="8" eb="9">
      <t>チ</t>
    </rPh>
    <phoneticPr fontId="3"/>
  </si>
  <si>
    <t>減価償却費④</t>
    <phoneticPr fontId="3"/>
  </si>
  <si>
    <t>営業利益①</t>
    <phoneticPr fontId="3"/>
  </si>
  <si>
    <t>人件費③</t>
    <phoneticPr fontId="3"/>
  </si>
  <si>
    <t>従業員数⑤</t>
    <rPh sb="2" eb="3">
      <t>イン</t>
    </rPh>
    <phoneticPr fontId="3"/>
  </si>
  <si>
    <t>１人あたり付加価値額(①＋③＋④)/⑤</t>
    <phoneticPr fontId="3"/>
  </si>
  <si>
    <t>６年後</t>
    <rPh sb="1" eb="3">
      <t>ネンゴ</t>
    </rPh>
    <phoneticPr fontId="8"/>
  </si>
  <si>
    <t>７年後</t>
    <rPh sb="1" eb="3">
      <t>ネンゴ</t>
    </rPh>
    <phoneticPr fontId="8"/>
  </si>
  <si>
    <t>８年後</t>
    <rPh sb="1" eb="3">
      <t>ネンゴ</t>
    </rPh>
    <phoneticPr fontId="8"/>
  </si>
  <si>
    <t>⑥経常利益</t>
    <rPh sb="1" eb="3">
      <t>ケイジョウ</t>
    </rPh>
    <rPh sb="3" eb="5">
      <t>リエキ</t>
    </rPh>
    <phoneticPr fontId="8"/>
  </si>
  <si>
    <t>⑦給与支給総額</t>
    <rPh sb="1" eb="7">
      <t>キュウヨシキュウソウガク</t>
    </rPh>
    <phoneticPr fontId="8"/>
  </si>
  <si>
    <t>６年後</t>
    <rPh sb="1" eb="3">
      <t>ネンゴ</t>
    </rPh>
    <phoneticPr fontId="3"/>
  </si>
  <si>
    <t>７年後</t>
    <rPh sb="1" eb="3">
      <t>ネンゴ</t>
    </rPh>
    <phoneticPr fontId="3"/>
  </si>
  <si>
    <t>８年後</t>
    <rPh sb="1" eb="3">
      <t>ネンゴ</t>
    </rPh>
    <phoneticPr fontId="3"/>
  </si>
  <si>
    <t>法定福利費等</t>
    <rPh sb="0" eb="5">
      <t>ホウテイフクリヒ</t>
    </rPh>
    <rPh sb="5" eb="6">
      <t>トウ</t>
    </rPh>
    <phoneticPr fontId="3"/>
  </si>
  <si>
    <t>給与支給総額</t>
    <rPh sb="0" eb="6">
      <t>キュウヨシキュウソウガク</t>
    </rPh>
    <phoneticPr fontId="3"/>
  </si>
  <si>
    <t>営業外収益</t>
    <rPh sb="0" eb="3">
      <t>エイギョウガイ</t>
    </rPh>
    <rPh sb="3" eb="5">
      <t>シュウエキ</t>
    </rPh>
    <phoneticPr fontId="3"/>
  </si>
  <si>
    <t>営業外費用(支払利息)</t>
    <rPh sb="0" eb="3">
      <t>エイギョウガイ</t>
    </rPh>
    <rPh sb="3" eb="5">
      <t>ヒヨウ</t>
    </rPh>
    <rPh sb="6" eb="10">
      <t>シハライリソク</t>
    </rPh>
    <phoneticPr fontId="3"/>
  </si>
  <si>
    <t>６年計画</t>
    <rPh sb="1" eb="2">
      <t>ネン</t>
    </rPh>
    <rPh sb="2" eb="4">
      <t>ケイカク</t>
    </rPh>
    <phoneticPr fontId="3"/>
  </si>
  <si>
    <t>７年計画</t>
    <rPh sb="1" eb="2">
      <t>ネン</t>
    </rPh>
    <rPh sb="2" eb="4">
      <t>ケイカク</t>
    </rPh>
    <phoneticPr fontId="3"/>
  </si>
  <si>
    <t>８年計画</t>
    <rPh sb="1" eb="2">
      <t>ネン</t>
    </rPh>
    <rPh sb="2" eb="4">
      <t>ケイカク</t>
    </rPh>
    <phoneticPr fontId="3"/>
  </si>
  <si>
    <t>経常利益</t>
    <phoneticPr fontId="3"/>
  </si>
  <si>
    <t>付加価値額（①+③+④)</t>
    <phoneticPr fontId="3"/>
  </si>
  <si>
    <r>
      <t>【</t>
    </r>
    <r>
      <rPr>
        <b/>
        <sz val="12"/>
        <color indexed="10"/>
        <rFont val="ＭＳ ゴシック"/>
        <family val="3"/>
        <charset val="128"/>
      </rPr>
      <t>既存事業</t>
    </r>
    <r>
      <rPr>
        <b/>
        <sz val="12"/>
        <rFont val="ＭＳ ゴシック"/>
        <family val="3"/>
        <charset val="128"/>
      </rPr>
      <t>の売上計画等】</t>
    </r>
    <rPh sb="1" eb="3">
      <t>キソン</t>
    </rPh>
    <rPh sb="3" eb="5">
      <t>ジギョウ</t>
    </rPh>
    <rPh sb="6" eb="8">
      <t>ウリアゲ</t>
    </rPh>
    <rPh sb="8" eb="10">
      <t>ケイカク</t>
    </rPh>
    <rPh sb="10" eb="11">
      <t>ナド</t>
    </rPh>
    <phoneticPr fontId="3"/>
  </si>
  <si>
    <r>
      <t>【</t>
    </r>
    <r>
      <rPr>
        <b/>
        <sz val="12"/>
        <color indexed="10"/>
        <rFont val="ＭＳ ゴシック"/>
        <family val="3"/>
        <charset val="128"/>
      </rPr>
      <t>新事業</t>
    </r>
    <r>
      <rPr>
        <b/>
        <sz val="12"/>
        <rFont val="ＭＳ ゴシック"/>
        <family val="3"/>
        <charset val="128"/>
      </rPr>
      <t>の売上計画等】</t>
    </r>
    <rPh sb="1" eb="2">
      <t>シン</t>
    </rPh>
    <rPh sb="2" eb="4">
      <t>ジギョウ</t>
    </rPh>
    <rPh sb="5" eb="7">
      <t>ウリアゲ</t>
    </rPh>
    <rPh sb="7" eb="10">
      <t>ケイカクトウ</t>
    </rPh>
    <phoneticPr fontId="3"/>
  </si>
  <si>
    <t>参加特定事業者名　　　　　　　　</t>
    <rPh sb="0" eb="2">
      <t>サンカ</t>
    </rPh>
    <rPh sb="2" eb="4">
      <t>トクテイ</t>
    </rPh>
    <rPh sb="4" eb="7">
      <t>ジギョウシャ</t>
    </rPh>
    <rPh sb="6" eb="7">
      <t>シャ</t>
    </rPh>
    <rPh sb="7" eb="8">
      <t>メイ</t>
    </rPh>
    <phoneticPr fontId="8"/>
  </si>
  <si>
    <t>労務給与・賃金等</t>
    <rPh sb="0" eb="2">
      <t>ロウム</t>
    </rPh>
    <rPh sb="2" eb="4">
      <t>キュウヨ</t>
    </rPh>
    <rPh sb="5" eb="7">
      <t>チンギン</t>
    </rPh>
    <phoneticPr fontId="3"/>
  </si>
  <si>
    <t>リース料</t>
    <rPh sb="3" eb="4">
      <t>リョウ</t>
    </rPh>
    <phoneticPr fontId="3"/>
  </si>
  <si>
    <t>運転資金（計）</t>
    <rPh sb="0" eb="2">
      <t>ウンテン</t>
    </rPh>
    <rPh sb="2" eb="4">
      <t>シキン</t>
    </rPh>
    <rPh sb="5" eb="6">
      <t>ケイ</t>
    </rPh>
    <phoneticPr fontId="3"/>
  </si>
  <si>
    <t>上記以外</t>
    <rPh sb="0" eb="2">
      <t>ジョウキ</t>
    </rPh>
    <rPh sb="2" eb="4">
      <t>イガイ</t>
    </rPh>
    <phoneticPr fontId="3"/>
  </si>
  <si>
    <t xml:space="preserve">労務給与・賃金等
対象人数 （換算値）　 </t>
    <rPh sb="0" eb="2">
      <t>ロウム</t>
    </rPh>
    <rPh sb="2" eb="4">
      <t>キュウヨ</t>
    </rPh>
    <rPh sb="5" eb="7">
      <t>チンギン</t>
    </rPh>
    <rPh sb="7" eb="8">
      <t>トウ</t>
    </rPh>
    <phoneticPr fontId="3"/>
  </si>
  <si>
    <t>役員報酬・給与等</t>
    <rPh sb="0" eb="2">
      <t>ヤクイン</t>
    </rPh>
    <rPh sb="2" eb="4">
      <t>ホウシュウ</t>
    </rPh>
    <phoneticPr fontId="3"/>
  </si>
  <si>
    <t>役員報酬・給与等
対象人数（換算値）　</t>
    <rPh sb="0" eb="2">
      <t>ヤクイン</t>
    </rPh>
    <rPh sb="2" eb="4">
      <t>ホウシュウ</t>
    </rPh>
    <rPh sb="5" eb="8">
      <t>キュウヨトウ</t>
    </rPh>
    <phoneticPr fontId="3"/>
  </si>
  <si>
    <t>役員報酬・給与等</t>
    <rPh sb="0" eb="2">
      <t>ヤクイン</t>
    </rPh>
    <rPh sb="2" eb="4">
      <t>ホウシュウ</t>
    </rPh>
    <rPh sb="5" eb="7">
      <t>キュウヨ</t>
    </rPh>
    <rPh sb="7" eb="8">
      <t>トウ</t>
    </rPh>
    <phoneticPr fontId="3"/>
  </si>
  <si>
    <t>役員報酬・給与等対象人数</t>
    <rPh sb="0" eb="2">
      <t>ヤクイン</t>
    </rPh>
    <rPh sb="2" eb="4">
      <t>ホウシュウ</t>
    </rPh>
    <rPh sb="5" eb="8">
      <t>キュウヨトウ</t>
    </rPh>
    <rPh sb="8" eb="10">
      <t>タイショウ</t>
    </rPh>
    <rPh sb="10" eb="12">
      <t>ニンズウ</t>
    </rPh>
    <phoneticPr fontId="3"/>
  </si>
  <si>
    <t>商品・材料費</t>
    <rPh sb="0" eb="2">
      <t>ショウヒン</t>
    </rPh>
    <rPh sb="3" eb="5">
      <t>ザイリョウ</t>
    </rPh>
    <rPh sb="5" eb="6">
      <t>ヒ</t>
    </rPh>
    <phoneticPr fontId="3"/>
  </si>
  <si>
    <t>■資金計画（既存事業）</t>
    <rPh sb="1" eb="3">
      <t>シキン</t>
    </rPh>
    <rPh sb="3" eb="5">
      <t>ケイカク</t>
    </rPh>
    <rPh sb="6" eb="8">
      <t>キソン</t>
    </rPh>
    <rPh sb="8" eb="10">
      <t>ジギョウ</t>
    </rPh>
    <phoneticPr fontId="3"/>
  </si>
  <si>
    <t>■人員配分（既存事業）</t>
    <rPh sb="1" eb="3">
      <t>ジンイン</t>
    </rPh>
    <rPh sb="3" eb="5">
      <t>ハイブン</t>
    </rPh>
    <rPh sb="6" eb="8">
      <t>キソン</t>
    </rPh>
    <rPh sb="8" eb="10">
      <t>ジギョウ</t>
    </rPh>
    <phoneticPr fontId="3"/>
  </si>
  <si>
    <t>■資金計画（新事業）</t>
    <rPh sb="1" eb="3">
      <t>シキン</t>
    </rPh>
    <rPh sb="3" eb="5">
      <t>ケイカク</t>
    </rPh>
    <rPh sb="6" eb="9">
      <t>シンジギョウ</t>
    </rPh>
    <phoneticPr fontId="3"/>
  </si>
  <si>
    <t>■人員配分（新事業）</t>
    <rPh sb="1" eb="3">
      <t>ジンイン</t>
    </rPh>
    <rPh sb="3" eb="5">
      <t>ハイブン</t>
    </rPh>
    <rPh sb="6" eb="9">
      <t>シンジギョウ</t>
    </rPh>
    <phoneticPr fontId="3"/>
  </si>
  <si>
    <t xml:space="preserve"> 計</t>
    <rPh sb="1" eb="2">
      <t>ケイ</t>
    </rPh>
    <phoneticPr fontId="3"/>
  </si>
  <si>
    <t>財務データ入力シート</t>
    <rPh sb="0" eb="2">
      <t>ザイム</t>
    </rPh>
    <rPh sb="5" eb="7">
      <t>ニュウリョク</t>
    </rPh>
    <phoneticPr fontId="3"/>
  </si>
  <si>
    <t>労務給与・賃金等</t>
    <rPh sb="0" eb="2">
      <t>ロウム</t>
    </rPh>
    <rPh sb="2" eb="4">
      <t>キュウヨ</t>
    </rPh>
    <rPh sb="5" eb="7">
      <t>チンギン</t>
    </rPh>
    <rPh sb="7" eb="8">
      <t>トウ</t>
    </rPh>
    <phoneticPr fontId="3"/>
  </si>
  <si>
    <t>( 年 月期)</t>
    <rPh sb="2" eb="3">
      <t>ネン</t>
    </rPh>
    <rPh sb="4" eb="5">
      <t>ガツ</t>
    </rPh>
    <rPh sb="5" eb="6">
      <t>キ</t>
    </rPh>
    <phoneticPr fontId="3"/>
  </si>
  <si>
    <t>設備投資額(税込み)</t>
    <rPh sb="6" eb="8">
      <t>ゼイコ</t>
    </rPh>
    <phoneticPr fontId="3"/>
  </si>
  <si>
    <r>
      <t>賃借料</t>
    </r>
    <r>
      <rPr>
        <sz val="8"/>
        <rFont val="ＭＳ ゴシック"/>
        <family val="3"/>
        <charset val="128"/>
      </rPr>
      <t>(地代・家賃を除く)</t>
    </r>
    <rPh sb="0" eb="3">
      <t>チンシャクリョウ</t>
    </rPh>
    <rPh sb="4" eb="6">
      <t>チダイ</t>
    </rPh>
    <rPh sb="7" eb="9">
      <t>ヤチン</t>
    </rPh>
    <rPh sb="10" eb="11">
      <t>ノゾ</t>
    </rPh>
    <phoneticPr fontId="3"/>
  </si>
  <si>
    <t>福利厚生費・退職金等</t>
    <rPh sb="0" eb="2">
      <t>フクリ</t>
    </rPh>
    <rPh sb="2" eb="5">
      <t>コウセイヒ</t>
    </rPh>
    <rPh sb="6" eb="8">
      <t>タイショク</t>
    </rPh>
    <rPh sb="8" eb="9">
      <t>キン</t>
    </rPh>
    <rPh sb="9" eb="10">
      <t>トウ</t>
    </rPh>
    <phoneticPr fontId="3"/>
  </si>
  <si>
    <r>
      <t>計画目標値の詳細（法人用）＜R6.5改訂版＞</t>
    </r>
    <r>
      <rPr>
        <sz val="12"/>
        <color theme="1"/>
        <rFont val="ＭＳ 明朝"/>
        <family val="2"/>
        <charset val="128"/>
      </rPr>
      <t/>
    </r>
    <rPh sb="0" eb="2">
      <t>ケイカク</t>
    </rPh>
    <rPh sb="2" eb="4">
      <t>モクヒョウ</t>
    </rPh>
    <rPh sb="4" eb="5">
      <t>チ</t>
    </rPh>
    <rPh sb="6" eb="8">
      <t>ショウサイ</t>
    </rPh>
    <rPh sb="9" eb="11">
      <t>ホウジン</t>
    </rPh>
    <rPh sb="11" eb="12">
      <t>ヨウ</t>
    </rPh>
    <rPh sb="18" eb="21">
      <t>カイテイバン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</si>
</sst>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_ "/>
    <numFmt numFmtId="178" formatCode="0.0%"/>
    <numFmt numFmtId="179" formatCode="#,###;\-#,###"/>
    <numFmt numFmtId="180" formatCode="#,###.0;\-#,###.0"/>
    <numFmt numFmtId="181" formatCode="#,##0_ "/>
    <numFmt numFmtId="182" formatCode="#,##0.0;&quot;▲ &quot;#,##0.0"/>
    <numFmt numFmtId="183" formatCode="0.0;&quot;▲ &quot;0.0"/>
    <numFmt numFmtId="184" formatCode="#,##0;&quot;△ &quot;#,##0"/>
  </numFmts>
  <fonts count="36">
    <font>
      <sz val="10"/>
      <name val="ＭＳ 明朝"/>
      <family val="1"/>
      <charset val="128"/>
    </font>
    <font>
      <sz val="12"/>
      <color theme="1"/>
      <name val="ＭＳ 明朝"/>
      <family val="2"/>
      <charset val="128"/>
    </font>
    <font>
      <sz val="10"/>
      <name val="ＭＳ 明朝"/>
      <family val="1"/>
      <charset val="128"/>
    </font>
    <font>
      <sz val="6"/>
      <name val="ＭＳ 明朝"/>
      <family val="1"/>
      <charset val="128"/>
    </font>
    <font>
      <sz val="9"/>
      <name val="ＭＳ 明朝"/>
      <family val="1"/>
      <charset val="128"/>
    </font>
    <font>
      <sz val="8"/>
      <name val="ＭＳ 明朝"/>
      <family val="1"/>
      <charset val="128"/>
    </font>
    <font>
      <sz val="12"/>
      <name val="ＭＳ 明朝"/>
      <family val="1"/>
      <charset val="128"/>
    </font>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u/>
      <sz val="16"/>
      <name val="ＭＳ Ｐ明朝"/>
      <family val="1"/>
      <charset val="128"/>
    </font>
    <font>
      <sz val="14"/>
      <name val="ＭＳ Ｐ明朝"/>
      <family val="1"/>
      <charset val="128"/>
    </font>
    <font>
      <sz val="12"/>
      <name val="ＭＳ Ｐ明朝"/>
      <family val="1"/>
      <charset val="128"/>
    </font>
    <font>
      <sz val="11"/>
      <color indexed="10"/>
      <name val="ＭＳ Ｐ明朝"/>
      <family val="1"/>
      <charset val="128"/>
    </font>
    <font>
      <sz val="16"/>
      <name val="ＭＳ 明朝"/>
      <family val="1"/>
      <charset val="128"/>
    </font>
    <font>
      <sz val="16"/>
      <name val="ＭＳ Ｐゴシック"/>
      <family val="3"/>
      <charset val="128"/>
    </font>
    <font>
      <sz val="10"/>
      <name val="ＭＳ ゴシック"/>
      <family val="3"/>
      <charset val="128"/>
    </font>
    <font>
      <b/>
      <sz val="12"/>
      <name val="ＭＳ ゴシック"/>
      <family val="3"/>
      <charset val="128"/>
    </font>
    <font>
      <b/>
      <sz val="12"/>
      <color indexed="10"/>
      <name val="ＭＳ ゴシック"/>
      <family val="3"/>
      <charset val="128"/>
    </font>
    <font>
      <sz val="10"/>
      <color indexed="10"/>
      <name val="ＭＳ 明朝"/>
      <family val="1"/>
      <charset val="128"/>
    </font>
    <font>
      <b/>
      <sz val="12"/>
      <name val="ＭＳ 明朝"/>
      <family val="1"/>
      <charset val="128"/>
    </font>
    <font>
      <b/>
      <sz val="11"/>
      <name val="ＭＳ ゴシック"/>
      <family val="3"/>
      <charset val="128"/>
    </font>
    <font>
      <sz val="11"/>
      <name val="ＭＳ ゴシック"/>
      <family val="3"/>
      <charset val="128"/>
    </font>
    <font>
      <sz val="9"/>
      <name val="ＭＳ ゴシック"/>
      <family val="3"/>
      <charset val="128"/>
    </font>
    <font>
      <sz val="8"/>
      <name val="ＭＳ ゴシック"/>
      <family val="3"/>
      <charset val="128"/>
    </font>
    <font>
      <sz val="11"/>
      <color indexed="10"/>
      <name val="ＭＳ ゴシック"/>
      <family val="3"/>
      <charset val="128"/>
    </font>
    <font>
      <sz val="12"/>
      <name val="ＭＳ ゴシック"/>
      <family val="3"/>
      <charset val="128"/>
    </font>
    <font>
      <b/>
      <sz val="13"/>
      <name val="ＭＳ ゴシック"/>
      <family val="3"/>
      <charset val="128"/>
    </font>
    <font>
      <b/>
      <sz val="14"/>
      <name val="ＭＳ ゴシック"/>
      <family val="3"/>
      <charset val="128"/>
    </font>
    <font>
      <b/>
      <sz val="9"/>
      <color indexed="10"/>
      <name val="ＭＳ ゴシック"/>
      <family val="3"/>
      <charset val="128"/>
    </font>
    <font>
      <sz val="13"/>
      <name val="ＭＳ Ｐ明朝"/>
      <family val="1"/>
      <charset val="128"/>
    </font>
    <font>
      <sz val="10"/>
      <color rgb="FFFF0000"/>
      <name val="ＭＳ ゴシック"/>
      <family val="3"/>
      <charset val="128"/>
    </font>
    <font>
      <sz val="10"/>
      <color rgb="FFFF0000"/>
      <name val="ＭＳ 明朝"/>
      <family val="1"/>
      <charset val="128"/>
    </font>
    <font>
      <b/>
      <sz val="10"/>
      <color rgb="FFFF0000"/>
      <name val="ＭＳ ゴシック"/>
      <family val="3"/>
      <charset val="128"/>
    </font>
    <font>
      <sz val="10"/>
      <color theme="1"/>
      <name val="ＭＳ ゴシック"/>
      <family val="3"/>
      <charset val="128"/>
    </font>
  </fonts>
  <fills count="12">
    <fill>
      <patternFill patternType="none"/>
    </fill>
    <fill>
      <patternFill patternType="gray125"/>
    </fill>
    <fill>
      <patternFill patternType="solid">
        <fgColor indexed="65"/>
        <bgColor indexed="64"/>
      </patternFill>
    </fill>
    <fill>
      <patternFill patternType="mediumGray"/>
    </fill>
    <fill>
      <patternFill patternType="solid">
        <fgColor indexed="41"/>
        <bgColor indexed="64"/>
      </patternFill>
    </fill>
    <fill>
      <patternFill patternType="solid">
        <fgColor theme="4" tint="0.79998168889431442"/>
        <bgColor indexed="64"/>
      </patternFill>
    </fill>
    <fill>
      <patternFill patternType="solid">
        <fgColor theme="4" tint="0.79998168889431442"/>
        <bgColor indexed="31"/>
      </patternFill>
    </fill>
    <fill>
      <patternFill patternType="solid">
        <fgColor rgb="FFCCFFFF"/>
        <bgColor indexed="64"/>
      </patternFill>
    </fill>
    <fill>
      <patternFill patternType="solid">
        <fgColor rgb="FFFFFF99"/>
        <bgColor indexed="64"/>
      </patternFill>
    </fill>
    <fill>
      <patternFill patternType="solid">
        <fgColor rgb="FFDCE6F1"/>
        <bgColor indexed="64"/>
      </patternFill>
    </fill>
    <fill>
      <patternFill patternType="solid">
        <fgColor theme="4" tint="0.79998168889431442"/>
        <bgColor indexed="43"/>
      </patternFill>
    </fill>
    <fill>
      <patternFill patternType="solid">
        <fgColor rgb="FFFFFFCC"/>
        <bgColor indexed="64"/>
      </patternFill>
    </fill>
  </fills>
  <borders count="7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ck">
        <color indexed="64"/>
      </top>
      <bottom style="thick">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style="double">
        <color indexed="64"/>
      </bottom>
      <diagonal/>
    </border>
    <border>
      <left style="thin">
        <color indexed="64"/>
      </left>
      <right style="thick">
        <color indexed="64"/>
      </right>
      <top style="thick">
        <color indexed="64"/>
      </top>
      <bottom style="thick">
        <color indexed="64"/>
      </bottom>
      <diagonal/>
    </border>
    <border>
      <left style="thin">
        <color indexed="64"/>
      </left>
      <right/>
      <top/>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diagonal/>
    </border>
    <border>
      <left style="thin">
        <color indexed="64"/>
      </left>
      <right style="thin">
        <color indexed="64"/>
      </right>
      <top style="dotted">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uble">
        <color indexed="64"/>
      </top>
      <bottom/>
      <diagonal/>
    </border>
    <border>
      <left style="medium">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6" fillId="0" borderId="0">
      <alignment vertical="center"/>
    </xf>
    <xf numFmtId="0" fontId="7" fillId="0" borderId="0">
      <alignment vertical="center"/>
    </xf>
  </cellStyleXfs>
  <cellXfs count="461">
    <xf numFmtId="0" fontId="0" fillId="0" borderId="0" xfId="0">
      <alignment vertical="center"/>
    </xf>
    <xf numFmtId="0" fontId="4" fillId="0" borderId="0" xfId="0" applyFont="1">
      <alignment vertical="center"/>
    </xf>
    <xf numFmtId="0" fontId="5" fillId="0" borderId="0" xfId="0" applyFont="1">
      <alignment vertical="center"/>
    </xf>
    <xf numFmtId="0" fontId="0" fillId="0" borderId="0" xfId="0" applyAlignment="1">
      <alignment horizontal="right" vertical="center"/>
    </xf>
    <xf numFmtId="0" fontId="9" fillId="0" borderId="0" xfId="3" applyFont="1">
      <alignment vertical="center"/>
    </xf>
    <xf numFmtId="0" fontId="10" fillId="0" borderId="0" xfId="3" applyFont="1">
      <alignment vertical="center"/>
    </xf>
    <xf numFmtId="0" fontId="12" fillId="0" borderId="0" xfId="3" applyFont="1" applyAlignment="1">
      <alignment horizontal="right"/>
    </xf>
    <xf numFmtId="0" fontId="9" fillId="0" borderId="1" xfId="3" applyFont="1" applyBorder="1">
      <alignment vertical="center"/>
    </xf>
    <xf numFmtId="0" fontId="9" fillId="0" borderId="2" xfId="3" applyFont="1" applyBorder="1">
      <alignment vertical="center"/>
    </xf>
    <xf numFmtId="0" fontId="9" fillId="0" borderId="3" xfId="3" applyFont="1" applyBorder="1">
      <alignment vertical="center"/>
    </xf>
    <xf numFmtId="0" fontId="13" fillId="0" borderId="4" xfId="3" applyFont="1" applyBorder="1" applyAlignment="1">
      <alignment horizontal="center" vertical="center"/>
    </xf>
    <xf numFmtId="0" fontId="9" fillId="0" borderId="5" xfId="3" applyFont="1" applyBorder="1">
      <alignment vertical="center"/>
    </xf>
    <xf numFmtId="0" fontId="9" fillId="0" borderId="6" xfId="3" applyFont="1" applyBorder="1">
      <alignment vertical="center"/>
    </xf>
    <xf numFmtId="0" fontId="9" fillId="0" borderId="7" xfId="3" applyFont="1" applyBorder="1">
      <alignment vertical="center"/>
    </xf>
    <xf numFmtId="0" fontId="12" fillId="0" borderId="4" xfId="3" applyFont="1" applyBorder="1">
      <alignment vertical="center"/>
    </xf>
    <xf numFmtId="0" fontId="12" fillId="0" borderId="8" xfId="3" applyFont="1" applyBorder="1">
      <alignment vertical="center"/>
    </xf>
    <xf numFmtId="0" fontId="12" fillId="0" borderId="9" xfId="3" applyFont="1" applyBorder="1">
      <alignment vertical="center"/>
    </xf>
    <xf numFmtId="179" fontId="9" fillId="0" borderId="0" xfId="3" applyNumberFormat="1" applyFont="1">
      <alignment vertical="center"/>
    </xf>
    <xf numFmtId="179" fontId="14" fillId="0" borderId="0" xfId="3" applyNumberFormat="1" applyFont="1">
      <alignment vertical="center"/>
    </xf>
    <xf numFmtId="0" fontId="15" fillId="0" borderId="0" xfId="3" applyFont="1" applyAlignment="1" applyProtection="1">
      <alignment horizontal="justify" vertical="center"/>
    </xf>
    <xf numFmtId="0" fontId="15" fillId="0" borderId="0" xfId="3" applyFont="1" applyAlignment="1" applyProtection="1">
      <alignment vertical="center"/>
    </xf>
    <xf numFmtId="0" fontId="15" fillId="0" borderId="0" xfId="3" applyFont="1" applyProtection="1">
      <alignment vertical="center"/>
    </xf>
    <xf numFmtId="0" fontId="10" fillId="0" borderId="0" xfId="3" applyFont="1" applyProtection="1">
      <alignment vertical="center"/>
    </xf>
    <xf numFmtId="0" fontId="6" fillId="0" borderId="0" xfId="3" applyFont="1" applyAlignment="1" applyProtection="1">
      <alignment vertical="center"/>
      <protection locked="0"/>
    </xf>
    <xf numFmtId="0" fontId="9" fillId="0" borderId="0" xfId="3" applyFont="1" applyProtection="1">
      <alignment vertical="center"/>
      <protection locked="0"/>
    </xf>
    <xf numFmtId="179" fontId="10" fillId="0" borderId="10" xfId="1" applyNumberFormat="1" applyFont="1" applyBorder="1" applyAlignment="1" applyProtection="1">
      <alignment vertical="center" shrinkToFit="1"/>
      <protection locked="0"/>
    </xf>
    <xf numFmtId="179" fontId="10" fillId="0" borderId="8" xfId="1" applyNumberFormat="1" applyFont="1" applyBorder="1" applyAlignment="1" applyProtection="1">
      <alignment vertical="center" shrinkToFit="1"/>
      <protection locked="0"/>
    </xf>
    <xf numFmtId="179" fontId="10" fillId="0" borderId="8" xfId="1" applyNumberFormat="1" applyFont="1" applyBorder="1" applyAlignment="1">
      <alignment vertical="center" shrinkToFit="1"/>
    </xf>
    <xf numFmtId="179" fontId="10" fillId="0" borderId="4" xfId="1" applyNumberFormat="1" applyFont="1" applyBorder="1" applyAlignment="1">
      <alignment vertical="center" shrinkToFit="1"/>
    </xf>
    <xf numFmtId="179" fontId="10" fillId="0" borderId="11" xfId="1" applyNumberFormat="1" applyFont="1" applyBorder="1" applyAlignment="1">
      <alignment vertical="center" shrinkToFit="1"/>
    </xf>
    <xf numFmtId="180" fontId="10" fillId="0" borderId="8" xfId="1" applyNumberFormat="1" applyFont="1" applyBorder="1" applyAlignment="1" applyProtection="1">
      <alignment vertical="center" shrinkToFit="1"/>
      <protection locked="0"/>
    </xf>
    <xf numFmtId="0" fontId="0" fillId="0" borderId="13" xfId="0" applyBorder="1">
      <alignment vertical="center"/>
    </xf>
    <xf numFmtId="0" fontId="0" fillId="0" borderId="13" xfId="0" applyBorder="1" applyAlignment="1">
      <alignment horizontal="right"/>
    </xf>
    <xf numFmtId="176" fontId="0" fillId="0" borderId="13" xfId="0" applyNumberFormat="1" applyFill="1" applyBorder="1">
      <alignment vertical="center"/>
    </xf>
    <xf numFmtId="0" fontId="20" fillId="0" borderId="0" xfId="0" applyFont="1">
      <alignment vertical="center"/>
    </xf>
    <xf numFmtId="0" fontId="11" fillId="0" borderId="13" xfId="3" applyFont="1" applyBorder="1" applyAlignment="1">
      <alignment vertical="center"/>
    </xf>
    <xf numFmtId="179" fontId="11" fillId="0" borderId="13" xfId="3" applyNumberFormat="1" applyFont="1" applyBorder="1" applyAlignment="1">
      <alignment horizontal="left" vertical="center"/>
    </xf>
    <xf numFmtId="0" fontId="6" fillId="0" borderId="0" xfId="2">
      <alignment vertical="center"/>
    </xf>
    <xf numFmtId="182" fontId="0" fillId="0" borderId="10" xfId="0" applyNumberFormat="1" applyBorder="1">
      <alignment vertical="center"/>
    </xf>
    <xf numFmtId="182" fontId="0" fillId="0" borderId="14" xfId="0" applyNumberFormat="1" applyBorder="1">
      <alignment vertical="center"/>
    </xf>
    <xf numFmtId="177" fontId="0" fillId="3" borderId="15" xfId="0" applyNumberFormat="1" applyFill="1" applyBorder="1">
      <alignment vertical="center"/>
    </xf>
    <xf numFmtId="177" fontId="0" fillId="3" borderId="16" xfId="0" applyNumberFormat="1" applyFill="1" applyBorder="1">
      <alignment vertical="center"/>
    </xf>
    <xf numFmtId="177" fontId="0" fillId="3" borderId="17" xfId="0" applyNumberFormat="1" applyFill="1" applyBorder="1">
      <alignment vertical="center"/>
    </xf>
    <xf numFmtId="177" fontId="0" fillId="3" borderId="18" xfId="0" applyNumberFormat="1" applyFill="1" applyBorder="1">
      <alignment vertical="center"/>
    </xf>
    <xf numFmtId="177" fontId="0" fillId="3" borderId="19" xfId="0" applyNumberFormat="1" applyFill="1" applyBorder="1">
      <alignment vertical="center"/>
    </xf>
    <xf numFmtId="177" fontId="0" fillId="3" borderId="20" xfId="0" applyNumberFormat="1" applyFill="1" applyBorder="1">
      <alignment vertical="center"/>
    </xf>
    <xf numFmtId="177" fontId="0" fillId="3" borderId="21" xfId="0" applyNumberFormat="1" applyFill="1" applyBorder="1">
      <alignment vertical="center"/>
    </xf>
    <xf numFmtId="177" fontId="0" fillId="3" borderId="22" xfId="0" applyNumberFormat="1" applyFill="1" applyBorder="1">
      <alignment vertical="center"/>
    </xf>
    <xf numFmtId="177" fontId="0" fillId="3" borderId="23" xfId="0" applyNumberFormat="1" applyFill="1" applyBorder="1">
      <alignment vertical="center"/>
    </xf>
    <xf numFmtId="177" fontId="0" fillId="3" borderId="24" xfId="0" applyNumberFormat="1" applyFill="1" applyBorder="1">
      <alignment vertical="center"/>
    </xf>
    <xf numFmtId="177" fontId="0" fillId="3" borderId="12" xfId="0" applyNumberFormat="1" applyFill="1" applyBorder="1">
      <alignment vertical="center"/>
    </xf>
    <xf numFmtId="177" fontId="0" fillId="3" borderId="25" xfId="0" applyNumberFormat="1" applyFill="1" applyBorder="1">
      <alignment vertical="center"/>
    </xf>
    <xf numFmtId="177" fontId="0" fillId="3" borderId="1" xfId="0" applyNumberFormat="1" applyFill="1" applyBorder="1" applyAlignment="1">
      <alignment vertical="center"/>
    </xf>
    <xf numFmtId="177" fontId="0" fillId="3" borderId="2" xfId="0" applyNumberFormat="1" applyFill="1" applyBorder="1" applyAlignment="1">
      <alignment vertical="center"/>
    </xf>
    <xf numFmtId="177" fontId="0" fillId="3" borderId="3" xfId="0" applyNumberFormat="1" applyFill="1" applyBorder="1" applyAlignment="1">
      <alignment vertical="center"/>
    </xf>
    <xf numFmtId="177" fontId="0" fillId="3" borderId="26" xfId="0" applyNumberFormat="1" applyFill="1" applyBorder="1" applyAlignment="1">
      <alignment vertical="center"/>
    </xf>
    <xf numFmtId="177" fontId="0" fillId="3" borderId="13" xfId="0" applyNumberFormat="1" applyFill="1" applyBorder="1" applyAlignment="1">
      <alignment vertical="center"/>
    </xf>
    <xf numFmtId="177" fontId="0" fillId="3" borderId="27" xfId="0" applyNumberFormat="1" applyFill="1" applyBorder="1" applyAlignment="1">
      <alignment vertical="center"/>
    </xf>
    <xf numFmtId="177" fontId="0" fillId="3" borderId="28" xfId="0" applyNumberFormat="1" applyFill="1" applyBorder="1">
      <alignment vertical="center"/>
    </xf>
    <xf numFmtId="177" fontId="0" fillId="3" borderId="29" xfId="0" applyNumberFormat="1" applyFill="1" applyBorder="1">
      <alignment vertical="center"/>
    </xf>
    <xf numFmtId="177" fontId="0" fillId="3" borderId="30" xfId="0" applyNumberFormat="1" applyFill="1" applyBorder="1">
      <alignment vertical="center"/>
    </xf>
    <xf numFmtId="177" fontId="0" fillId="3" borderId="26" xfId="0" applyNumberFormat="1" applyFill="1" applyBorder="1">
      <alignment vertical="center"/>
    </xf>
    <xf numFmtId="177" fontId="0" fillId="3" borderId="13" xfId="0" applyNumberFormat="1" applyFill="1" applyBorder="1">
      <alignment vertical="center"/>
    </xf>
    <xf numFmtId="177" fontId="0" fillId="3" borderId="27" xfId="0" applyNumberFormat="1" applyFill="1" applyBorder="1">
      <alignment vertical="center"/>
    </xf>
    <xf numFmtId="0" fontId="4" fillId="5" borderId="18" xfId="0" applyFont="1" applyFill="1" applyBorder="1">
      <alignment vertical="center"/>
    </xf>
    <xf numFmtId="0" fontId="0" fillId="5" borderId="14" xfId="0" applyFill="1" applyBorder="1" applyAlignment="1">
      <alignment vertical="center"/>
    </xf>
    <xf numFmtId="0" fontId="0" fillId="5" borderId="31" xfId="0" applyFill="1" applyBorder="1" applyAlignment="1">
      <alignment vertical="center"/>
    </xf>
    <xf numFmtId="0" fontId="0" fillId="5" borderId="25" xfId="0" applyFill="1" applyBorder="1" applyAlignment="1">
      <alignment horizontal="center" vertical="center"/>
    </xf>
    <xf numFmtId="0" fontId="4" fillId="5" borderId="14" xfId="0" applyFont="1" applyFill="1" applyBorder="1" applyAlignment="1">
      <alignment vertical="center"/>
    </xf>
    <xf numFmtId="0" fontId="4" fillId="5" borderId="32" xfId="0" applyFont="1" applyFill="1" applyBorder="1" applyAlignment="1">
      <alignment vertical="center"/>
    </xf>
    <xf numFmtId="0" fontId="4" fillId="5" borderId="31" xfId="0" applyFont="1" applyFill="1" applyBorder="1" applyAlignment="1">
      <alignment vertical="center"/>
    </xf>
    <xf numFmtId="0" fontId="0" fillId="5" borderId="26" xfId="0" applyFill="1" applyBorder="1" applyAlignment="1">
      <alignment vertical="center"/>
    </xf>
    <xf numFmtId="182" fontId="0" fillId="5" borderId="8" xfId="0" applyNumberFormat="1" applyFill="1" applyBorder="1">
      <alignment vertical="center"/>
    </xf>
    <xf numFmtId="182" fontId="17" fillId="5" borderId="8" xfId="0" applyNumberFormat="1" applyFont="1" applyFill="1" applyBorder="1">
      <alignment vertical="center"/>
    </xf>
    <xf numFmtId="0" fontId="0" fillId="5" borderId="4" xfId="0" applyFill="1" applyBorder="1" applyAlignment="1">
      <alignment horizontal="center" vertical="center"/>
    </xf>
    <xf numFmtId="0" fontId="4" fillId="5" borderId="10" xfId="0" applyFont="1" applyFill="1" applyBorder="1" applyAlignment="1">
      <alignment horizontal="center" vertical="center" shrinkToFit="1"/>
    </xf>
    <xf numFmtId="182" fontId="0" fillId="3" borderId="21" xfId="0" applyNumberFormat="1" applyFill="1" applyBorder="1">
      <alignment vertical="center"/>
    </xf>
    <xf numFmtId="182" fontId="0" fillId="3" borderId="22" xfId="0" applyNumberFormat="1" applyFill="1" applyBorder="1">
      <alignment vertical="center"/>
    </xf>
    <xf numFmtId="182" fontId="0" fillId="3" borderId="23" xfId="0" applyNumberFormat="1" applyFill="1" applyBorder="1">
      <alignment vertical="center"/>
    </xf>
    <xf numFmtId="0" fontId="0" fillId="5" borderId="26" xfId="0" applyFill="1" applyBorder="1" applyAlignment="1">
      <alignment vertical="center" shrinkToFit="1"/>
    </xf>
    <xf numFmtId="0" fontId="0" fillId="5" borderId="33" xfId="0" applyFill="1" applyBorder="1" applyAlignment="1">
      <alignment horizontal="center" vertical="center" shrinkToFit="1"/>
    </xf>
    <xf numFmtId="0" fontId="17" fillId="6" borderId="4" xfId="0" applyFont="1" applyFill="1" applyBorder="1" applyAlignment="1">
      <alignment horizontal="center" vertical="center"/>
    </xf>
    <xf numFmtId="0" fontId="17" fillId="5" borderId="25" xfId="0" applyFont="1" applyFill="1" applyBorder="1" applyAlignment="1">
      <alignment horizontal="center" vertical="center"/>
    </xf>
    <xf numFmtId="176" fontId="17" fillId="5" borderId="4" xfId="0" applyNumberFormat="1" applyFont="1" applyFill="1" applyBorder="1">
      <alignment vertical="center"/>
    </xf>
    <xf numFmtId="177" fontId="17" fillId="3" borderId="15" xfId="0" applyNumberFormat="1" applyFont="1" applyFill="1" applyBorder="1">
      <alignment vertical="center"/>
    </xf>
    <xf numFmtId="177" fontId="17" fillId="3" borderId="16" xfId="0" applyNumberFormat="1" applyFont="1" applyFill="1" applyBorder="1">
      <alignment vertical="center"/>
    </xf>
    <xf numFmtId="177" fontId="17" fillId="3" borderId="17" xfId="0" applyNumberFormat="1" applyFont="1" applyFill="1" applyBorder="1">
      <alignment vertical="center"/>
    </xf>
    <xf numFmtId="177" fontId="17" fillId="3" borderId="18" xfId="0" applyNumberFormat="1" applyFont="1" applyFill="1" applyBorder="1">
      <alignment vertical="center"/>
    </xf>
    <xf numFmtId="177" fontId="17" fillId="3" borderId="19" xfId="0" applyNumberFormat="1" applyFont="1" applyFill="1" applyBorder="1">
      <alignment vertical="center"/>
    </xf>
    <xf numFmtId="177" fontId="17" fillId="3" borderId="20" xfId="0" applyNumberFormat="1" applyFont="1" applyFill="1" applyBorder="1">
      <alignment vertical="center"/>
    </xf>
    <xf numFmtId="177" fontId="17" fillId="3" borderId="21" xfId="0" applyNumberFormat="1" applyFont="1" applyFill="1" applyBorder="1">
      <alignment vertical="center"/>
    </xf>
    <xf numFmtId="177" fontId="17" fillId="3" borderId="22" xfId="0" applyNumberFormat="1" applyFont="1" applyFill="1" applyBorder="1">
      <alignment vertical="center"/>
    </xf>
    <xf numFmtId="177" fontId="17" fillId="3" borderId="23" xfId="0" applyNumberFormat="1" applyFont="1" applyFill="1" applyBorder="1">
      <alignment vertical="center"/>
    </xf>
    <xf numFmtId="0" fontId="17" fillId="5" borderId="26" xfId="0" applyFont="1" applyFill="1" applyBorder="1" applyAlignment="1">
      <alignment vertical="center"/>
    </xf>
    <xf numFmtId="177" fontId="17" fillId="3" borderId="24" xfId="0" applyNumberFormat="1" applyFont="1" applyFill="1" applyBorder="1">
      <alignment vertical="center"/>
    </xf>
    <xf numFmtId="177" fontId="17" fillId="3" borderId="12" xfId="0" applyNumberFormat="1" applyFont="1" applyFill="1" applyBorder="1">
      <alignment vertical="center"/>
    </xf>
    <xf numFmtId="177" fontId="17" fillId="3" borderId="25" xfId="0" applyNumberFormat="1" applyFont="1" applyFill="1" applyBorder="1">
      <alignment vertical="center"/>
    </xf>
    <xf numFmtId="176" fontId="17" fillId="0" borderId="4" xfId="0" applyNumberFormat="1" applyFont="1" applyFill="1" applyBorder="1" applyAlignment="1" applyProtection="1">
      <alignment vertical="center" shrinkToFit="1"/>
      <protection locked="0"/>
    </xf>
    <xf numFmtId="176" fontId="17" fillId="0" borderId="3" xfId="0" applyNumberFormat="1" applyFont="1" applyFill="1" applyBorder="1" applyAlignment="1" applyProtection="1">
      <alignment vertical="center" shrinkToFit="1"/>
      <protection locked="0"/>
    </xf>
    <xf numFmtId="176" fontId="17" fillId="0" borderId="31" xfId="0" applyNumberFormat="1" applyFont="1" applyFill="1" applyBorder="1" applyProtection="1">
      <alignment vertical="center"/>
      <protection locked="0"/>
    </xf>
    <xf numFmtId="0" fontId="18" fillId="7" borderId="13" xfId="0" applyFont="1" applyFill="1" applyBorder="1" applyAlignment="1">
      <alignment vertical="center"/>
    </xf>
    <xf numFmtId="181" fontId="6" fillId="0" borderId="0" xfId="2" applyNumberFormat="1">
      <alignment vertical="center"/>
    </xf>
    <xf numFmtId="176" fontId="0" fillId="0" borderId="4" xfId="1" applyNumberFormat="1" applyFont="1" applyBorder="1" applyAlignment="1">
      <alignment vertical="center" shrinkToFit="1"/>
    </xf>
    <xf numFmtId="176" fontId="0" fillId="0" borderId="1" xfId="1" applyNumberFormat="1" applyFont="1" applyBorder="1" applyAlignment="1">
      <alignment vertical="center" shrinkToFit="1"/>
    </xf>
    <xf numFmtId="176" fontId="2" fillId="8" borderId="4" xfId="1" applyNumberFormat="1" applyFont="1" applyFill="1" applyBorder="1" applyAlignment="1">
      <alignment vertical="center" shrinkToFit="1"/>
    </xf>
    <xf numFmtId="176" fontId="0" fillId="0" borderId="3" xfId="1" applyNumberFormat="1" applyFont="1" applyBorder="1" applyAlignment="1">
      <alignment vertical="center" shrinkToFit="1"/>
    </xf>
    <xf numFmtId="0" fontId="0" fillId="0" borderId="0" xfId="0" applyProtection="1">
      <alignment vertical="center"/>
      <protection hidden="1"/>
    </xf>
    <xf numFmtId="0" fontId="0" fillId="0" borderId="0" xfId="0" applyProtection="1">
      <alignment vertical="center"/>
    </xf>
    <xf numFmtId="0" fontId="17" fillId="0" borderId="8" xfId="0" applyFont="1" applyBorder="1" applyProtection="1">
      <alignment vertical="center"/>
    </xf>
    <xf numFmtId="0" fontId="17" fillId="0" borderId="24" xfId="0" applyFont="1" applyBorder="1" applyProtection="1">
      <alignment vertical="center"/>
    </xf>
    <xf numFmtId="0" fontId="17" fillId="0" borderId="25" xfId="0" applyFont="1" applyBorder="1" applyProtection="1">
      <alignment vertical="center"/>
    </xf>
    <xf numFmtId="0" fontId="17" fillId="8" borderId="4" xfId="0" applyFont="1" applyFill="1" applyBorder="1" applyAlignment="1" applyProtection="1">
      <alignment horizontal="center" vertical="center"/>
    </xf>
    <xf numFmtId="0" fontId="17" fillId="8" borderId="4" xfId="0" applyFont="1" applyFill="1" applyBorder="1" applyAlignment="1" applyProtection="1">
      <alignment horizontal="center" vertical="center"/>
      <protection hidden="1"/>
    </xf>
    <xf numFmtId="0" fontId="17" fillId="0" borderId="4" xfId="0" applyFont="1" applyBorder="1" applyAlignment="1" applyProtection="1">
      <alignment horizontal="center" vertical="center"/>
      <protection hidden="1"/>
    </xf>
    <xf numFmtId="0" fontId="17" fillId="8" borderId="10" xfId="0" applyFont="1" applyFill="1" applyBorder="1" applyAlignment="1" applyProtection="1">
      <alignment horizontal="center" vertical="center"/>
      <protection hidden="1"/>
    </xf>
    <xf numFmtId="0" fontId="17" fillId="0" borderId="10" xfId="0" applyFont="1" applyBorder="1" applyAlignment="1" applyProtection="1">
      <alignment horizontal="center" vertical="center"/>
      <protection hidden="1"/>
    </xf>
    <xf numFmtId="184" fontId="23" fillId="8" borderId="8" xfId="0" applyNumberFormat="1" applyFont="1" applyFill="1" applyBorder="1" applyAlignment="1" applyProtection="1">
      <alignment horizontal="right" vertical="center" shrinkToFit="1"/>
      <protection hidden="1"/>
    </xf>
    <xf numFmtId="182" fontId="23" fillId="0" borderId="8" xfId="0" applyNumberFormat="1" applyFont="1" applyBorder="1" applyAlignment="1" applyProtection="1">
      <alignment horizontal="right" vertical="center" shrinkToFit="1"/>
      <protection hidden="1"/>
    </xf>
    <xf numFmtId="176" fontId="23" fillId="8" borderId="8" xfId="0" applyNumberFormat="1" applyFont="1" applyFill="1" applyBorder="1" applyAlignment="1" applyProtection="1">
      <alignment horizontal="right" vertical="center" shrinkToFit="1"/>
      <protection hidden="1"/>
    </xf>
    <xf numFmtId="0" fontId="0" fillId="0" borderId="0" xfId="0" applyAlignment="1" applyProtection="1">
      <alignment horizontal="center" vertical="center"/>
      <protection hidden="1"/>
    </xf>
    <xf numFmtId="9" fontId="0" fillId="0" borderId="0" xfId="0" applyNumberFormat="1" applyProtection="1">
      <alignment vertical="center"/>
      <protection hidden="1"/>
    </xf>
    <xf numFmtId="181" fontId="0" fillId="0" borderId="0" xfId="0" applyNumberFormat="1" applyProtection="1">
      <alignment vertical="center"/>
      <protection hidden="1"/>
    </xf>
    <xf numFmtId="183" fontId="24" fillId="5" borderId="3" xfId="0" applyNumberFormat="1" applyFont="1" applyFill="1" applyBorder="1" applyAlignment="1" applyProtection="1">
      <alignment vertical="center" shrinkToFit="1"/>
    </xf>
    <xf numFmtId="183" fontId="24" fillId="5" borderId="3" xfId="0" applyNumberFormat="1" applyFont="1" applyFill="1" applyBorder="1" applyAlignment="1" applyProtection="1">
      <alignment horizontal="right" vertical="center" shrinkToFit="1"/>
    </xf>
    <xf numFmtId="9" fontId="0" fillId="0" borderId="0" xfId="0" applyNumberFormat="1" applyAlignment="1" applyProtection="1">
      <alignment horizontal="right" vertical="center"/>
      <protection hidden="1"/>
    </xf>
    <xf numFmtId="0" fontId="0" fillId="0" borderId="34" xfId="0" applyFill="1" applyBorder="1" applyAlignment="1">
      <alignment vertical="center" shrinkToFit="1"/>
    </xf>
    <xf numFmtId="0" fontId="0" fillId="0" borderId="0" xfId="0" applyFont="1" applyAlignment="1"/>
    <xf numFmtId="176" fontId="17" fillId="0" borderId="21" xfId="0" applyNumberFormat="1" applyFont="1" applyFill="1" applyBorder="1" applyAlignment="1" applyProtection="1">
      <alignment horizontal="right" vertical="center"/>
      <protection locked="0"/>
    </xf>
    <xf numFmtId="177" fontId="0" fillId="3" borderId="36" xfId="0" applyNumberFormat="1" applyFill="1" applyBorder="1">
      <alignment vertical="center"/>
    </xf>
    <xf numFmtId="177" fontId="0" fillId="3" borderId="37" xfId="0" applyNumberFormat="1" applyFill="1" applyBorder="1">
      <alignment vertical="center"/>
    </xf>
    <xf numFmtId="177" fontId="0" fillId="3" borderId="38" xfId="0" applyNumberFormat="1" applyFill="1" applyBorder="1">
      <alignment vertical="center"/>
    </xf>
    <xf numFmtId="0" fontId="17" fillId="5" borderId="15" xfId="0" applyFont="1" applyFill="1" applyBorder="1" applyAlignment="1">
      <alignment vertical="center" shrinkToFit="1"/>
    </xf>
    <xf numFmtId="0" fontId="17" fillId="5" borderId="18" xfId="0" applyFont="1" applyFill="1" applyBorder="1" applyAlignment="1">
      <alignment vertical="center" shrinkToFit="1"/>
    </xf>
    <xf numFmtId="0" fontId="17" fillId="5" borderId="28" xfId="0" applyFont="1" applyFill="1" applyBorder="1" applyAlignment="1">
      <alignment vertical="center" shrinkToFit="1"/>
    </xf>
    <xf numFmtId="0" fontId="17" fillId="5" borderId="21" xfId="0" applyFont="1" applyFill="1" applyBorder="1" applyAlignment="1">
      <alignment vertical="center" shrinkToFit="1"/>
    </xf>
    <xf numFmtId="0" fontId="17" fillId="5" borderId="14" xfId="0" applyFont="1" applyFill="1" applyBorder="1" applyAlignment="1">
      <alignment vertical="center" shrinkToFit="1"/>
    </xf>
    <xf numFmtId="0" fontId="17" fillId="5" borderId="31" xfId="0" applyFont="1" applyFill="1" applyBorder="1" applyAlignment="1">
      <alignment vertical="center" shrinkToFit="1"/>
    </xf>
    <xf numFmtId="0" fontId="17" fillId="5" borderId="32" xfId="0" applyFont="1" applyFill="1" applyBorder="1" applyAlignment="1">
      <alignment vertical="center" shrinkToFit="1"/>
    </xf>
    <xf numFmtId="183" fontId="24" fillId="5" borderId="14" xfId="0" applyNumberFormat="1" applyFont="1" applyFill="1" applyBorder="1" applyAlignment="1" applyProtection="1">
      <alignment horizontal="right" vertical="center" shrinkToFit="1"/>
    </xf>
    <xf numFmtId="182" fontId="24" fillId="5" borderId="31" xfId="0" applyNumberFormat="1" applyFont="1" applyFill="1" applyBorder="1" applyAlignment="1" applyProtection="1">
      <alignment horizontal="right" vertical="center" shrinkToFit="1"/>
    </xf>
    <xf numFmtId="183" fontId="24" fillId="5" borderId="8" xfId="0" applyNumberFormat="1" applyFont="1" applyFill="1" applyBorder="1" applyAlignment="1" applyProtection="1">
      <alignment horizontal="right" vertical="center" shrinkToFit="1"/>
    </xf>
    <xf numFmtId="183" fontId="24" fillId="5" borderId="9" xfId="0" applyNumberFormat="1" applyFont="1" applyFill="1" applyBorder="1" applyAlignment="1" applyProtection="1">
      <alignment horizontal="right" vertical="center" shrinkToFit="1"/>
    </xf>
    <xf numFmtId="183" fontId="24" fillId="5" borderId="32" xfId="0" applyNumberFormat="1" applyFont="1" applyFill="1" applyBorder="1" applyAlignment="1" applyProtection="1">
      <alignment horizontal="right" vertical="center" shrinkToFit="1"/>
    </xf>
    <xf numFmtId="183" fontId="24" fillId="5" borderId="31" xfId="0" applyNumberFormat="1" applyFont="1" applyFill="1" applyBorder="1" applyAlignment="1" applyProtection="1">
      <alignment horizontal="right" vertical="center" shrinkToFit="1"/>
    </xf>
    <xf numFmtId="0" fontId="17" fillId="6" borderId="1" xfId="0" applyFont="1" applyFill="1" applyBorder="1" applyAlignment="1">
      <alignment horizontal="center" vertical="center"/>
    </xf>
    <xf numFmtId="0" fontId="17" fillId="5" borderId="25" xfId="0" applyFont="1" applyFill="1" applyBorder="1" applyAlignment="1">
      <alignment horizontal="center" vertical="center" shrinkToFit="1"/>
    </xf>
    <xf numFmtId="0" fontId="17" fillId="5" borderId="27" xfId="0" applyFont="1" applyFill="1" applyBorder="1" applyAlignment="1">
      <alignment horizontal="center" vertical="center"/>
    </xf>
    <xf numFmtId="0" fontId="17" fillId="0" borderId="0" xfId="0" applyFont="1">
      <alignment vertical="center"/>
    </xf>
    <xf numFmtId="0" fontId="17" fillId="0" borderId="0" xfId="0" applyFont="1" applyAlignment="1">
      <alignment vertical="center" shrinkToFit="1"/>
    </xf>
    <xf numFmtId="0" fontId="23" fillId="0" borderId="0" xfId="0" applyFont="1">
      <alignment vertical="center"/>
    </xf>
    <xf numFmtId="0" fontId="25" fillId="0" borderId="0" xfId="0" applyFont="1">
      <alignment vertical="center"/>
    </xf>
    <xf numFmtId="0" fontId="24" fillId="0" borderId="0" xfId="0" applyFont="1">
      <alignment vertical="center"/>
    </xf>
    <xf numFmtId="182" fontId="24" fillId="5" borderId="8" xfId="0" applyNumberFormat="1" applyFont="1" applyFill="1" applyBorder="1" applyAlignment="1" applyProtection="1">
      <alignment horizontal="right" vertical="center" shrinkToFit="1"/>
    </xf>
    <xf numFmtId="182" fontId="24" fillId="5" borderId="14" xfId="0" applyNumberFormat="1" applyFont="1" applyFill="1" applyBorder="1" applyAlignment="1" applyProtection="1">
      <alignment horizontal="right" vertical="center" shrinkToFit="1"/>
    </xf>
    <xf numFmtId="182" fontId="24" fillId="5" borderId="35" xfId="0" applyNumberFormat="1" applyFont="1" applyFill="1" applyBorder="1" applyAlignment="1" applyProtection="1">
      <alignment horizontal="right" vertical="center" shrinkToFit="1"/>
    </xf>
    <xf numFmtId="182" fontId="24" fillId="5" borderId="32" xfId="0" applyNumberFormat="1" applyFont="1" applyFill="1" applyBorder="1" applyAlignment="1" applyProtection="1">
      <alignment horizontal="right" vertical="center" shrinkToFit="1"/>
    </xf>
    <xf numFmtId="176" fontId="17" fillId="0" borderId="14" xfId="0" applyNumberFormat="1" applyFont="1" applyFill="1" applyBorder="1" applyAlignment="1" applyProtection="1">
      <alignment vertical="center" shrinkToFit="1"/>
      <protection locked="0"/>
    </xf>
    <xf numFmtId="176" fontId="17" fillId="0" borderId="32" xfId="0" applyNumberFormat="1" applyFont="1" applyFill="1" applyBorder="1" applyAlignment="1" applyProtection="1">
      <alignment vertical="center" shrinkToFit="1"/>
      <protection locked="0"/>
    </xf>
    <xf numFmtId="0" fontId="0" fillId="5" borderId="14" xfId="0" applyFont="1" applyFill="1" applyBorder="1">
      <alignment vertical="center"/>
    </xf>
    <xf numFmtId="0" fontId="0" fillId="5" borderId="32" xfId="0" applyFont="1" applyFill="1" applyBorder="1">
      <alignment vertical="center"/>
    </xf>
    <xf numFmtId="0" fontId="0" fillId="5" borderId="28" xfId="0" applyFont="1" applyFill="1" applyBorder="1" applyAlignment="1">
      <alignment vertical="center" shrinkToFit="1"/>
    </xf>
    <xf numFmtId="179" fontId="10" fillId="0" borderId="39" xfId="1" applyNumberFormat="1" applyFont="1" applyBorder="1" applyAlignment="1" applyProtection="1">
      <alignment vertical="center" shrinkToFit="1"/>
      <protection locked="0"/>
    </xf>
    <xf numFmtId="179" fontId="10" fillId="0" borderId="4" xfId="1" applyNumberFormat="1" applyFont="1" applyBorder="1" applyAlignment="1" applyProtection="1">
      <alignment vertical="center" shrinkToFit="1"/>
      <protection locked="0"/>
    </xf>
    <xf numFmtId="179" fontId="10" fillId="0" borderId="11" xfId="1" applyNumberFormat="1" applyFont="1" applyFill="1" applyBorder="1" applyAlignment="1">
      <alignment vertical="center" shrinkToFit="1"/>
    </xf>
    <xf numFmtId="179" fontId="10" fillId="0" borderId="40" xfId="1" applyNumberFormat="1" applyFont="1" applyFill="1" applyBorder="1" applyAlignment="1">
      <alignment vertical="center" shrinkToFit="1"/>
    </xf>
    <xf numFmtId="179" fontId="10" fillId="0" borderId="40" xfId="1" applyNumberFormat="1" applyFont="1" applyBorder="1" applyAlignment="1">
      <alignment vertical="center" shrinkToFit="1"/>
    </xf>
    <xf numFmtId="0" fontId="17" fillId="0" borderId="10" xfId="0" applyFont="1" applyFill="1" applyBorder="1" applyAlignment="1" applyProtection="1">
      <alignment horizontal="center" vertical="center" shrinkToFit="1"/>
      <protection locked="0"/>
    </xf>
    <xf numFmtId="179" fontId="10" fillId="0" borderId="10" xfId="1" applyNumberFormat="1" applyFont="1" applyBorder="1" applyAlignment="1">
      <alignment horizontal="center" vertical="center" shrinkToFit="1"/>
    </xf>
    <xf numFmtId="183" fontId="24" fillId="5" borderId="35" xfId="0" applyNumberFormat="1" applyFont="1" applyFill="1" applyBorder="1" applyAlignment="1" applyProtection="1">
      <alignment horizontal="right" vertical="center" shrinkToFit="1"/>
    </xf>
    <xf numFmtId="176" fontId="17" fillId="0" borderId="31" xfId="0" applyNumberFormat="1" applyFont="1" applyFill="1" applyBorder="1" applyAlignment="1" applyProtection="1">
      <alignment vertical="center" shrinkToFit="1"/>
      <protection locked="0"/>
    </xf>
    <xf numFmtId="176" fontId="17" fillId="5" borderId="8" xfId="0" applyNumberFormat="1" applyFont="1" applyFill="1" applyBorder="1" applyAlignment="1">
      <alignment vertical="center" shrinkToFit="1"/>
    </xf>
    <xf numFmtId="176" fontId="17" fillId="5" borderId="9" xfId="0" applyNumberFormat="1" applyFont="1" applyFill="1" applyBorder="1" applyAlignment="1">
      <alignment vertical="center" shrinkToFit="1"/>
    </xf>
    <xf numFmtId="176" fontId="17" fillId="0" borderId="35" xfId="0" applyNumberFormat="1" applyFont="1" applyFill="1" applyBorder="1" applyAlignment="1" applyProtection="1">
      <alignment vertical="center" shrinkToFit="1"/>
      <protection locked="0"/>
    </xf>
    <xf numFmtId="176" fontId="17" fillId="0" borderId="8" xfId="0" applyNumberFormat="1" applyFont="1" applyFill="1" applyBorder="1" applyAlignment="1" applyProtection="1">
      <alignment vertical="center" shrinkToFit="1"/>
      <protection locked="0"/>
    </xf>
    <xf numFmtId="176" fontId="17" fillId="5" borderId="10" xfId="0" applyNumberFormat="1" applyFont="1" applyFill="1" applyBorder="1" applyAlignment="1">
      <alignment vertical="center" shrinkToFit="1"/>
    </xf>
    <xf numFmtId="176" fontId="0" fillId="0" borderId="8" xfId="0" applyNumberFormat="1" applyBorder="1" applyAlignment="1">
      <alignment vertical="center" shrinkToFit="1"/>
    </xf>
    <xf numFmtId="176" fontId="0" fillId="0" borderId="14" xfId="0" applyNumberFormat="1" applyBorder="1" applyAlignment="1">
      <alignment vertical="center" shrinkToFit="1"/>
    </xf>
    <xf numFmtId="176" fontId="0" fillId="0" borderId="32" xfId="0" applyNumberFormat="1" applyBorder="1" applyAlignment="1">
      <alignment vertical="center" shrinkToFit="1"/>
    </xf>
    <xf numFmtId="176" fontId="0" fillId="0" borderId="31" xfId="0" applyNumberFormat="1" applyBorder="1" applyAlignment="1">
      <alignment vertical="center" shrinkToFit="1"/>
    </xf>
    <xf numFmtId="176" fontId="0" fillId="10" borderId="8" xfId="0" applyNumberFormat="1" applyFill="1" applyBorder="1" applyAlignment="1">
      <alignment vertical="center" shrinkToFit="1"/>
    </xf>
    <xf numFmtId="176" fontId="0" fillId="0" borderId="35" xfId="0" applyNumberFormat="1" applyBorder="1" applyAlignment="1">
      <alignment vertical="center" shrinkToFit="1"/>
    </xf>
    <xf numFmtId="176" fontId="0" fillId="5" borderId="8" xfId="0" applyNumberFormat="1" applyFill="1" applyBorder="1" applyAlignment="1">
      <alignment vertical="center" shrinkToFit="1"/>
    </xf>
    <xf numFmtId="176" fontId="0" fillId="0" borderId="4" xfId="0" applyNumberFormat="1" applyFill="1" applyBorder="1" applyAlignment="1">
      <alignment vertical="center" shrinkToFit="1"/>
    </xf>
    <xf numFmtId="176" fontId="0" fillId="2" borderId="14" xfId="0" applyNumberFormat="1" applyFill="1" applyBorder="1" applyAlignment="1">
      <alignment vertical="center" shrinkToFit="1"/>
    </xf>
    <xf numFmtId="176" fontId="0" fillId="0" borderId="14" xfId="0" applyNumberFormat="1" applyFill="1" applyBorder="1" applyAlignment="1">
      <alignment vertical="center" shrinkToFit="1"/>
    </xf>
    <xf numFmtId="176" fontId="0" fillId="0" borderId="10" xfId="0" applyNumberFormat="1" applyFill="1" applyBorder="1" applyAlignment="1">
      <alignment vertical="center" shrinkToFit="1"/>
    </xf>
    <xf numFmtId="176" fontId="0" fillId="5" borderId="4" xfId="0" applyNumberFormat="1" applyFill="1" applyBorder="1" applyAlignment="1">
      <alignment vertical="center" shrinkToFit="1"/>
    </xf>
    <xf numFmtId="177" fontId="0" fillId="3" borderId="15" xfId="0" applyNumberFormat="1" applyFill="1" applyBorder="1" applyAlignment="1">
      <alignment vertical="center" shrinkToFit="1"/>
    </xf>
    <xf numFmtId="177" fontId="0" fillId="3" borderId="16" xfId="0" applyNumberFormat="1" applyFill="1" applyBorder="1" applyAlignment="1">
      <alignment vertical="center" shrinkToFit="1"/>
    </xf>
    <xf numFmtId="177" fontId="0" fillId="3" borderId="17" xfId="0" applyNumberFormat="1" applyFill="1" applyBorder="1" applyAlignment="1">
      <alignment vertical="center" shrinkToFit="1"/>
    </xf>
    <xf numFmtId="177" fontId="0" fillId="3" borderId="18" xfId="0" applyNumberFormat="1" applyFill="1" applyBorder="1" applyAlignment="1">
      <alignment vertical="center" shrinkToFit="1"/>
    </xf>
    <xf numFmtId="177" fontId="0" fillId="3" borderId="19" xfId="0" applyNumberFormat="1" applyFill="1" applyBorder="1" applyAlignment="1">
      <alignment vertical="center" shrinkToFit="1"/>
    </xf>
    <xf numFmtId="177" fontId="0" fillId="3" borderId="20" xfId="0" applyNumberFormat="1" applyFill="1" applyBorder="1" applyAlignment="1">
      <alignment vertical="center" shrinkToFit="1"/>
    </xf>
    <xf numFmtId="176" fontId="0" fillId="0" borderId="32" xfId="0" applyNumberFormat="1" applyFill="1" applyBorder="1" applyAlignment="1">
      <alignment vertical="center" shrinkToFit="1"/>
    </xf>
    <xf numFmtId="177" fontId="0" fillId="3" borderId="21" xfId="0" applyNumberFormat="1" applyFill="1" applyBorder="1" applyAlignment="1">
      <alignment vertical="center" shrinkToFit="1"/>
    </xf>
    <xf numFmtId="177" fontId="0" fillId="3" borderId="22" xfId="0" applyNumberFormat="1" applyFill="1" applyBorder="1" applyAlignment="1">
      <alignment vertical="center" shrinkToFit="1"/>
    </xf>
    <xf numFmtId="177" fontId="0" fillId="3" borderId="23" xfId="0" applyNumberFormat="1" applyFill="1" applyBorder="1" applyAlignment="1">
      <alignment vertical="center" shrinkToFit="1"/>
    </xf>
    <xf numFmtId="176" fontId="0" fillId="0" borderId="31" xfId="0" applyNumberFormat="1" applyFill="1" applyBorder="1" applyAlignment="1">
      <alignment vertical="center" shrinkToFit="1"/>
    </xf>
    <xf numFmtId="177" fontId="0" fillId="3" borderId="24" xfId="0" applyNumberFormat="1" applyFill="1" applyBorder="1" applyAlignment="1">
      <alignment vertical="center" shrinkToFit="1"/>
    </xf>
    <xf numFmtId="177" fontId="0" fillId="3" borderId="12" xfId="0" applyNumberFormat="1" applyFill="1" applyBorder="1" applyAlignment="1">
      <alignment vertical="center" shrinkToFit="1"/>
    </xf>
    <xf numFmtId="177" fontId="0" fillId="3" borderId="25" xfId="0" applyNumberFormat="1" applyFill="1" applyBorder="1" applyAlignment="1">
      <alignment vertical="center" shrinkToFit="1"/>
    </xf>
    <xf numFmtId="182" fontId="0" fillId="3" borderId="21" xfId="0" applyNumberFormat="1" applyFill="1" applyBorder="1" applyAlignment="1">
      <alignment vertical="center" shrinkToFit="1"/>
    </xf>
    <xf numFmtId="182" fontId="0" fillId="3" borderId="31" xfId="0" applyNumberFormat="1" applyFill="1" applyBorder="1" applyAlignment="1">
      <alignment vertical="center" shrinkToFit="1"/>
    </xf>
    <xf numFmtId="182" fontId="0" fillId="3" borderId="23" xfId="0" applyNumberFormat="1" applyFill="1" applyBorder="1" applyAlignment="1">
      <alignment vertical="center" shrinkToFit="1"/>
    </xf>
    <xf numFmtId="178" fontId="0" fillId="5" borderId="31" xfId="0" applyNumberFormat="1" applyFill="1" applyBorder="1" applyAlignment="1">
      <alignment vertical="center" shrinkToFit="1"/>
    </xf>
    <xf numFmtId="176" fontId="0" fillId="0" borderId="14" xfId="1" applyNumberFormat="1" applyFont="1" applyBorder="1" applyAlignment="1">
      <alignment horizontal="right" vertical="center" shrinkToFit="1"/>
    </xf>
    <xf numFmtId="176" fontId="0" fillId="0" borderId="14" xfId="1" applyNumberFormat="1" applyFont="1" applyBorder="1" applyAlignment="1">
      <alignment vertical="center" shrinkToFit="1"/>
    </xf>
    <xf numFmtId="176" fontId="2" fillId="8" borderId="14" xfId="1" applyNumberFormat="1" applyFont="1" applyFill="1" applyBorder="1" applyAlignment="1">
      <alignment vertical="center" shrinkToFit="1"/>
    </xf>
    <xf numFmtId="182" fontId="0" fillId="3" borderId="26" xfId="0" applyNumberFormat="1" applyFill="1" applyBorder="1" applyAlignment="1">
      <alignment vertical="center" shrinkToFit="1"/>
    </xf>
    <xf numFmtId="182" fontId="0" fillId="3" borderId="10" xfId="0" applyNumberFormat="1" applyFill="1" applyBorder="1" applyAlignment="1">
      <alignment vertical="center" shrinkToFit="1"/>
    </xf>
    <xf numFmtId="182" fontId="0" fillId="3" borderId="27" xfId="0" applyNumberFormat="1" applyFill="1" applyBorder="1" applyAlignment="1">
      <alignment vertical="center" shrinkToFit="1"/>
    </xf>
    <xf numFmtId="176" fontId="0" fillId="0" borderId="1" xfId="0" applyNumberFormat="1" applyBorder="1" applyAlignment="1">
      <alignment vertical="center" shrinkToFit="1"/>
    </xf>
    <xf numFmtId="176" fontId="0" fillId="0" borderId="4" xfId="0" applyNumberFormat="1" applyBorder="1" applyAlignment="1">
      <alignment vertical="center" shrinkToFit="1"/>
    </xf>
    <xf numFmtId="176" fontId="0" fillId="8" borderId="4" xfId="0" applyNumberFormat="1" applyFill="1" applyBorder="1" applyAlignment="1">
      <alignment vertical="center" shrinkToFit="1"/>
    </xf>
    <xf numFmtId="176" fontId="0" fillId="0" borderId="3" xfId="0" applyNumberFormat="1" applyBorder="1" applyAlignment="1">
      <alignment vertical="center" shrinkToFit="1"/>
    </xf>
    <xf numFmtId="0" fontId="17" fillId="5" borderId="36" xfId="0" applyFont="1" applyFill="1" applyBorder="1" applyAlignment="1">
      <alignment vertical="center" shrinkToFit="1"/>
    </xf>
    <xf numFmtId="176" fontId="17" fillId="0" borderId="50" xfId="0" applyNumberFormat="1" applyFont="1" applyFill="1" applyBorder="1" applyAlignment="1" applyProtection="1">
      <alignment vertical="center" shrinkToFit="1"/>
      <protection locked="0"/>
    </xf>
    <xf numFmtId="0" fontId="17" fillId="5" borderId="27" xfId="0" applyFont="1" applyFill="1" applyBorder="1" applyAlignment="1">
      <alignment horizontal="center" vertical="center" shrinkToFit="1"/>
    </xf>
    <xf numFmtId="177" fontId="0" fillId="3" borderId="51" xfId="0" applyNumberFormat="1" applyFill="1" applyBorder="1">
      <alignment vertical="center"/>
    </xf>
    <xf numFmtId="177" fontId="0" fillId="3" borderId="52" xfId="0" applyNumberFormat="1" applyFill="1" applyBorder="1">
      <alignment vertical="center"/>
    </xf>
    <xf numFmtId="177" fontId="0" fillId="3" borderId="53" xfId="0" applyNumberFormat="1" applyFill="1" applyBorder="1">
      <alignment vertical="center"/>
    </xf>
    <xf numFmtId="0" fontId="17" fillId="5" borderId="55" xfId="0" applyFont="1" applyFill="1" applyBorder="1" applyAlignment="1">
      <alignment vertical="center" shrinkToFit="1"/>
    </xf>
    <xf numFmtId="0" fontId="17" fillId="5" borderId="56" xfId="0" applyFont="1" applyFill="1" applyBorder="1" applyAlignment="1">
      <alignment vertical="center" shrinkToFit="1"/>
    </xf>
    <xf numFmtId="0" fontId="17" fillId="5" borderId="57" xfId="0" applyFont="1" applyFill="1" applyBorder="1" applyAlignment="1">
      <alignment horizontal="center" vertical="center" shrinkToFit="1"/>
    </xf>
    <xf numFmtId="0" fontId="17" fillId="5" borderId="54" xfId="0" applyFont="1" applyFill="1" applyBorder="1" applyAlignment="1">
      <alignment vertical="center" shrinkToFit="1"/>
    </xf>
    <xf numFmtId="182" fontId="17" fillId="0" borderId="4" xfId="0" applyNumberFormat="1" applyFont="1" applyFill="1" applyBorder="1" applyAlignment="1" applyProtection="1">
      <alignment horizontal="right" vertical="center"/>
      <protection locked="0"/>
    </xf>
    <xf numFmtId="0" fontId="17" fillId="5" borderId="31" xfId="0" applyFont="1" applyFill="1" applyBorder="1" applyAlignment="1">
      <alignment horizontal="left" vertical="center" shrinkToFit="1"/>
    </xf>
    <xf numFmtId="0" fontId="29" fillId="7" borderId="0" xfId="0" applyFont="1" applyFill="1" applyAlignment="1">
      <alignment horizontal="left" vertical="center"/>
    </xf>
    <xf numFmtId="0" fontId="28" fillId="7" borderId="0" xfId="0" applyFont="1" applyFill="1" applyAlignment="1">
      <alignment vertical="center"/>
    </xf>
    <xf numFmtId="0" fontId="28" fillId="7" borderId="0" xfId="0" applyFont="1" applyFill="1" applyAlignment="1">
      <alignment vertical="center" shrinkToFit="1"/>
    </xf>
    <xf numFmtId="0" fontId="17" fillId="7" borderId="0" xfId="0" applyFont="1" applyFill="1">
      <alignment vertical="center"/>
    </xf>
    <xf numFmtId="0" fontId="17" fillId="7" borderId="0" xfId="0" applyFont="1" applyFill="1" applyAlignment="1">
      <alignment vertical="center" shrinkToFit="1"/>
    </xf>
    <xf numFmtId="0" fontId="32" fillId="7" borderId="0" xfId="0" applyFont="1" applyFill="1" applyAlignment="1">
      <alignment vertical="center" shrinkToFit="1"/>
    </xf>
    <xf numFmtId="176" fontId="0" fillId="7" borderId="13" xfId="0" applyNumberFormat="1" applyFill="1" applyBorder="1">
      <alignment vertical="center"/>
    </xf>
    <xf numFmtId="176" fontId="0" fillId="7" borderId="13" xfId="0" applyNumberFormat="1" applyFill="1" applyBorder="1" applyAlignment="1">
      <alignment vertical="center" shrinkToFit="1"/>
    </xf>
    <xf numFmtId="176" fontId="0" fillId="7" borderId="0" xfId="0" applyNumberFormat="1" applyFill="1" applyBorder="1" applyAlignment="1">
      <alignment vertical="center" shrinkToFit="1"/>
    </xf>
    <xf numFmtId="0" fontId="17" fillId="7" borderId="2" xfId="0" applyFont="1" applyFill="1" applyBorder="1" applyAlignment="1">
      <alignment vertical="center"/>
    </xf>
    <xf numFmtId="0" fontId="17" fillId="7" borderId="2" xfId="0" applyFont="1" applyFill="1" applyBorder="1" applyAlignment="1">
      <alignment horizontal="center" vertical="center"/>
    </xf>
    <xf numFmtId="177" fontId="17" fillId="7" borderId="2" xfId="0" applyNumberFormat="1" applyFont="1" applyFill="1" applyBorder="1">
      <alignment vertical="center"/>
    </xf>
    <xf numFmtId="0" fontId="17" fillId="7" borderId="13" xfId="0" applyFont="1" applyFill="1" applyBorder="1">
      <alignment vertical="center"/>
    </xf>
    <xf numFmtId="0" fontId="17" fillId="7" borderId="13" xfId="0" applyFont="1" applyFill="1" applyBorder="1" applyAlignment="1">
      <alignment vertical="center" shrinkToFit="1"/>
    </xf>
    <xf numFmtId="0" fontId="0" fillId="7" borderId="0" xfId="0" applyFill="1">
      <alignment vertical="center"/>
    </xf>
    <xf numFmtId="0" fontId="0" fillId="7" borderId="0" xfId="0" applyFill="1" applyAlignment="1">
      <alignment vertical="center" shrinkToFit="1"/>
    </xf>
    <xf numFmtId="182" fontId="0" fillId="7" borderId="0" xfId="0" applyNumberFormat="1" applyFill="1">
      <alignment vertical="center"/>
    </xf>
    <xf numFmtId="0" fontId="21" fillId="7" borderId="13" xfId="0" applyFont="1" applyFill="1" applyBorder="1" applyAlignment="1">
      <alignment vertical="center"/>
    </xf>
    <xf numFmtId="176" fontId="0" fillId="7" borderId="12" xfId="0" applyNumberFormat="1" applyFill="1" applyBorder="1">
      <alignment vertical="center"/>
    </xf>
    <xf numFmtId="176" fontId="17" fillId="7" borderId="12" xfId="0" applyNumberFormat="1" applyFont="1" applyFill="1" applyBorder="1">
      <alignment vertical="center"/>
    </xf>
    <xf numFmtId="176" fontId="17" fillId="7" borderId="12" xfId="0" applyNumberFormat="1" applyFont="1" applyFill="1" applyBorder="1" applyAlignment="1">
      <alignment vertical="center" shrinkToFit="1"/>
    </xf>
    <xf numFmtId="0" fontId="0" fillId="7" borderId="2" xfId="0" applyFill="1" applyBorder="1" applyAlignment="1">
      <alignment vertical="center"/>
    </xf>
    <xf numFmtId="0" fontId="0" fillId="7" borderId="2" xfId="0" applyFill="1" applyBorder="1" applyAlignment="1">
      <alignment horizontal="center" vertical="center"/>
    </xf>
    <xf numFmtId="177" fontId="0" fillId="7" borderId="2" xfId="0" applyNumberFormat="1" applyFill="1" applyBorder="1">
      <alignment vertical="center"/>
    </xf>
    <xf numFmtId="0" fontId="0" fillId="7" borderId="13" xfId="0" applyFill="1" applyBorder="1">
      <alignment vertical="center"/>
    </xf>
    <xf numFmtId="182" fontId="17" fillId="0" borderId="8" xfId="0" applyNumberFormat="1" applyFont="1" applyFill="1" applyBorder="1" applyAlignment="1" applyProtection="1">
      <alignment horizontal="right" vertical="center"/>
      <protection locked="0"/>
    </xf>
    <xf numFmtId="182" fontId="0" fillId="0" borderId="4" xfId="0" applyNumberFormat="1" applyBorder="1">
      <alignment vertical="center"/>
    </xf>
    <xf numFmtId="182" fontId="0" fillId="0" borderId="31" xfId="0" applyNumberFormat="1" applyBorder="1">
      <alignment vertical="center"/>
    </xf>
    <xf numFmtId="0" fontId="0" fillId="5" borderId="15" xfId="0" applyFont="1" applyFill="1" applyBorder="1" applyAlignment="1">
      <alignment vertical="center" shrinkToFit="1"/>
    </xf>
    <xf numFmtId="0" fontId="0" fillId="5" borderId="14" xfId="0" applyFill="1" applyBorder="1" applyAlignment="1">
      <alignment vertical="center" shrinkToFit="1"/>
    </xf>
    <xf numFmtId="0" fontId="0" fillId="5" borderId="31" xfId="0" applyFill="1" applyBorder="1" applyAlignment="1">
      <alignment vertical="center" shrinkToFit="1"/>
    </xf>
    <xf numFmtId="182" fontId="0" fillId="0" borderId="31" xfId="0" applyNumberFormat="1" applyFill="1" applyBorder="1">
      <alignment vertical="center"/>
    </xf>
    <xf numFmtId="179" fontId="30" fillId="11" borderId="0" xfId="3" applyNumberFormat="1" applyFont="1" applyFill="1" applyAlignment="1">
      <alignment horizontal="center" vertical="center"/>
    </xf>
    <xf numFmtId="179" fontId="30" fillId="11" borderId="0" xfId="3" applyNumberFormat="1" applyFont="1" applyFill="1" applyAlignment="1">
      <alignment horizontal="center" vertical="center" shrinkToFit="1"/>
    </xf>
    <xf numFmtId="179" fontId="26" fillId="11" borderId="0" xfId="3" applyNumberFormat="1" applyFont="1" applyFill="1" applyAlignment="1">
      <alignment horizontal="center" vertical="center" shrinkToFit="1"/>
    </xf>
    <xf numFmtId="179" fontId="30" fillId="11" borderId="2" xfId="3" applyNumberFormat="1" applyFont="1" applyFill="1" applyBorder="1" applyAlignment="1">
      <alignment horizontal="center" vertical="center"/>
    </xf>
    <xf numFmtId="179" fontId="30" fillId="11" borderId="2" xfId="3" applyNumberFormat="1" applyFont="1" applyFill="1" applyBorder="1" applyAlignment="1">
      <alignment horizontal="center" vertical="center" shrinkToFit="1"/>
    </xf>
    <xf numFmtId="0" fontId="22" fillId="7" borderId="13" xfId="0" applyFont="1" applyFill="1" applyBorder="1" applyAlignment="1">
      <alignment horizontal="left"/>
    </xf>
    <xf numFmtId="0" fontId="22" fillId="7" borderId="12" xfId="0" applyFont="1" applyFill="1" applyBorder="1" applyAlignment="1">
      <alignment horizontal="left"/>
    </xf>
    <xf numFmtId="0" fontId="17" fillId="5" borderId="25" xfId="0" applyFont="1" applyFill="1" applyBorder="1" applyAlignment="1">
      <alignment horizontal="center" vertical="center" shrinkToFit="1"/>
    </xf>
    <xf numFmtId="0" fontId="17" fillId="5" borderId="27" xfId="0" applyFont="1" applyFill="1" applyBorder="1" applyAlignment="1">
      <alignment horizontal="center" vertical="center"/>
    </xf>
    <xf numFmtId="182" fontId="17" fillId="3" borderId="24" xfId="0" applyNumberFormat="1" applyFont="1" applyFill="1" applyBorder="1" applyAlignment="1" applyProtection="1">
      <alignment horizontal="right" vertical="center"/>
      <protection locked="0"/>
    </xf>
    <xf numFmtId="182" fontId="17" fillId="3" borderId="1" xfId="0" applyNumberFormat="1" applyFont="1" applyFill="1" applyBorder="1" applyAlignment="1" applyProtection="1">
      <alignment horizontal="right" vertical="center"/>
      <protection locked="0"/>
    </xf>
    <xf numFmtId="182" fontId="17" fillId="3" borderId="2" xfId="0" applyNumberFormat="1" applyFont="1" applyFill="1" applyBorder="1" applyAlignment="1" applyProtection="1">
      <alignment horizontal="right" vertical="center"/>
      <protection locked="0"/>
    </xf>
    <xf numFmtId="182" fontId="17" fillId="3" borderId="12" xfId="0" applyNumberFormat="1" applyFont="1" applyFill="1" applyBorder="1" applyAlignment="1" applyProtection="1">
      <alignment horizontal="right" vertical="center"/>
      <protection locked="0"/>
    </xf>
    <xf numFmtId="182" fontId="17" fillId="3" borderId="24" xfId="0" applyNumberFormat="1" applyFont="1" applyFill="1" applyBorder="1">
      <alignment vertical="center"/>
    </xf>
    <xf numFmtId="182" fontId="17" fillId="3" borderId="12" xfId="0" applyNumberFormat="1" applyFont="1" applyFill="1" applyBorder="1">
      <alignment vertical="center"/>
    </xf>
    <xf numFmtId="176" fontId="17" fillId="5" borderId="31" xfId="0" applyNumberFormat="1" applyFont="1" applyFill="1" applyBorder="1" applyAlignment="1" applyProtection="1">
      <alignment vertical="center" shrinkToFit="1"/>
    </xf>
    <xf numFmtId="0" fontId="23" fillId="0" borderId="2" xfId="0" applyFont="1" applyBorder="1" applyAlignment="1">
      <alignment horizontal="left"/>
    </xf>
    <xf numFmtId="0" fontId="0" fillId="0" borderId="2" xfId="0" applyBorder="1" applyAlignment="1">
      <alignment vertical="center"/>
    </xf>
    <xf numFmtId="0" fontId="33" fillId="11" borderId="2" xfId="0" applyFont="1" applyFill="1" applyBorder="1" applyAlignment="1">
      <alignment vertical="center"/>
    </xf>
    <xf numFmtId="0" fontId="17" fillId="5" borderId="58" xfId="0" applyFont="1" applyFill="1" applyBorder="1" applyAlignment="1">
      <alignment vertical="center" shrinkToFit="1"/>
    </xf>
    <xf numFmtId="0" fontId="17" fillId="5" borderId="59" xfId="0" applyFont="1" applyFill="1" applyBorder="1" applyAlignment="1">
      <alignment vertical="center" shrinkToFit="1"/>
    </xf>
    <xf numFmtId="177" fontId="0" fillId="3" borderId="60" xfId="0" applyNumberFormat="1" applyFill="1" applyBorder="1">
      <alignment vertical="center"/>
    </xf>
    <xf numFmtId="177" fontId="0" fillId="3" borderId="61" xfId="0" applyNumberFormat="1" applyFill="1" applyBorder="1">
      <alignment vertical="center"/>
    </xf>
    <xf numFmtId="177" fontId="0" fillId="3" borderId="62" xfId="0" applyNumberFormat="1" applyFill="1" applyBorder="1">
      <alignment vertical="center"/>
    </xf>
    <xf numFmtId="0" fontId="17" fillId="5" borderId="34" xfId="0" applyFont="1" applyFill="1" applyBorder="1" applyAlignment="1">
      <alignment horizontal="center" vertical="center" shrinkToFit="1"/>
    </xf>
    <xf numFmtId="177" fontId="0" fillId="3" borderId="41" xfId="0" applyNumberFormat="1" applyFill="1" applyBorder="1">
      <alignment vertical="center"/>
    </xf>
    <xf numFmtId="177" fontId="0" fillId="3" borderId="0" xfId="0" applyNumberFormat="1" applyFill="1" applyBorder="1">
      <alignment vertical="center"/>
    </xf>
    <xf numFmtId="177" fontId="0" fillId="3" borderId="34" xfId="0" applyNumberFormat="1" applyFill="1" applyBorder="1">
      <alignment vertical="center"/>
    </xf>
    <xf numFmtId="0" fontId="17" fillId="5" borderId="64" xfId="0" applyFont="1" applyFill="1" applyBorder="1" applyAlignment="1">
      <alignment vertical="center" shrinkToFit="1"/>
    </xf>
    <xf numFmtId="177" fontId="0" fillId="3" borderId="65" xfId="0" applyNumberFormat="1" applyFill="1" applyBorder="1">
      <alignment vertical="center"/>
    </xf>
    <xf numFmtId="177" fontId="0" fillId="3" borderId="66" xfId="0" applyNumberFormat="1" applyFill="1" applyBorder="1">
      <alignment vertical="center"/>
    </xf>
    <xf numFmtId="177" fontId="0" fillId="3" borderId="67" xfId="0" applyNumberFormat="1" applyFill="1" applyBorder="1">
      <alignment vertical="center"/>
    </xf>
    <xf numFmtId="176" fontId="17" fillId="5" borderId="24" xfId="0" applyNumberFormat="1" applyFont="1" applyFill="1" applyBorder="1" applyAlignment="1">
      <alignment horizontal="right" vertical="center"/>
    </xf>
    <xf numFmtId="176" fontId="17" fillId="5" borderId="15" xfId="0" applyNumberFormat="1" applyFont="1" applyFill="1" applyBorder="1" applyAlignment="1" applyProtection="1">
      <alignment horizontal="right" vertical="center"/>
    </xf>
    <xf numFmtId="176" fontId="17" fillId="5" borderId="14" xfId="0" applyNumberFormat="1" applyFont="1" applyFill="1" applyBorder="1" applyProtection="1">
      <alignment vertical="center"/>
    </xf>
    <xf numFmtId="0" fontId="35" fillId="5" borderId="28" xfId="0" applyFont="1" applyFill="1" applyBorder="1" applyAlignment="1">
      <alignment vertical="center" shrinkToFit="1"/>
    </xf>
    <xf numFmtId="0" fontId="17" fillId="0" borderId="1" xfId="0" applyFont="1" applyBorder="1" applyProtection="1">
      <alignment vertical="center"/>
    </xf>
    <xf numFmtId="0" fontId="17" fillId="0" borderId="3" xfId="0" applyFont="1" applyBorder="1" applyProtection="1">
      <alignment vertical="center"/>
    </xf>
    <xf numFmtId="182" fontId="23" fillId="8" borderId="4" xfId="0" applyNumberFormat="1" applyFont="1" applyFill="1" applyBorder="1" applyAlignment="1" applyProtection="1">
      <alignment horizontal="right" vertical="center" shrinkToFit="1"/>
      <protection hidden="1"/>
    </xf>
    <xf numFmtId="182" fontId="23" fillId="0" borderId="4" xfId="0" applyNumberFormat="1" applyFont="1" applyBorder="1" applyAlignment="1" applyProtection="1">
      <alignment horizontal="right" vertical="center" shrinkToFit="1"/>
      <protection hidden="1"/>
    </xf>
    <xf numFmtId="176" fontId="23" fillId="8" borderId="69" xfId="0" applyNumberFormat="1" applyFont="1" applyFill="1" applyBorder="1" applyAlignment="1" applyProtection="1">
      <alignment horizontal="right" vertical="center" shrinkToFit="1"/>
      <protection hidden="1"/>
    </xf>
    <xf numFmtId="182" fontId="23" fillId="0" borderId="70" xfId="0" applyNumberFormat="1" applyFont="1" applyBorder="1" applyAlignment="1" applyProtection="1">
      <alignment horizontal="right" vertical="center" shrinkToFit="1"/>
      <protection hidden="1"/>
    </xf>
    <xf numFmtId="182" fontId="23" fillId="0" borderId="71" xfId="0" applyNumberFormat="1" applyFont="1" applyBorder="1" applyAlignment="1" applyProtection="1">
      <alignment horizontal="right" vertical="center" shrinkToFit="1"/>
      <protection hidden="1"/>
    </xf>
    <xf numFmtId="176" fontId="23" fillId="8" borderId="72" xfId="0" applyNumberFormat="1" applyFont="1" applyFill="1" applyBorder="1" applyAlignment="1" applyProtection="1">
      <alignment horizontal="right" vertical="center" shrinkToFit="1"/>
      <protection hidden="1"/>
    </xf>
    <xf numFmtId="182" fontId="23" fillId="0" borderId="73" xfId="0" applyNumberFormat="1" applyFont="1" applyBorder="1" applyAlignment="1" applyProtection="1">
      <alignment horizontal="right" vertical="center" shrinkToFit="1"/>
      <protection hidden="1"/>
    </xf>
    <xf numFmtId="182" fontId="17" fillId="3" borderId="2" xfId="0" applyNumberFormat="1" applyFont="1" applyFill="1" applyBorder="1" applyAlignment="1" applyProtection="1">
      <alignment horizontal="right" vertical="center"/>
      <protection locked="0"/>
    </xf>
    <xf numFmtId="182" fontId="17" fillId="3" borderId="3" xfId="0" applyNumberFormat="1" applyFont="1" applyFill="1" applyBorder="1" applyAlignment="1" applyProtection="1">
      <alignment horizontal="right" vertical="center"/>
      <protection locked="0"/>
    </xf>
    <xf numFmtId="182" fontId="17" fillId="0" borderId="1" xfId="0" applyNumberFormat="1" applyFont="1" applyFill="1" applyBorder="1" applyAlignment="1" applyProtection="1">
      <alignment horizontal="right" vertical="center"/>
      <protection locked="0"/>
    </xf>
    <xf numFmtId="182" fontId="17" fillId="0" borderId="3" xfId="0" applyNumberFormat="1" applyFont="1" applyFill="1" applyBorder="1" applyAlignment="1" applyProtection="1">
      <alignment horizontal="right" vertical="center"/>
      <protection locked="0"/>
    </xf>
    <xf numFmtId="176" fontId="17" fillId="0" borderId="18" xfId="0" applyNumberFormat="1" applyFont="1" applyFill="1" applyBorder="1" applyAlignment="1" applyProtection="1">
      <alignment horizontal="right" vertical="center"/>
      <protection locked="0"/>
    </xf>
    <xf numFmtId="176" fontId="17" fillId="0" borderId="20" xfId="0" applyNumberFormat="1" applyFont="1" applyFill="1" applyBorder="1" applyAlignment="1" applyProtection="1">
      <alignment horizontal="right" vertical="center"/>
      <protection locked="0"/>
    </xf>
    <xf numFmtId="176" fontId="17" fillId="5" borderId="26" xfId="0" applyNumberFormat="1" applyFont="1" applyFill="1" applyBorder="1" applyAlignment="1">
      <alignment horizontal="right" vertical="center"/>
    </xf>
    <xf numFmtId="176" fontId="17" fillId="5" borderId="27" xfId="0" applyNumberFormat="1" applyFont="1" applyFill="1" applyBorder="1" applyAlignment="1">
      <alignment horizontal="right" vertical="center"/>
    </xf>
    <xf numFmtId="177" fontId="32" fillId="7" borderId="2" xfId="0" applyNumberFormat="1" applyFont="1" applyFill="1" applyBorder="1" applyAlignment="1">
      <alignment vertical="center" shrinkToFit="1"/>
    </xf>
    <xf numFmtId="0" fontId="33" fillId="7" borderId="2" xfId="0" applyFont="1" applyFill="1" applyBorder="1" applyAlignment="1">
      <alignment vertical="center" shrinkToFit="1"/>
    </xf>
    <xf numFmtId="182" fontId="17" fillId="5" borderId="24" xfId="0" applyNumberFormat="1" applyFont="1" applyFill="1" applyBorder="1" applyAlignment="1">
      <alignment horizontal="right" vertical="center"/>
    </xf>
    <xf numFmtId="182" fontId="17" fillId="5" borderId="25" xfId="0" applyNumberFormat="1" applyFont="1" applyFill="1" applyBorder="1" applyAlignment="1">
      <alignment horizontal="right" vertical="center"/>
    </xf>
    <xf numFmtId="182" fontId="17" fillId="3" borderId="12" xfId="0" applyNumberFormat="1" applyFont="1" applyFill="1" applyBorder="1" applyAlignment="1">
      <alignment horizontal="right" vertical="center"/>
    </xf>
    <xf numFmtId="182" fontId="17" fillId="3" borderId="25" xfId="0" applyNumberFormat="1" applyFont="1" applyFill="1" applyBorder="1" applyAlignment="1">
      <alignment horizontal="right" vertical="center"/>
    </xf>
    <xf numFmtId="182" fontId="17" fillId="3" borderId="12" xfId="0" applyNumberFormat="1" applyFont="1" applyFill="1" applyBorder="1" applyAlignment="1" applyProtection="1">
      <alignment horizontal="right" vertical="center"/>
      <protection locked="0"/>
    </xf>
    <xf numFmtId="182" fontId="17" fillId="3" borderId="25" xfId="0" applyNumberFormat="1" applyFont="1" applyFill="1" applyBorder="1" applyAlignment="1" applyProtection="1">
      <alignment horizontal="right" vertical="center"/>
      <protection locked="0"/>
    </xf>
    <xf numFmtId="182" fontId="17" fillId="0" borderId="24" xfId="0" applyNumberFormat="1" applyFont="1" applyFill="1" applyBorder="1" applyAlignment="1" applyProtection="1">
      <alignment horizontal="right" vertical="center"/>
      <protection locked="0"/>
    </xf>
    <xf numFmtId="182" fontId="17" fillId="0" borderId="25" xfId="0" applyNumberFormat="1" applyFont="1" applyFill="1" applyBorder="1" applyAlignment="1" applyProtection="1">
      <alignment horizontal="right" vertical="center"/>
      <protection locked="0"/>
    </xf>
    <xf numFmtId="176" fontId="17" fillId="9" borderId="26" xfId="0" applyNumberFormat="1" applyFont="1" applyFill="1" applyBorder="1" applyAlignment="1">
      <alignment horizontal="right" vertical="center"/>
    </xf>
    <xf numFmtId="176" fontId="17" fillId="9" borderId="27" xfId="0" applyNumberFormat="1" applyFont="1" applyFill="1" applyBorder="1" applyAlignment="1">
      <alignment horizontal="right" vertical="center"/>
    </xf>
    <xf numFmtId="176" fontId="17" fillId="0" borderId="60" xfId="0" applyNumberFormat="1" applyFont="1" applyFill="1" applyBorder="1" applyAlignment="1" applyProtection="1">
      <alignment horizontal="right" vertical="center"/>
      <protection locked="0"/>
    </xf>
    <xf numFmtId="176" fontId="17" fillId="0" borderId="62" xfId="0" applyNumberFormat="1" applyFont="1" applyFill="1" applyBorder="1" applyAlignment="1" applyProtection="1">
      <alignment horizontal="right" vertical="center"/>
      <protection locked="0"/>
    </xf>
    <xf numFmtId="176" fontId="17" fillId="5" borderId="24" xfId="0" applyNumberFormat="1" applyFont="1" applyFill="1" applyBorder="1" applyAlignment="1" applyProtection="1">
      <alignment horizontal="right" vertical="center"/>
    </xf>
    <xf numFmtId="176" fontId="17" fillId="5" borderId="25" xfId="0" applyNumberFormat="1" applyFont="1" applyFill="1" applyBorder="1" applyAlignment="1" applyProtection="1">
      <alignment horizontal="right" vertical="center"/>
    </xf>
    <xf numFmtId="176" fontId="17" fillId="0" borderId="65" xfId="0" applyNumberFormat="1" applyFont="1" applyFill="1" applyBorder="1" applyAlignment="1" applyProtection="1">
      <alignment horizontal="right" vertical="center"/>
      <protection locked="0"/>
    </xf>
    <xf numFmtId="176" fontId="17" fillId="0" borderId="67" xfId="0" applyNumberFormat="1" applyFont="1" applyFill="1" applyBorder="1" applyAlignment="1" applyProtection="1">
      <alignment horizontal="right" vertical="center"/>
      <protection locked="0"/>
    </xf>
    <xf numFmtId="176" fontId="17" fillId="0" borderId="21" xfId="0" applyNumberFormat="1" applyFont="1" applyFill="1" applyBorder="1" applyAlignment="1" applyProtection="1">
      <alignment horizontal="right" vertical="center"/>
      <protection locked="0"/>
    </xf>
    <xf numFmtId="176" fontId="17" fillId="0" borderId="23" xfId="0" applyNumberFormat="1" applyFont="1" applyFill="1" applyBorder="1" applyAlignment="1" applyProtection="1">
      <alignment horizontal="right" vertical="center"/>
      <protection locked="0"/>
    </xf>
    <xf numFmtId="176" fontId="17" fillId="9" borderId="24" xfId="0" applyNumberFormat="1" applyFont="1" applyFill="1" applyBorder="1" applyAlignment="1">
      <alignment horizontal="right" vertical="center"/>
    </xf>
    <xf numFmtId="176" fontId="17" fillId="9" borderId="25" xfId="0" applyNumberFormat="1" applyFont="1" applyFill="1" applyBorder="1" applyAlignment="1">
      <alignment horizontal="right" vertical="center"/>
    </xf>
    <xf numFmtId="0" fontId="34" fillId="7" borderId="13" xfId="0" applyFont="1" applyFill="1" applyBorder="1" applyAlignment="1">
      <alignment horizontal="right" vertical="center"/>
    </xf>
    <xf numFmtId="0" fontId="17" fillId="5" borderId="26" xfId="0" applyFont="1" applyFill="1" applyBorder="1" applyAlignment="1" applyProtection="1">
      <alignment horizontal="center" vertical="center" shrinkToFit="1"/>
    </xf>
    <xf numFmtId="0" fontId="17" fillId="5" borderId="27"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xf>
    <xf numFmtId="0" fontId="17" fillId="5" borderId="3" xfId="0" applyFont="1" applyFill="1" applyBorder="1" applyAlignment="1" applyProtection="1">
      <alignment horizontal="center" vertical="center" shrinkToFit="1"/>
    </xf>
    <xf numFmtId="176" fontId="17" fillId="5" borderId="41" xfId="0" applyNumberFormat="1" applyFont="1" applyFill="1" applyBorder="1" applyAlignment="1">
      <alignment horizontal="right" vertical="center"/>
    </xf>
    <xf numFmtId="176" fontId="17" fillId="5" borderId="34" xfId="0" applyNumberFormat="1" applyFont="1" applyFill="1" applyBorder="1" applyAlignment="1">
      <alignment horizontal="right" vertical="center"/>
    </xf>
    <xf numFmtId="176" fontId="17" fillId="0" borderId="36" xfId="0" applyNumberFormat="1" applyFont="1" applyFill="1" applyBorder="1" applyAlignment="1" applyProtection="1">
      <alignment horizontal="right" vertical="center"/>
      <protection locked="0"/>
    </xf>
    <xf numFmtId="176" fontId="17" fillId="0" borderId="38" xfId="0" applyNumberFormat="1" applyFont="1" applyFill="1" applyBorder="1" applyAlignment="1" applyProtection="1">
      <alignment horizontal="right" vertical="center"/>
      <protection locked="0"/>
    </xf>
    <xf numFmtId="176" fontId="17" fillId="0" borderId="51" xfId="0" applyNumberFormat="1" applyFont="1" applyFill="1" applyBorder="1" applyAlignment="1" applyProtection="1">
      <alignment horizontal="right" vertical="center"/>
      <protection locked="0"/>
    </xf>
    <xf numFmtId="176" fontId="17" fillId="0" borderId="53" xfId="0" applyNumberFormat="1" applyFont="1" applyFill="1" applyBorder="1" applyAlignment="1" applyProtection="1">
      <alignment horizontal="right" vertical="center"/>
      <protection locked="0"/>
    </xf>
    <xf numFmtId="176" fontId="17" fillId="5" borderId="15" xfId="0" applyNumberFormat="1" applyFont="1" applyFill="1" applyBorder="1" applyAlignment="1" applyProtection="1">
      <alignment horizontal="right" vertical="center"/>
    </xf>
    <xf numFmtId="176" fontId="17" fillId="5" borderId="17" xfId="0" applyNumberFormat="1" applyFont="1" applyFill="1" applyBorder="1" applyAlignment="1" applyProtection="1">
      <alignment horizontal="right" vertical="center"/>
    </xf>
    <xf numFmtId="176" fontId="17" fillId="0" borderId="15" xfId="0" applyNumberFormat="1" applyFont="1" applyFill="1" applyBorder="1" applyAlignment="1" applyProtection="1">
      <alignment horizontal="right" vertical="center"/>
      <protection locked="0"/>
    </xf>
    <xf numFmtId="176" fontId="17" fillId="0" borderId="17" xfId="0" applyNumberFormat="1" applyFont="1" applyFill="1" applyBorder="1" applyAlignment="1" applyProtection="1">
      <alignment horizontal="right" vertical="center"/>
      <protection locked="0"/>
    </xf>
    <xf numFmtId="176" fontId="17" fillId="5" borderId="24" xfId="0" applyNumberFormat="1" applyFont="1" applyFill="1" applyBorder="1" applyAlignment="1">
      <alignment horizontal="right" vertical="center"/>
    </xf>
    <xf numFmtId="176" fontId="17" fillId="5" borderId="25" xfId="0" applyNumberFormat="1" applyFont="1" applyFill="1" applyBorder="1" applyAlignment="1">
      <alignment horizontal="right" vertical="center"/>
    </xf>
    <xf numFmtId="0" fontId="17" fillId="6" borderId="1" xfId="0" applyFont="1" applyFill="1" applyBorder="1" applyAlignment="1">
      <alignment horizontal="center" vertical="center"/>
    </xf>
    <xf numFmtId="0" fontId="17" fillId="6" borderId="3" xfId="0" applyFont="1" applyFill="1" applyBorder="1" applyAlignment="1">
      <alignment horizontal="center" vertical="center"/>
    </xf>
    <xf numFmtId="0" fontId="17" fillId="0" borderId="26" xfId="0" applyFont="1" applyFill="1" applyBorder="1" applyAlignment="1" applyProtection="1">
      <alignment horizontal="center" vertical="center" shrinkToFit="1"/>
      <protection locked="0"/>
    </xf>
    <xf numFmtId="0" fontId="17" fillId="0" borderId="27" xfId="0" applyFont="1" applyFill="1" applyBorder="1" applyAlignment="1" applyProtection="1">
      <alignment horizontal="center" vertical="center" shrinkToFit="1"/>
      <protection locked="0"/>
    </xf>
    <xf numFmtId="0" fontId="17" fillId="5" borderId="24" xfId="0" applyFont="1" applyFill="1" applyBorder="1" applyAlignment="1">
      <alignment vertical="center" shrinkToFit="1"/>
    </xf>
    <xf numFmtId="0" fontId="17" fillId="5" borderId="25" xfId="0" applyFont="1" applyFill="1" applyBorder="1" applyAlignment="1">
      <alignment vertical="center" shrinkToFit="1"/>
    </xf>
    <xf numFmtId="0" fontId="17" fillId="5" borderId="1" xfId="0" applyFont="1" applyFill="1" applyBorder="1" applyAlignment="1">
      <alignment vertical="center" wrapText="1"/>
    </xf>
    <xf numFmtId="0" fontId="17" fillId="5" borderId="3" xfId="0" applyFont="1" applyFill="1" applyBorder="1" applyAlignment="1">
      <alignment vertical="center"/>
    </xf>
    <xf numFmtId="0" fontId="17" fillId="5" borderId="24" xfId="0" applyFont="1" applyFill="1" applyBorder="1" applyAlignment="1">
      <alignment horizontal="center" vertical="center" shrinkToFit="1"/>
    </xf>
    <xf numFmtId="0" fontId="17" fillId="5" borderId="25" xfId="0" applyFont="1" applyFill="1" applyBorder="1" applyAlignment="1">
      <alignment horizontal="center" vertical="center" shrinkToFit="1"/>
    </xf>
    <xf numFmtId="0" fontId="0" fillId="5" borderId="42" xfId="0" applyFill="1" applyBorder="1" applyAlignment="1">
      <alignment horizontal="center" vertical="center"/>
    </xf>
    <xf numFmtId="0" fontId="0" fillId="5" borderId="43" xfId="0" applyFill="1" applyBorder="1" applyAlignment="1">
      <alignment horizontal="center" vertical="center"/>
    </xf>
    <xf numFmtId="0" fontId="0" fillId="5" borderId="44" xfId="0" applyFill="1" applyBorder="1" applyAlignment="1">
      <alignment horizontal="center" vertical="center"/>
    </xf>
    <xf numFmtId="0" fontId="0" fillId="5" borderId="45" xfId="0" applyFill="1" applyBorder="1" applyAlignment="1">
      <alignment horizontal="center" vertical="center"/>
    </xf>
    <xf numFmtId="0" fontId="17" fillId="5" borderId="26" xfId="0" applyFont="1" applyFill="1" applyBorder="1" applyAlignment="1">
      <alignment vertical="center" shrinkToFit="1"/>
    </xf>
    <xf numFmtId="0" fontId="17" fillId="5" borderId="13" xfId="0" applyFont="1" applyFill="1" applyBorder="1" applyAlignment="1">
      <alignment vertical="center" shrinkToFit="1"/>
    </xf>
    <xf numFmtId="0" fontId="17" fillId="5" borderId="1" xfId="0" applyFont="1" applyFill="1" applyBorder="1" applyAlignment="1">
      <alignment horizontal="center" vertical="center" textRotation="255" shrinkToFit="1"/>
    </xf>
    <xf numFmtId="0" fontId="17" fillId="5" borderId="41" xfId="0" applyFont="1" applyFill="1" applyBorder="1" applyAlignment="1">
      <alignment horizontal="center" vertical="center" textRotation="255" shrinkToFit="1"/>
    </xf>
    <xf numFmtId="0" fontId="17" fillId="5" borderId="26" xfId="0" applyFont="1" applyFill="1" applyBorder="1" applyAlignment="1">
      <alignment horizontal="center" vertical="center" textRotation="255" shrinkToFit="1"/>
    </xf>
    <xf numFmtId="0" fontId="17" fillId="5" borderId="4" xfId="0" applyFont="1" applyFill="1" applyBorder="1" applyAlignment="1">
      <alignment vertical="center" textRotation="255" shrinkToFit="1"/>
    </xf>
    <xf numFmtId="0" fontId="17" fillId="5" borderId="9" xfId="0" applyFont="1" applyFill="1" applyBorder="1" applyAlignment="1">
      <alignment vertical="center" textRotation="255" shrinkToFit="1"/>
    </xf>
    <xf numFmtId="0" fontId="17" fillId="6" borderId="42" xfId="0" applyFont="1" applyFill="1" applyBorder="1" applyAlignment="1">
      <alignment horizontal="center" vertical="center"/>
    </xf>
    <xf numFmtId="0" fontId="17" fillId="6" borderId="46" xfId="0" applyFont="1" applyFill="1" applyBorder="1" applyAlignment="1">
      <alignment horizontal="center" vertical="center"/>
    </xf>
    <xf numFmtId="0" fontId="17" fillId="6" borderId="44" xfId="0" applyFont="1" applyFill="1" applyBorder="1" applyAlignment="1">
      <alignment horizontal="center" vertical="center"/>
    </xf>
    <xf numFmtId="0" fontId="17" fillId="6" borderId="47" xfId="0" applyFont="1" applyFill="1" applyBorder="1" applyAlignment="1">
      <alignment horizontal="center" vertical="center"/>
    </xf>
    <xf numFmtId="0" fontId="18" fillId="7" borderId="13" xfId="0" applyFont="1" applyFill="1" applyBorder="1" applyAlignment="1">
      <alignment horizontal="left" vertical="center"/>
    </xf>
    <xf numFmtId="0" fontId="17" fillId="5" borderId="1" xfId="0" applyFont="1" applyFill="1" applyBorder="1" applyAlignment="1">
      <alignment vertical="center" shrinkToFit="1"/>
    </xf>
    <xf numFmtId="0" fontId="17" fillId="5" borderId="2" xfId="0" applyFont="1" applyFill="1" applyBorder="1" applyAlignment="1">
      <alignment vertical="center" shrinkToFit="1"/>
    </xf>
    <xf numFmtId="0" fontId="17" fillId="5" borderId="24" xfId="0" applyFont="1" applyFill="1" applyBorder="1" applyAlignment="1">
      <alignment vertical="center" wrapText="1"/>
    </xf>
    <xf numFmtId="0" fontId="17" fillId="5" borderId="25" xfId="0" applyFont="1" applyFill="1" applyBorder="1" applyAlignment="1">
      <alignment vertical="center"/>
    </xf>
    <xf numFmtId="0" fontId="17" fillId="5" borderId="41" xfId="0" applyFont="1" applyFill="1" applyBorder="1" applyAlignment="1">
      <alignment vertical="center" shrinkToFit="1"/>
    </xf>
    <xf numFmtId="0" fontId="17" fillId="5" borderId="0" xfId="0" applyFont="1" applyFill="1" applyBorder="1" applyAlignment="1">
      <alignment vertical="center" shrinkToFit="1"/>
    </xf>
    <xf numFmtId="0" fontId="17" fillId="5" borderId="12" xfId="0" applyFont="1" applyFill="1" applyBorder="1" applyAlignment="1">
      <alignment vertical="center" shrinkToFit="1"/>
    </xf>
    <xf numFmtId="0" fontId="24" fillId="5" borderId="1" xfId="0" applyFont="1" applyFill="1" applyBorder="1" applyAlignment="1">
      <alignment horizontal="center" vertical="center" textRotation="255" shrinkToFit="1"/>
    </xf>
    <xf numFmtId="0" fontId="24" fillId="5" borderId="41" xfId="0" applyFont="1" applyFill="1" applyBorder="1" applyAlignment="1">
      <alignment horizontal="center" vertical="center" textRotation="255" shrinkToFit="1"/>
    </xf>
    <xf numFmtId="0" fontId="24" fillId="5" borderId="26" xfId="0" applyFont="1" applyFill="1" applyBorder="1" applyAlignment="1">
      <alignment horizontal="center" vertical="center" textRotation="255" shrinkToFit="1"/>
    </xf>
    <xf numFmtId="0" fontId="17" fillId="5" borderId="63" xfId="0" applyFont="1" applyFill="1" applyBorder="1" applyAlignment="1">
      <alignment vertical="center" textRotation="255" shrinkToFit="1"/>
    </xf>
    <xf numFmtId="0" fontId="17" fillId="5" borderId="41" xfId="0" applyFont="1" applyFill="1" applyBorder="1" applyAlignment="1">
      <alignment vertical="center" textRotation="255" shrinkToFit="1"/>
    </xf>
    <xf numFmtId="0" fontId="0" fillId="0" borderId="26" xfId="0" applyBorder="1" applyAlignment="1">
      <alignment vertical="center" shrinkToFit="1"/>
    </xf>
    <xf numFmtId="0" fontId="0" fillId="0" borderId="26" xfId="0" applyBorder="1" applyAlignment="1">
      <alignment horizontal="center" vertical="center" shrinkToFit="1"/>
    </xf>
    <xf numFmtId="0" fontId="23" fillId="0" borderId="24" xfId="0" applyFont="1" applyFill="1" applyBorder="1" applyAlignment="1" applyProtection="1">
      <alignment horizontal="left" vertical="center"/>
      <protection locked="0"/>
    </xf>
    <xf numFmtId="0" fontId="23" fillId="0" borderId="12" xfId="0" applyFont="1" applyFill="1" applyBorder="1" applyAlignment="1" applyProtection="1">
      <alignment horizontal="left" vertical="center"/>
      <protection locked="0"/>
    </xf>
    <xf numFmtId="0" fontId="23" fillId="0" borderId="25" xfId="0" applyFont="1" applyFill="1" applyBorder="1" applyAlignment="1" applyProtection="1">
      <alignment horizontal="left" vertical="center"/>
      <protection locked="0"/>
    </xf>
    <xf numFmtId="0" fontId="18" fillId="5" borderId="24" xfId="0" applyFont="1" applyFill="1" applyBorder="1" applyAlignment="1">
      <alignment horizontal="center" vertical="center"/>
    </xf>
    <xf numFmtId="0" fontId="18" fillId="5" borderId="25" xfId="0" applyFont="1" applyFill="1" applyBorder="1" applyAlignment="1">
      <alignment horizontal="center" vertical="center"/>
    </xf>
    <xf numFmtId="0" fontId="17" fillId="5" borderId="26" xfId="0" applyFont="1" applyFill="1" applyBorder="1" applyAlignment="1">
      <alignment horizontal="left" vertical="center" shrinkToFit="1"/>
    </xf>
    <xf numFmtId="0" fontId="17" fillId="5" borderId="27" xfId="0" applyFont="1" applyFill="1" applyBorder="1" applyAlignment="1">
      <alignment horizontal="left" vertical="center" shrinkToFit="1"/>
    </xf>
    <xf numFmtId="0" fontId="17" fillId="5" borderId="4" xfId="0" applyFont="1" applyFill="1" applyBorder="1" applyAlignment="1">
      <alignment horizontal="center" vertical="center" textRotation="255" shrinkToFit="1"/>
    </xf>
    <xf numFmtId="0" fontId="17" fillId="5" borderId="9" xfId="0" applyFont="1" applyFill="1" applyBorder="1" applyAlignment="1">
      <alignment horizontal="center" vertical="center" textRotation="255" shrinkToFit="1"/>
    </xf>
    <xf numFmtId="0" fontId="0" fillId="5" borderId="4" xfId="0" applyFill="1" applyBorder="1" applyAlignment="1">
      <alignment vertical="center" shrinkToFit="1"/>
    </xf>
    <xf numFmtId="0" fontId="0" fillId="5" borderId="15" xfId="0" applyFont="1" applyFill="1" applyBorder="1" applyAlignment="1">
      <alignment vertical="center" shrinkToFit="1"/>
    </xf>
    <xf numFmtId="0" fontId="0" fillId="5" borderId="17" xfId="0" applyFont="1" applyFill="1" applyBorder="1" applyAlignment="1">
      <alignment vertical="center" shrinkToFit="1"/>
    </xf>
    <xf numFmtId="0" fontId="0" fillId="5" borderId="15" xfId="0" applyFill="1" applyBorder="1" applyAlignment="1">
      <alignment vertical="center" shrinkToFit="1"/>
    </xf>
    <xf numFmtId="0" fontId="0" fillId="5" borderId="17" xfId="0" applyFill="1" applyBorder="1" applyAlignment="1">
      <alignment vertical="center" shrinkToFit="1"/>
    </xf>
    <xf numFmtId="0" fontId="0" fillId="5" borderId="24" xfId="0" applyFill="1" applyBorder="1" applyAlignment="1">
      <alignment horizontal="center" vertical="center" shrinkToFit="1"/>
    </xf>
    <xf numFmtId="0" fontId="0" fillId="5" borderId="25" xfId="0" applyFill="1" applyBorder="1" applyAlignment="1">
      <alignment horizontal="center" vertical="center" shrinkToFit="1"/>
    </xf>
    <xf numFmtId="0" fontId="0" fillId="5" borderId="26" xfId="0" applyFill="1" applyBorder="1" applyAlignment="1">
      <alignment vertical="center" shrinkToFit="1"/>
    </xf>
    <xf numFmtId="0" fontId="0" fillId="5" borderId="27" xfId="0" applyFill="1" applyBorder="1" applyAlignment="1">
      <alignment vertical="center" shrinkToFit="1"/>
    </xf>
    <xf numFmtId="0" fontId="0" fillId="5" borderId="4" xfId="0" applyFill="1" applyBorder="1" applyAlignment="1">
      <alignment vertical="center" textRotation="255"/>
    </xf>
    <xf numFmtId="0" fontId="0" fillId="5" borderId="9" xfId="0" applyFill="1" applyBorder="1" applyAlignment="1">
      <alignment vertical="center" textRotation="255"/>
    </xf>
    <xf numFmtId="0" fontId="23" fillId="0" borderId="13" xfId="0" applyFont="1" applyBorder="1" applyAlignment="1">
      <alignment horizontal="left"/>
    </xf>
    <xf numFmtId="0" fontId="0" fillId="5" borderId="24" xfId="0" applyFont="1" applyFill="1" applyBorder="1" applyAlignment="1">
      <alignment vertical="center" shrinkToFit="1"/>
    </xf>
    <xf numFmtId="0" fontId="0" fillId="5" borderId="25" xfId="0" applyFont="1" applyFill="1" applyBorder="1" applyAlignment="1">
      <alignment vertical="center" shrinkToFit="1"/>
    </xf>
    <xf numFmtId="0" fontId="4" fillId="5" borderId="1" xfId="0" applyFont="1" applyFill="1" applyBorder="1" applyAlignment="1">
      <alignment horizontal="center" vertical="center" textRotation="255" shrinkToFit="1"/>
    </xf>
    <xf numFmtId="0" fontId="4" fillId="5" borderId="41" xfId="0" applyFont="1" applyFill="1" applyBorder="1" applyAlignment="1">
      <alignment horizontal="center" vertical="center" textRotation="255" shrinkToFit="1"/>
    </xf>
    <xf numFmtId="0" fontId="4" fillId="5" borderId="26" xfId="0" applyFont="1" applyFill="1" applyBorder="1" applyAlignment="1">
      <alignment horizontal="center" vertical="center" textRotation="255" shrinkToFit="1"/>
    </xf>
    <xf numFmtId="0" fontId="28" fillId="0" borderId="0" xfId="2" applyFont="1" applyAlignment="1">
      <alignment horizontal="center" vertical="center"/>
    </xf>
    <xf numFmtId="0" fontId="23" fillId="0" borderId="12" xfId="0" applyFont="1" applyFill="1" applyBorder="1" applyAlignment="1">
      <alignment horizontal="left" shrinkToFit="1"/>
    </xf>
    <xf numFmtId="0" fontId="0" fillId="5" borderId="26"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 xfId="0" applyFill="1" applyBorder="1" applyAlignment="1">
      <alignment horizontal="center" vertical="center"/>
    </xf>
    <xf numFmtId="0" fontId="0" fillId="5" borderId="3" xfId="0" applyFill="1" applyBorder="1" applyAlignment="1">
      <alignment horizontal="center" vertical="center"/>
    </xf>
    <xf numFmtId="0" fontId="0" fillId="5" borderId="26" xfId="0" applyFill="1" applyBorder="1" applyAlignment="1">
      <alignment horizontal="center" vertical="center"/>
    </xf>
    <xf numFmtId="0" fontId="0" fillId="5" borderId="27" xfId="0" applyFill="1" applyBorder="1" applyAlignment="1">
      <alignment horizontal="center" vertical="center"/>
    </xf>
    <xf numFmtId="0" fontId="18" fillId="4" borderId="13" xfId="0" applyFont="1" applyFill="1" applyBorder="1" applyAlignment="1">
      <alignment horizontal="left" vertical="center"/>
    </xf>
    <xf numFmtId="0" fontId="0" fillId="5" borderId="24" xfId="0" applyFill="1" applyBorder="1" applyAlignment="1">
      <alignment vertical="center" shrinkToFit="1"/>
    </xf>
    <xf numFmtId="0" fontId="0" fillId="5" borderId="25" xfId="0" applyFill="1" applyBorder="1" applyAlignment="1">
      <alignment vertical="center" shrinkToFit="1"/>
    </xf>
    <xf numFmtId="0" fontId="0" fillId="5" borderId="4" xfId="0" applyFont="1" applyFill="1" applyBorder="1" applyAlignment="1">
      <alignment horizontal="center" vertical="center" textRotation="255"/>
    </xf>
    <xf numFmtId="0" fontId="0" fillId="5" borderId="9" xfId="0" applyFont="1" applyFill="1" applyBorder="1" applyAlignment="1">
      <alignment horizontal="center" vertical="center" textRotation="255"/>
    </xf>
    <xf numFmtId="0" fontId="4" fillId="5" borderId="4" xfId="0" applyFont="1" applyFill="1" applyBorder="1" applyAlignment="1">
      <alignment vertical="center" textRotation="255"/>
    </xf>
    <xf numFmtId="0" fontId="4" fillId="5" borderId="9" xfId="0" applyFont="1" applyFill="1" applyBorder="1" applyAlignment="1">
      <alignment vertical="center" textRotation="255"/>
    </xf>
    <xf numFmtId="0" fontId="12" fillId="0" borderId="10" xfId="3" applyFont="1" applyBorder="1" applyAlignment="1">
      <alignment horizontal="left" vertical="center" wrapText="1"/>
    </xf>
    <xf numFmtId="0" fontId="12" fillId="0" borderId="8" xfId="3" applyFont="1" applyBorder="1" applyAlignment="1">
      <alignment horizontal="left" vertical="center" wrapText="1"/>
    </xf>
    <xf numFmtId="0" fontId="12" fillId="0" borderId="9" xfId="3" applyFont="1" applyBorder="1" applyAlignment="1">
      <alignment horizontal="left" vertical="center" wrapText="1"/>
    </xf>
    <xf numFmtId="0" fontId="12" fillId="0" borderId="4" xfId="3" applyFont="1" applyBorder="1" applyAlignment="1">
      <alignment horizontal="left" vertical="center" wrapText="1"/>
    </xf>
    <xf numFmtId="0" fontId="12" fillId="0" borderId="48" xfId="3" applyFont="1" applyBorder="1" applyAlignment="1">
      <alignment horizontal="left" vertical="center" wrapText="1"/>
    </xf>
    <xf numFmtId="0" fontId="12" fillId="0" borderId="11" xfId="3" applyFont="1" applyBorder="1" applyAlignment="1">
      <alignment horizontal="left" vertical="center" wrapText="1"/>
    </xf>
    <xf numFmtId="0" fontId="12" fillId="0" borderId="4" xfId="3" applyFont="1" applyBorder="1" applyAlignment="1">
      <alignment vertical="center" wrapText="1"/>
    </xf>
    <xf numFmtId="0" fontId="11" fillId="0" borderId="13" xfId="3" applyFont="1" applyBorder="1" applyAlignment="1" applyProtection="1">
      <alignment horizontal="left" vertical="center"/>
      <protection locked="0"/>
    </xf>
    <xf numFmtId="0" fontId="15" fillId="0" borderId="0" xfId="3" applyFont="1" applyAlignment="1" applyProtection="1">
      <alignment horizontal="justify" vertical="center"/>
    </xf>
    <xf numFmtId="0" fontId="16" fillId="0" borderId="0" xfId="3" applyFont="1" applyAlignment="1" applyProtection="1">
      <alignment vertical="center"/>
    </xf>
    <xf numFmtId="0" fontId="15" fillId="0" borderId="0" xfId="3" applyFont="1" applyAlignment="1" applyProtection="1">
      <alignment vertical="center"/>
    </xf>
    <xf numFmtId="0" fontId="31" fillId="0" borderId="49" xfId="3" applyFont="1" applyBorder="1" applyAlignment="1">
      <alignment horizontal="center" vertical="center" textRotation="255" wrapText="1"/>
    </xf>
    <xf numFmtId="0" fontId="31" fillId="0" borderId="41" xfId="3" applyFont="1" applyBorder="1" applyAlignment="1">
      <alignment horizontal="center" vertical="center" textRotation="255" wrapText="1"/>
    </xf>
    <xf numFmtId="0" fontId="31" fillId="0" borderId="26" xfId="3" applyFont="1" applyBorder="1" applyAlignment="1">
      <alignment horizontal="center" vertical="center" textRotation="255" wrapText="1"/>
    </xf>
    <xf numFmtId="0" fontId="12" fillId="0" borderId="12" xfId="3" applyFont="1" applyBorder="1" applyAlignment="1">
      <alignment horizontal="left" vertical="center" wrapText="1"/>
    </xf>
    <xf numFmtId="0" fontId="12" fillId="0" borderId="25" xfId="3" applyFont="1" applyBorder="1" applyAlignment="1">
      <alignment horizontal="left" vertical="center" wrapText="1"/>
    </xf>
    <xf numFmtId="0" fontId="12" fillId="0" borderId="8" xfId="3" applyFont="1" applyBorder="1" applyAlignment="1">
      <alignment horizontal="left" vertical="center"/>
    </xf>
    <xf numFmtId="0" fontId="17" fillId="0" borderId="8" xfId="0" applyFont="1" applyBorder="1" applyAlignment="1" applyProtection="1">
      <alignment horizontal="left" vertical="center"/>
    </xf>
    <xf numFmtId="0" fontId="17" fillId="0" borderId="68" xfId="0" applyFont="1" applyBorder="1" applyAlignment="1" applyProtection="1">
      <alignment horizontal="left" vertical="center" shrinkToFit="1"/>
    </xf>
    <xf numFmtId="0" fontId="17" fillId="0" borderId="69" xfId="0" applyFont="1" applyBorder="1" applyAlignment="1" applyProtection="1">
      <alignment horizontal="left" vertical="center" shrinkToFit="1"/>
    </xf>
    <xf numFmtId="0" fontId="27" fillId="0" borderId="42" xfId="0" applyFont="1" applyBorder="1" applyAlignment="1" applyProtection="1">
      <alignment horizontal="center" vertical="center"/>
    </xf>
    <xf numFmtId="0" fontId="27" fillId="0" borderId="43" xfId="0" applyFont="1" applyBorder="1" applyAlignment="1" applyProtection="1">
      <alignment horizontal="center" vertical="center"/>
    </xf>
    <xf numFmtId="0" fontId="27" fillId="0" borderId="44" xfId="0" applyFont="1" applyBorder="1" applyAlignment="1" applyProtection="1">
      <alignment horizontal="center" vertical="center"/>
    </xf>
    <xf numFmtId="0" fontId="27" fillId="0" borderId="45" xfId="0" applyFont="1" applyBorder="1" applyAlignment="1" applyProtection="1">
      <alignment horizontal="center" vertical="center"/>
    </xf>
    <xf numFmtId="0" fontId="0" fillId="5" borderId="13" xfId="0" applyFill="1" applyBorder="1" applyAlignment="1" applyProtection="1">
      <alignment horizontal="left" vertical="center"/>
    </xf>
    <xf numFmtId="0" fontId="25" fillId="0" borderId="57" xfId="0" applyFont="1" applyBorder="1" applyAlignment="1" applyProtection="1">
      <alignment horizontal="left" vertical="center" wrapText="1"/>
    </xf>
    <xf numFmtId="0" fontId="25" fillId="0" borderId="8" xfId="0" applyFont="1" applyBorder="1" applyAlignment="1" applyProtection="1">
      <alignment horizontal="left" vertical="center"/>
    </xf>
    <xf numFmtId="0" fontId="17" fillId="0" borderId="54" xfId="0" applyFont="1" applyBorder="1" applyAlignment="1" applyProtection="1">
      <alignment horizontal="left" vertical="center" wrapText="1"/>
    </xf>
    <xf numFmtId="0" fontId="17" fillId="0" borderId="72" xfId="0" applyFont="1" applyBorder="1" applyAlignment="1" applyProtection="1">
      <alignment horizontal="left" vertical="center" wrapText="1"/>
    </xf>
  </cellXfs>
  <cellStyles count="4">
    <cellStyle name="桁区切り" xfId="1" builtinId="6"/>
    <cellStyle name="標準" xfId="0" builtinId="0"/>
    <cellStyle name="標準_Sheet" xfId="2"/>
    <cellStyle name="標準_申請書様式３（エクセル）" xfId="3"/>
  </cellStyles>
  <dxfs count="0"/>
  <tableStyles count="0" defaultTableStyle="TableStyleMedium9" defaultPivotStyle="PivotStyleLight16"/>
  <colors>
    <mruColors>
      <color rgb="FFFFD7FC"/>
      <color rgb="FFFFFFCC"/>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120648</xdr:rowOff>
    </xdr:from>
    <xdr:to>
      <xdr:col>11</xdr:col>
      <xdr:colOff>419100</xdr:colOff>
      <xdr:row>40</xdr:row>
      <xdr:rowOff>9525</xdr:rowOff>
    </xdr:to>
    <xdr:sp macro="" textlink="">
      <xdr:nvSpPr>
        <xdr:cNvPr id="2" name="テキスト ボックス 1"/>
        <xdr:cNvSpPr txBox="1"/>
      </xdr:nvSpPr>
      <xdr:spPr>
        <a:xfrm>
          <a:off x="200025" y="120648"/>
          <a:ext cx="6515100" cy="59848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p>
        <a:p>
          <a:r>
            <a:rPr kumimoji="1" lang="ja-JP" altLang="en-US" sz="1400"/>
            <a:t>＜ご利用方法＞</a:t>
          </a:r>
          <a:endParaRPr kumimoji="1" lang="en-US" altLang="ja-JP" sz="1400"/>
        </a:p>
        <a:p>
          <a:endParaRPr kumimoji="1" lang="en-US" altLang="ja-JP" sz="1400"/>
        </a:p>
        <a:p>
          <a:r>
            <a:rPr kumimoji="1" lang="ja-JP" altLang="en-US" sz="1400"/>
            <a:t>・このシステムは法人向けとなっています。</a:t>
          </a:r>
          <a:endParaRPr kumimoji="1" lang="en-US" altLang="ja-JP" sz="1400"/>
        </a:p>
        <a:p>
          <a:endParaRPr kumimoji="1" lang="en-US" altLang="ja-JP" sz="1400"/>
        </a:p>
        <a:p>
          <a:r>
            <a:rPr kumimoji="1" lang="ja-JP" altLang="en-US" sz="1400"/>
            <a:t>・「財務データ入力用」のシートに、企業名、決算期（２年前から目標最終期）、各財務データー（金額は千円単位）を入力してください。</a:t>
          </a:r>
          <a:endParaRPr kumimoji="1" lang="en-US" altLang="ja-JP" sz="1400"/>
        </a:p>
        <a:p>
          <a:endParaRPr kumimoji="1" lang="en-US" altLang="ja-JP" sz="1400"/>
        </a:p>
        <a:p>
          <a:r>
            <a:rPr kumimoji="1" lang="ja-JP" altLang="en-US" sz="1400"/>
            <a:t>・入力に当たっては、欄外の吹出しの説明をよくご覧になり、誤りのないようご留意ください。ご不明な点は申請相談窓口にご確認ください。</a:t>
          </a:r>
          <a:endParaRPr kumimoji="1" lang="en-US" altLang="ja-JP" sz="1400"/>
        </a:p>
        <a:p>
          <a:endParaRPr kumimoji="1" lang="en-US" altLang="ja-JP" sz="1400"/>
        </a:p>
        <a:p>
          <a:r>
            <a:rPr kumimoji="1" lang="ja-JP" altLang="en-US" sz="1400"/>
            <a:t>・上段の表の</a:t>
          </a:r>
          <a:r>
            <a:rPr kumimoji="1" lang="en-US" altLang="ja-JP" sz="1400"/>
            <a:t>【</a:t>
          </a:r>
          <a:r>
            <a:rPr kumimoji="1" lang="ja-JP" altLang="en-US" sz="1400"/>
            <a:t>既存事業の売上計画等</a:t>
          </a:r>
          <a:r>
            <a:rPr kumimoji="1" lang="en-US" altLang="ja-JP" sz="1400"/>
            <a:t>】</a:t>
          </a:r>
          <a:r>
            <a:rPr kumimoji="1" lang="ja-JP" altLang="en-US" sz="1400"/>
            <a:t>は、過去３期分の実績及び１年後以降の既存事業の売上利益計画の数値を入力してください。</a:t>
          </a:r>
          <a:endParaRPr kumimoji="1" lang="en-US" altLang="ja-JP" sz="1400"/>
        </a:p>
        <a:p>
          <a:endParaRPr kumimoji="1" lang="en-US" altLang="ja-JP" sz="14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t>・下段の表</a:t>
          </a:r>
          <a:r>
            <a:rPr kumimoji="1" lang="en-US" altLang="ja-JP" sz="1400"/>
            <a:t>【</a:t>
          </a:r>
          <a:r>
            <a:rPr kumimoji="1" lang="ja-JP" altLang="en-US" sz="1400"/>
            <a:t>新事業の売上計画等</a:t>
          </a:r>
          <a:r>
            <a:rPr kumimoji="1" lang="en-US" altLang="ja-JP" sz="1400"/>
            <a:t>】</a:t>
          </a:r>
          <a:r>
            <a:rPr kumimoji="1" lang="ja-JP" altLang="en-US" sz="1400"/>
            <a:t>は、新事業の売上利益計画</a:t>
          </a:r>
          <a:r>
            <a:rPr kumimoji="1" lang="ja-JP" altLang="en-US" sz="1400" b="0" i="0" u="none" strike="noStrike" kern="0" cap="none" spc="0" normalizeH="0" baseline="0" noProof="0">
              <a:ln>
                <a:noFill/>
              </a:ln>
              <a:solidFill>
                <a:prstClr val="black"/>
              </a:solidFill>
              <a:effectLst/>
              <a:uLnTx/>
              <a:uFillTx/>
              <a:latin typeface="+mn-lt"/>
              <a:ea typeface="+mn-ea"/>
              <a:cs typeface="+mn-cs"/>
            </a:rPr>
            <a:t>の数値を入力してください。</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4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・「会社全体の売上計画（自動出力）」は、既存事業及び新事業を合算した結果の数値、直近期末の指標の金額、３年後以降から計画した期間までの各年の指標の伸び率等が自動計算されます。</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・「申請書＜別表３＞（自動出力）」は、別表３が自動作成されます。</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a:t>
          </a:r>
          <a:r>
            <a:rPr kumimoji="1" lang="en-US" altLang="ja-JP" sz="1400" b="0" i="0" u="none" strike="noStrike" kern="0" cap="none" spc="0" normalizeH="0" baseline="0" noProof="0">
              <a:ln>
                <a:noFill/>
              </a:ln>
              <a:solidFill>
                <a:prstClr val="black"/>
              </a:solidFill>
              <a:effectLst/>
              <a:uLnTx/>
              <a:uFillTx/>
              <a:latin typeface="+mn-lt"/>
              <a:ea typeface="+mn-ea"/>
              <a:cs typeface="+mn-cs"/>
            </a:rPr>
            <a:t>※</a:t>
          </a:r>
          <a:r>
            <a:rPr kumimoji="1" lang="ja-JP" altLang="en-US" sz="1400" b="0" i="0" u="none" strike="noStrike" kern="0" cap="none" spc="0" normalizeH="0" baseline="0" noProof="0">
              <a:ln>
                <a:noFill/>
              </a:ln>
              <a:solidFill>
                <a:prstClr val="black"/>
              </a:solidFill>
              <a:effectLst/>
              <a:uLnTx/>
              <a:uFillTx/>
              <a:latin typeface="+mn-lt"/>
              <a:ea typeface="+mn-ea"/>
              <a:cs typeface="+mn-cs"/>
            </a:rPr>
            <a:t>数値目標確認用（自動出力）」は、目標最終期の各指標の伸び率（数値目標）が確認できます。</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100"/>
        </a:p>
        <a:p>
          <a:endParaRPr kumimoji="1" lang="en-US" altLang="ja-JP" sz="1100"/>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118533</xdr:colOff>
      <xdr:row>19</xdr:row>
      <xdr:rowOff>88901</xdr:rowOff>
    </xdr:from>
    <xdr:to>
      <xdr:col>30</xdr:col>
      <xdr:colOff>596900</xdr:colOff>
      <xdr:row>21</xdr:row>
      <xdr:rowOff>152400</xdr:rowOff>
    </xdr:to>
    <xdr:sp macro="" textlink="">
      <xdr:nvSpPr>
        <xdr:cNvPr id="63" name="AutoShape 8"/>
        <xdr:cNvSpPr>
          <a:spLocks noChangeArrowheads="1"/>
        </xdr:cNvSpPr>
      </xdr:nvSpPr>
      <xdr:spPr bwMode="auto">
        <a:xfrm>
          <a:off x="12615333" y="3911601"/>
          <a:ext cx="4745567" cy="444499"/>
        </a:xfrm>
        <a:prstGeom prst="wedgeRectCallout">
          <a:avLst>
            <a:gd name="adj1" fmla="val -51657"/>
            <a:gd name="adj2" fmla="val -45464"/>
          </a:avLst>
        </a:prstGeom>
        <a:solidFill>
          <a:srgbClr val="FFFF99"/>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FF0000"/>
              </a:solidFill>
              <a:latin typeface="ＭＳ ゴシック" pitchFamily="49" charset="-128"/>
              <a:ea typeface="ＭＳ ゴシック" pitchFamily="49" charset="-128"/>
            </a:rPr>
            <a:t>福利厚生費、法定福利費のほか、退職金及び退職給与引当繰入、派遣労働者や短時間労働者の給与を</a:t>
          </a:r>
          <a:r>
            <a:rPr kumimoji="0" lang="ja-JP" altLang="en-US" sz="1000" b="0" i="0" u="none" strike="noStrike" kern="0" cap="none" spc="0" normalizeH="0" baseline="0" noProof="0">
              <a:ln>
                <a:noFill/>
              </a:ln>
              <a:solidFill>
                <a:srgbClr val="FF0000"/>
              </a:solidFill>
              <a:effectLst/>
              <a:uLnTx/>
              <a:uFillTx/>
              <a:latin typeface="+mn-lt"/>
              <a:ea typeface="+mn-ea"/>
              <a:cs typeface="+mn-cs"/>
            </a:rPr>
            <a:t>「外注費」</a:t>
          </a:r>
          <a:r>
            <a:rPr lang="ja-JP" altLang="en-US" sz="1000" b="0" i="0" u="none" strike="noStrike" baseline="0">
              <a:solidFill>
                <a:srgbClr val="FF0000"/>
              </a:solidFill>
              <a:latin typeface="ＭＳ ゴシック" pitchFamily="49" charset="-128"/>
              <a:ea typeface="ＭＳ ゴシック" pitchFamily="49" charset="-128"/>
            </a:rPr>
            <a:t>で処理した場合のその費用を含めます</a:t>
          </a:r>
          <a:r>
            <a:rPr kumimoji="0" lang="ja-JP" altLang="en-US" sz="1000" b="0" i="0" u="none" strike="noStrike" kern="0" cap="none" spc="0" normalizeH="0" baseline="0" noProof="0">
              <a:ln>
                <a:noFill/>
              </a:ln>
              <a:solidFill>
                <a:srgbClr val="FF0000"/>
              </a:solidFill>
              <a:effectLst/>
              <a:uLnTx/>
              <a:uFillTx/>
              <a:latin typeface="+mn-lt"/>
              <a:ea typeface="+mn-ea"/>
              <a:cs typeface="+mn-cs"/>
            </a:rPr>
            <a:t>（人数にも含める）</a:t>
          </a:r>
          <a:r>
            <a:rPr lang="ja-JP" altLang="en-US" sz="1000" b="0" i="0" u="none" strike="noStrike" baseline="0">
              <a:solidFill>
                <a:srgbClr val="FF0000"/>
              </a:solidFill>
              <a:latin typeface="ＭＳ ゴシック" pitchFamily="49" charset="-128"/>
              <a:ea typeface="ＭＳ ゴシック" pitchFamily="49" charset="-128"/>
            </a:rPr>
            <a:t>。</a:t>
          </a:r>
        </a:p>
      </xdr:txBody>
    </xdr:sp>
    <xdr:clientData/>
  </xdr:twoCellAnchor>
  <xdr:twoCellAnchor>
    <xdr:from>
      <xdr:col>7</xdr:col>
      <xdr:colOff>533400</xdr:colOff>
      <xdr:row>1</xdr:row>
      <xdr:rowOff>60613</xdr:rowOff>
    </xdr:from>
    <xdr:to>
      <xdr:col>14</xdr:col>
      <xdr:colOff>152400</xdr:colOff>
      <xdr:row>3</xdr:row>
      <xdr:rowOff>203199</xdr:rowOff>
    </xdr:to>
    <xdr:sp macro="" textlink="">
      <xdr:nvSpPr>
        <xdr:cNvPr id="66" name="AutoShape 10"/>
        <xdr:cNvSpPr>
          <a:spLocks noChangeArrowheads="1"/>
        </xdr:cNvSpPr>
      </xdr:nvSpPr>
      <xdr:spPr bwMode="auto">
        <a:xfrm>
          <a:off x="4568536" y="337704"/>
          <a:ext cx="3506932" cy="497609"/>
        </a:xfrm>
        <a:prstGeom prst="roundRect">
          <a:avLst>
            <a:gd name="adj" fmla="val 16667"/>
          </a:avLst>
        </a:prstGeom>
        <a:solidFill>
          <a:srgbClr val="FFFF99"/>
        </a:solidFill>
        <a:ln w="9525">
          <a:solidFill>
            <a:srgbClr val="000000"/>
          </a:solidFill>
          <a:round/>
          <a:headEnd/>
          <a:tailEnd/>
        </a:ln>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ゴシック" pitchFamily="49" charset="-128"/>
              <a:ea typeface="ＭＳ ゴシック" pitchFamily="49" charset="-128"/>
            </a:rPr>
            <a:t>・空欄（白）のセルのみ入力してください。</a:t>
          </a:r>
          <a:endParaRPr lang="en-US" altLang="ja-JP" sz="1200" b="1" i="0" u="none" strike="noStrike" baseline="0">
            <a:solidFill>
              <a:srgbClr val="FF0000"/>
            </a:solidFill>
            <a:latin typeface="ＭＳ ゴシック" pitchFamily="49" charset="-128"/>
            <a:ea typeface="ＭＳ ゴシック" pitchFamily="49" charset="-128"/>
          </a:endParaRPr>
        </a:p>
        <a:p>
          <a:pPr algn="l" rtl="0">
            <a:lnSpc>
              <a:spcPts val="1400"/>
            </a:lnSpc>
            <a:defRPr sz="1000"/>
          </a:pPr>
          <a:r>
            <a:rPr kumimoji="0" lang="ja-JP" altLang="en-US" sz="1200" b="1"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・金額は千円単位で入力してください。</a:t>
          </a:r>
          <a:endParaRPr lang="en-US" altLang="ja-JP" sz="9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23</xdr:col>
      <xdr:colOff>114301</xdr:colOff>
      <xdr:row>29</xdr:row>
      <xdr:rowOff>76200</xdr:rowOff>
    </xdr:from>
    <xdr:to>
      <xdr:col>30</xdr:col>
      <xdr:colOff>596900</xdr:colOff>
      <xdr:row>31</xdr:row>
      <xdr:rowOff>190500</xdr:rowOff>
    </xdr:to>
    <xdr:sp macro="" textlink="">
      <xdr:nvSpPr>
        <xdr:cNvPr id="67" name="AutoShape 11"/>
        <xdr:cNvSpPr>
          <a:spLocks noChangeArrowheads="1"/>
        </xdr:cNvSpPr>
      </xdr:nvSpPr>
      <xdr:spPr bwMode="auto">
        <a:xfrm>
          <a:off x="12611101" y="5854700"/>
          <a:ext cx="4749799" cy="546100"/>
        </a:xfrm>
        <a:prstGeom prst="wedgeRectCallout">
          <a:avLst>
            <a:gd name="adj1" fmla="val -52318"/>
            <a:gd name="adj2" fmla="val 35290"/>
          </a:avLst>
        </a:prstGeom>
        <a:solidFill>
          <a:srgbClr val="FFFF99"/>
        </a:solidFill>
        <a:ln w="9525">
          <a:solidFill>
            <a:srgbClr val="000000"/>
          </a:solidFill>
          <a:miter lim="800000"/>
          <a:headEnd/>
          <a:tailEnd/>
        </a:ln>
      </xdr:spPr>
      <xdr:txBody>
        <a:bodyPr vertOverflow="clip" wrap="square" lIns="27432" tIns="18288" rIns="0" bIns="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○既存事業の運転資金については、下記の簡便方式で自動計算されます。</a:t>
          </a:r>
          <a:endPar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■簡便方式　（売上原価＋販管費）</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１２</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月）</a:t>
          </a:r>
          <a:endPar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○既存事業の設備投資額は、原則、０円としてください。</a:t>
          </a:r>
        </a:p>
      </xdr:txBody>
    </xdr:sp>
    <xdr:clientData/>
  </xdr:twoCellAnchor>
  <xdr:twoCellAnchor>
    <xdr:from>
      <xdr:col>23</xdr:col>
      <xdr:colOff>114301</xdr:colOff>
      <xdr:row>32</xdr:row>
      <xdr:rowOff>12699</xdr:rowOff>
    </xdr:from>
    <xdr:to>
      <xdr:col>30</xdr:col>
      <xdr:colOff>596901</xdr:colOff>
      <xdr:row>34</xdr:row>
      <xdr:rowOff>50800</xdr:rowOff>
    </xdr:to>
    <xdr:sp macro="" textlink="">
      <xdr:nvSpPr>
        <xdr:cNvPr id="68" name="AutoShape 12"/>
        <xdr:cNvSpPr>
          <a:spLocks noChangeArrowheads="1"/>
        </xdr:cNvSpPr>
      </xdr:nvSpPr>
      <xdr:spPr bwMode="auto">
        <a:xfrm>
          <a:off x="12611101" y="6426199"/>
          <a:ext cx="4749800" cy="431801"/>
        </a:xfrm>
        <a:prstGeom prst="wedgeRectCallout">
          <a:avLst>
            <a:gd name="adj1" fmla="val -51962"/>
            <a:gd name="adj2" fmla="val 19703"/>
          </a:avLst>
        </a:prstGeom>
        <a:solidFill>
          <a:srgbClr val="FFFF99"/>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FF0000"/>
              </a:solidFill>
              <a:latin typeface="ＭＳ ゴシック" pitchFamily="49" charset="-128"/>
              <a:ea typeface="ＭＳ ゴシック" pitchFamily="49" charset="-128"/>
            </a:rPr>
            <a:t>必要資金額＝資金調達額 になるようにしてください。合計が合わないと「エラー」が表示されます。</a:t>
          </a:r>
        </a:p>
      </xdr:txBody>
    </xdr:sp>
    <xdr:clientData/>
  </xdr:twoCellAnchor>
  <xdr:twoCellAnchor>
    <xdr:from>
      <xdr:col>23</xdr:col>
      <xdr:colOff>114300</xdr:colOff>
      <xdr:row>34</xdr:row>
      <xdr:rowOff>76201</xdr:rowOff>
    </xdr:from>
    <xdr:to>
      <xdr:col>30</xdr:col>
      <xdr:colOff>596900</xdr:colOff>
      <xdr:row>47</xdr:row>
      <xdr:rowOff>38100</xdr:rowOff>
    </xdr:to>
    <xdr:sp macro="" textlink="">
      <xdr:nvSpPr>
        <xdr:cNvPr id="69" name="AutoShape 13"/>
        <xdr:cNvSpPr>
          <a:spLocks noChangeArrowheads="1"/>
        </xdr:cNvSpPr>
      </xdr:nvSpPr>
      <xdr:spPr bwMode="auto">
        <a:xfrm>
          <a:off x="12611100" y="6883401"/>
          <a:ext cx="4749800" cy="2793999"/>
        </a:xfrm>
        <a:prstGeom prst="wedgeRectCallout">
          <a:avLst>
            <a:gd name="adj1" fmla="val -52041"/>
            <a:gd name="adj2" fmla="val 5988"/>
          </a:avLst>
        </a:prstGeom>
        <a:solidFill>
          <a:srgbClr val="FFFF99"/>
        </a:solidFill>
        <a:ln w="9525">
          <a:solidFill>
            <a:srgbClr val="000000"/>
          </a:solidFill>
          <a:miter lim="800000"/>
          <a:headEnd/>
          <a:tailEnd/>
        </a:ln>
      </xdr:spPr>
      <xdr:txBody>
        <a:bodyPr vertOverflow="clip" wrap="square" lIns="27432" tIns="18288" rIns="0" bIns="0" anchor="ctr" anchorCtr="0"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○従業員については、正社員換算人数（換算値）を入力してください。</a:t>
          </a:r>
          <a:endPar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正社員換算人数（換算値）とは、短時間労働者の人数を実人員数ではなく、勤務日数・勤務時間により、正社員の勤務時間（通年・週５日・８時間</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日）等に対する人数にすることをいいます。</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（例）通年、週</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2</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日、</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1</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日</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4</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時間勤務者＝</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1</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人</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×2</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日</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/5</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日（週）</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×4</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ｈ</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/8</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ｈ＝</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0.2</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人　</a:t>
          </a:r>
          <a:endPar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また、正社員でもその期の途中で採用する場合も期間換算します。　　　　</a:t>
          </a:r>
          <a:endPar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（例）期中採用６ヶ月勤務者＝１人</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６月</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/12</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月</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=0.5</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人（期間換算）</a:t>
          </a:r>
          <a:endPar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なお、同一従業員を既存事業と新事業に割当てる場合は、その者の給与と人数を従事割合や売上割合等で按分した数値を入力してください。</a:t>
          </a:r>
          <a:endPar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（例）給与年額</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500</a:t>
          </a:r>
          <a:r>
            <a:rPr kumimoji="0" lang="ja-JP" altLang="ja-JP" sz="1000" b="0" i="0" u="none" strike="noStrike" kern="0" cap="none" spc="0" normalizeH="0" baseline="0" noProof="0">
              <a:ln>
                <a:noFill/>
              </a:ln>
              <a:solidFill>
                <a:srgbClr val="FF0000"/>
              </a:solidFill>
              <a:effectLst/>
              <a:uLnTx/>
              <a:uFillTx/>
              <a:latin typeface="+mn-lt"/>
              <a:ea typeface="+mn-ea"/>
              <a:cs typeface="+mn-cs"/>
            </a:rPr>
            <a:t>万円で</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既存事業と新事業の按分が７対３の場合、</a:t>
          </a:r>
          <a:endPar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既存事業　</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350</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万円、</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0.7</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人　　新事業　 </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150</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万円、</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0.3</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人</a:t>
          </a:r>
          <a:endPar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0" i="0" u="sng"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sng"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過去３期は</a:t>
          </a:r>
          <a:r>
            <a:rPr kumimoji="0" lang="en-US" altLang="ja-JP" sz="1000" b="0" i="0" u="sng"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sng"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給与支給総額</a:t>
          </a:r>
          <a:r>
            <a:rPr kumimoji="0" lang="en-US" altLang="ja-JP" sz="1000" b="0" i="0" u="sng"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sng"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正社員平均給与月額</a:t>
          </a:r>
          <a:r>
            <a:rPr kumimoji="0" lang="en-US" altLang="ja-JP" sz="1000" b="0" i="0" u="sng"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sng"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人</a:t>
          </a:r>
          <a:r>
            <a:rPr kumimoji="0" lang="en-US" altLang="ja-JP" sz="1000" b="0" i="0" u="sng"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sng"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等の算出方法でも可</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○常勤役員（特に代表者）については、役員報酬の有無にかかわらず実人数を既存事業と新事業に按分して割当てるなどして入力してください（新事業を専任しない場合は既存事業に一括計上としても可）。</a:t>
          </a:r>
          <a:endPar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xdr:txBody>
    </xdr:sp>
    <xdr:clientData/>
  </xdr:twoCellAnchor>
  <xdr:twoCellAnchor>
    <xdr:from>
      <xdr:col>23</xdr:col>
      <xdr:colOff>114301</xdr:colOff>
      <xdr:row>68</xdr:row>
      <xdr:rowOff>22225</xdr:rowOff>
    </xdr:from>
    <xdr:to>
      <xdr:col>30</xdr:col>
      <xdr:colOff>596901</xdr:colOff>
      <xdr:row>70</xdr:row>
      <xdr:rowOff>10395</xdr:rowOff>
    </xdr:to>
    <xdr:sp macro="" textlink="">
      <xdr:nvSpPr>
        <xdr:cNvPr id="73" name="AutoShape 16"/>
        <xdr:cNvSpPr>
          <a:spLocks noChangeArrowheads="1"/>
        </xdr:cNvSpPr>
      </xdr:nvSpPr>
      <xdr:spPr bwMode="auto">
        <a:xfrm>
          <a:off x="12611101" y="13725525"/>
          <a:ext cx="4749800" cy="394570"/>
        </a:xfrm>
        <a:prstGeom prst="wedgeRectCallout">
          <a:avLst>
            <a:gd name="adj1" fmla="val -52075"/>
            <a:gd name="adj2" fmla="val 19242"/>
          </a:avLst>
        </a:prstGeom>
        <a:solidFill>
          <a:srgbClr val="FFFF99"/>
        </a:solidFill>
        <a:ln w="9525">
          <a:solidFill>
            <a:srgbClr val="000000"/>
          </a:solidFill>
          <a:miter lim="800000"/>
          <a:headEnd/>
          <a:tailEnd/>
        </a:ln>
      </xdr:spPr>
      <xdr:txBody>
        <a:bodyPr vertOverflow="clip" wrap="square" lIns="27432" tIns="18288" rIns="0" bIns="0" anchor="ctr" anchorCtr="0" upright="1"/>
        <a:lstStyle/>
        <a:p>
          <a:pPr algn="l" rtl="0">
            <a:lnSpc>
              <a:spcPts val="1200"/>
            </a:lnSpc>
            <a:defRPr sz="1000"/>
          </a:pPr>
          <a:r>
            <a:rPr lang="ja-JP" altLang="en-US" sz="1000" b="0" i="0" u="none" strike="noStrike" baseline="0">
              <a:solidFill>
                <a:srgbClr val="FF0000"/>
              </a:solidFill>
              <a:latin typeface="ＭＳ ゴシック" pitchFamily="49" charset="-128"/>
              <a:ea typeface="ＭＳ ゴシック" pitchFamily="49" charset="-128"/>
            </a:rPr>
            <a:t>借入予定額の</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支払利息相当分</a:t>
          </a:r>
          <a:r>
            <a:rPr lang="ja-JP" altLang="en-US" sz="1000" b="0" i="0" u="none" strike="noStrike" baseline="0">
              <a:solidFill>
                <a:srgbClr val="FF0000"/>
              </a:solidFill>
              <a:latin typeface="ＭＳ ゴシック" pitchFamily="49" charset="-128"/>
              <a:ea typeface="ＭＳ ゴシック" pitchFamily="49" charset="-128"/>
            </a:rPr>
            <a:t>を入力してください。</a:t>
          </a:r>
        </a:p>
      </xdr:txBody>
    </xdr:sp>
    <xdr:clientData/>
  </xdr:twoCellAnchor>
  <xdr:twoCellAnchor>
    <xdr:from>
      <xdr:col>23</xdr:col>
      <xdr:colOff>114300</xdr:colOff>
      <xdr:row>0</xdr:row>
      <xdr:rowOff>22226</xdr:rowOff>
    </xdr:from>
    <xdr:to>
      <xdr:col>30</xdr:col>
      <xdr:colOff>596899</xdr:colOff>
      <xdr:row>2</xdr:row>
      <xdr:rowOff>8467</xdr:rowOff>
    </xdr:to>
    <xdr:sp macro="" textlink="">
      <xdr:nvSpPr>
        <xdr:cNvPr id="74" name="AutoShape 10"/>
        <xdr:cNvSpPr>
          <a:spLocks noChangeArrowheads="1"/>
        </xdr:cNvSpPr>
      </xdr:nvSpPr>
      <xdr:spPr bwMode="auto">
        <a:xfrm>
          <a:off x="12611100" y="22226"/>
          <a:ext cx="4749799" cy="405341"/>
        </a:xfrm>
        <a:prstGeom prst="roundRect">
          <a:avLst>
            <a:gd name="adj" fmla="val 16667"/>
          </a:avLst>
        </a:prstGeom>
        <a:solidFill>
          <a:srgbClr val="FFFF99"/>
        </a:solidFill>
        <a:ln w="9525">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1000" b="1" i="0" u="none" strike="noStrike" baseline="0">
              <a:solidFill>
                <a:srgbClr val="FF0000"/>
              </a:solidFill>
              <a:latin typeface="ＭＳ ゴシック" pitchFamily="49" charset="-128"/>
              <a:ea typeface="ＭＳ ゴシック" pitchFamily="49" charset="-128"/>
            </a:rPr>
            <a:t>入力に当たっては、以下の吹出しの説明をよくご覧になり、誤りのないよう入力してください。</a:t>
          </a:r>
        </a:p>
      </xdr:txBody>
    </xdr:sp>
    <xdr:clientData/>
  </xdr:twoCellAnchor>
  <xdr:twoCellAnchor>
    <xdr:from>
      <xdr:col>23</xdr:col>
      <xdr:colOff>114300</xdr:colOff>
      <xdr:row>14</xdr:row>
      <xdr:rowOff>25400</xdr:rowOff>
    </xdr:from>
    <xdr:to>
      <xdr:col>30</xdr:col>
      <xdr:colOff>596900</xdr:colOff>
      <xdr:row>16</xdr:row>
      <xdr:rowOff>25400</xdr:rowOff>
    </xdr:to>
    <xdr:sp macro="" textlink="">
      <xdr:nvSpPr>
        <xdr:cNvPr id="16" name="AutoShape 8"/>
        <xdr:cNvSpPr>
          <a:spLocks noChangeArrowheads="1"/>
        </xdr:cNvSpPr>
      </xdr:nvSpPr>
      <xdr:spPr bwMode="auto">
        <a:xfrm>
          <a:off x="12611100" y="2870200"/>
          <a:ext cx="4749800" cy="381000"/>
        </a:xfrm>
        <a:prstGeom prst="wedgeRectCallout">
          <a:avLst>
            <a:gd name="adj1" fmla="val -52017"/>
            <a:gd name="adj2" fmla="val 18303"/>
          </a:avLst>
        </a:prstGeom>
        <a:solidFill>
          <a:srgbClr val="FFFF99"/>
        </a:solidFill>
        <a:ln w="9525">
          <a:solidFill>
            <a:srgbClr val="000000"/>
          </a:solidFill>
          <a:miter lim="800000"/>
          <a:headEnd/>
          <a:tailEnd/>
        </a:ln>
      </xdr:spPr>
      <xdr:txBody>
        <a:bodyPr vertOverflow="clip" wrap="square" lIns="27432" tIns="18288" rIns="0" bIns="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２年前～直近期末（以下「過去３期」）のこの欄（上記以外）は、売上原価の計に決算書の実績値を入力すれば自動計算されます。</a:t>
          </a:r>
          <a:endParaRPr kumimoji="0" lang="ja-JP" altLang="en-US" sz="9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xdr:txBody>
    </xdr:sp>
    <xdr:clientData/>
  </xdr:twoCellAnchor>
  <xdr:twoCellAnchor>
    <xdr:from>
      <xdr:col>23</xdr:col>
      <xdr:colOff>118534</xdr:colOff>
      <xdr:row>23</xdr:row>
      <xdr:rowOff>16934</xdr:rowOff>
    </xdr:from>
    <xdr:to>
      <xdr:col>30</xdr:col>
      <xdr:colOff>596900</xdr:colOff>
      <xdr:row>25</xdr:row>
      <xdr:rowOff>38100</xdr:rowOff>
    </xdr:to>
    <xdr:sp macro="" textlink="">
      <xdr:nvSpPr>
        <xdr:cNvPr id="17" name="AutoShape 8"/>
        <xdr:cNvSpPr>
          <a:spLocks noChangeArrowheads="1"/>
        </xdr:cNvSpPr>
      </xdr:nvSpPr>
      <xdr:spPr bwMode="auto">
        <a:xfrm>
          <a:off x="12615334" y="4601634"/>
          <a:ext cx="4745566" cy="402166"/>
        </a:xfrm>
        <a:prstGeom prst="wedgeRectCallout">
          <a:avLst>
            <a:gd name="adj1" fmla="val -51944"/>
            <a:gd name="adj2" fmla="val 18885"/>
          </a:avLst>
        </a:prstGeom>
        <a:solidFill>
          <a:srgbClr val="FFFF99"/>
        </a:solidFill>
        <a:ln w="9525">
          <a:solidFill>
            <a:srgbClr val="000000"/>
          </a:solidFill>
          <a:miter lim="800000"/>
          <a:headEnd/>
          <a:tailEnd/>
        </a:ln>
      </xdr:spPr>
      <xdr:txBody>
        <a:bodyPr vertOverflow="clip" wrap="square" lIns="27432" tIns="18288" rIns="0" bIns="0" anchor="ctr" anchorCtr="0"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過去３期のこの欄（上記以外）は、販管費の計に決算書の実績値を入力すれば自動計算されます。</a:t>
          </a:r>
          <a:endParaRPr kumimoji="0" lang="ja-JP" altLang="en-US" sz="9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xdr:txBody>
    </xdr:sp>
    <xdr:clientData/>
  </xdr:twoCellAnchor>
  <xdr:twoCellAnchor>
    <xdr:from>
      <xdr:col>23</xdr:col>
      <xdr:colOff>114300</xdr:colOff>
      <xdr:row>16</xdr:row>
      <xdr:rowOff>50800</xdr:rowOff>
    </xdr:from>
    <xdr:to>
      <xdr:col>30</xdr:col>
      <xdr:colOff>596900</xdr:colOff>
      <xdr:row>19</xdr:row>
      <xdr:rowOff>63500</xdr:rowOff>
    </xdr:to>
    <xdr:sp macro="" textlink="">
      <xdr:nvSpPr>
        <xdr:cNvPr id="18" name="AutoShape 8"/>
        <xdr:cNvSpPr>
          <a:spLocks noChangeArrowheads="1"/>
        </xdr:cNvSpPr>
      </xdr:nvSpPr>
      <xdr:spPr bwMode="auto">
        <a:xfrm>
          <a:off x="12611100" y="3276600"/>
          <a:ext cx="4749800" cy="609600"/>
        </a:xfrm>
        <a:prstGeom prst="wedgeRectCallout">
          <a:avLst>
            <a:gd name="adj1" fmla="val -52069"/>
            <a:gd name="adj2" fmla="val 19816"/>
          </a:avLst>
        </a:prstGeom>
        <a:solidFill>
          <a:srgbClr val="FFFF99"/>
        </a:solidFill>
        <a:ln w="9525">
          <a:solidFill>
            <a:srgbClr val="000000"/>
          </a:solidFill>
          <a:miter lim="800000"/>
          <a:headEnd/>
          <a:tailEnd/>
        </a:ln>
      </xdr:spPr>
      <xdr:txBody>
        <a:bodyPr vertOverflow="clip" wrap="square" lIns="27432" tIns="18288" rIns="0" bIns="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rPr>
            <a:t>役員や従業員に支払う給料、賃金、賞与、雑給のほか、各種手当（残業手当、休日出勤手当、職務手当、地域手当、家族（扶養）手当、住宅手当等）を含めます。なお、直前期に給与等がない場合、伸び率算定上「１」を入力してください。</a:t>
          </a:r>
          <a:endPar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xdr:txBody>
    </xdr:sp>
    <xdr:clientData/>
  </xdr:twoCellAnchor>
  <xdr:twoCellAnchor>
    <xdr:from>
      <xdr:col>23</xdr:col>
      <xdr:colOff>111125</xdr:colOff>
      <xdr:row>10</xdr:row>
      <xdr:rowOff>14817</xdr:rowOff>
    </xdr:from>
    <xdr:to>
      <xdr:col>30</xdr:col>
      <xdr:colOff>596900</xdr:colOff>
      <xdr:row>12</xdr:row>
      <xdr:rowOff>25400</xdr:rowOff>
    </xdr:to>
    <xdr:sp macro="" textlink="">
      <xdr:nvSpPr>
        <xdr:cNvPr id="19" name="AutoShape 8"/>
        <xdr:cNvSpPr>
          <a:spLocks noChangeArrowheads="1"/>
        </xdr:cNvSpPr>
      </xdr:nvSpPr>
      <xdr:spPr bwMode="auto">
        <a:xfrm>
          <a:off x="12455525" y="2097617"/>
          <a:ext cx="4752975" cy="391583"/>
        </a:xfrm>
        <a:prstGeom prst="wedgeRectCallout">
          <a:avLst>
            <a:gd name="adj1" fmla="val -51901"/>
            <a:gd name="adj2" fmla="val -26068"/>
          </a:avLst>
        </a:prstGeom>
        <a:solidFill>
          <a:srgbClr val="FFFF99"/>
        </a:solidFill>
        <a:ln w="9525">
          <a:solidFill>
            <a:srgbClr val="000000"/>
          </a:solidFill>
          <a:miter lim="800000"/>
          <a:headEnd/>
          <a:tailEnd/>
        </a:ln>
      </xdr:spPr>
      <xdr:txBody>
        <a:bodyPr vertOverflow="clip" wrap="square" lIns="27432" tIns="18288" rIns="0" bIns="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福利厚生費、法定福利費のほか、</a:t>
          </a:r>
          <a:r>
            <a:rPr kumimoji="0" lang="ja-JP" altLang="ja-JP" sz="1000" b="0" i="0" u="none" strike="noStrike" kern="0" cap="none" spc="0" normalizeH="0" baseline="0" noProof="0">
              <a:ln>
                <a:noFill/>
              </a:ln>
              <a:solidFill>
                <a:srgbClr val="FF0000"/>
              </a:solidFill>
              <a:effectLst/>
              <a:uLnTx/>
              <a:uFillTx/>
              <a:latin typeface="+mn-lt"/>
              <a:ea typeface="+mn-ea"/>
              <a:cs typeface="+mn-cs"/>
            </a:rPr>
            <a:t>退</a:t>
          </a:r>
          <a:r>
            <a:rPr kumimoji="0" lang="ja-JP" altLang="ja-JP" sz="10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職金及び退職給与引当繰入</a:t>
          </a:r>
          <a:r>
            <a:rPr kumimoji="0" lang="ja-JP" altLang="en-US" sz="1000" b="0" i="0" u="none" strike="noStrike" kern="0" cap="none" spc="0" normalizeH="0" baseline="0" noProof="0">
              <a:ln>
                <a:noFill/>
              </a:ln>
              <a:solidFill>
                <a:srgbClr val="FF0000"/>
              </a:solidFill>
              <a:effectLst/>
              <a:uLnTx/>
              <a:uFillTx/>
              <a:latin typeface="+mn-lt"/>
              <a:ea typeface="+mn-ea"/>
              <a:cs typeface="+mn-cs"/>
            </a:rPr>
            <a:t>、派遣労働者や短時間労働者の給与を「外注費」で処理した場合のその費用を含めます（人数にも含める）。</a:t>
          </a:r>
          <a:endPar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endParaRPr>
        </a:p>
      </xdr:txBody>
    </xdr:sp>
    <xdr:clientData/>
  </xdr:twoCellAnchor>
  <xdr:twoCellAnchor>
    <xdr:from>
      <xdr:col>23</xdr:col>
      <xdr:colOff>111124</xdr:colOff>
      <xdr:row>7</xdr:row>
      <xdr:rowOff>76201</xdr:rowOff>
    </xdr:from>
    <xdr:to>
      <xdr:col>30</xdr:col>
      <xdr:colOff>596899</xdr:colOff>
      <xdr:row>9</xdr:row>
      <xdr:rowOff>180975</xdr:rowOff>
    </xdr:to>
    <xdr:sp macro="" textlink="">
      <xdr:nvSpPr>
        <xdr:cNvPr id="20" name="AutoShape 8"/>
        <xdr:cNvSpPr>
          <a:spLocks noChangeArrowheads="1"/>
        </xdr:cNvSpPr>
      </xdr:nvSpPr>
      <xdr:spPr bwMode="auto">
        <a:xfrm>
          <a:off x="12607924" y="1587501"/>
          <a:ext cx="4752975" cy="485774"/>
        </a:xfrm>
        <a:prstGeom prst="wedgeRectCallout">
          <a:avLst>
            <a:gd name="adj1" fmla="val -51884"/>
            <a:gd name="adj2" fmla="val 26614"/>
          </a:avLst>
        </a:prstGeom>
        <a:solidFill>
          <a:srgbClr val="FFFF99"/>
        </a:solidFill>
        <a:ln w="9525">
          <a:solidFill>
            <a:srgbClr val="000000"/>
          </a:solidFill>
          <a:miter lim="800000"/>
          <a:headEnd/>
          <a:tailEnd/>
        </a:ln>
      </xdr:spPr>
      <xdr:txBody>
        <a:bodyPr vertOverflow="clip" wrap="square" lIns="27432" tIns="18288" rIns="0" bIns="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rPr>
            <a:t>役員や従業員に支払う給料、賃金、賞与、雑給のほか、各種手当（残業手当、休日出勤手当、職務手当、地域手当、家族（扶養）手当、住宅手当等）を含めます。</a:t>
          </a:r>
        </a:p>
      </xdr:txBody>
    </xdr:sp>
    <xdr:clientData/>
  </xdr:twoCellAnchor>
  <xdr:twoCellAnchor>
    <xdr:from>
      <xdr:col>23</xdr:col>
      <xdr:colOff>114300</xdr:colOff>
      <xdr:row>3</xdr:row>
      <xdr:rowOff>238125</xdr:rowOff>
    </xdr:from>
    <xdr:to>
      <xdr:col>30</xdr:col>
      <xdr:colOff>596900</xdr:colOff>
      <xdr:row>6</xdr:row>
      <xdr:rowOff>114300</xdr:rowOff>
    </xdr:to>
    <xdr:sp macro="" textlink="">
      <xdr:nvSpPr>
        <xdr:cNvPr id="22" name="AutoShape 8"/>
        <xdr:cNvSpPr>
          <a:spLocks noChangeArrowheads="1"/>
        </xdr:cNvSpPr>
      </xdr:nvSpPr>
      <xdr:spPr bwMode="auto">
        <a:xfrm>
          <a:off x="12611100" y="885825"/>
          <a:ext cx="4749800" cy="536575"/>
        </a:xfrm>
        <a:prstGeom prst="wedgeRectCallout">
          <a:avLst>
            <a:gd name="adj1" fmla="val -51499"/>
            <a:gd name="adj2" fmla="val 20053"/>
          </a:avLst>
        </a:prstGeom>
        <a:solidFill>
          <a:srgbClr val="FFFF99"/>
        </a:solidFill>
        <a:ln w="9525">
          <a:solidFill>
            <a:srgbClr val="000000"/>
          </a:solidFill>
          <a:miter lim="800000"/>
          <a:headEnd/>
          <a:tailEnd/>
        </a:ln>
      </xdr:spPr>
      <xdr:txBody>
        <a:bodyPr vertOverflow="clip" wrap="square" lIns="36000" tIns="36000" rIns="36000" bIns="3600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rPr>
            <a:t>目標最終期までの決算年月を入力してください。なお、直近期末とは、原則、申請時点で確定申告した決算期になります。従って、既に終了しているものの申請時に決算書が提出できない場合、この期は計画１年後としてください。</a:t>
          </a:r>
        </a:p>
      </xdr:txBody>
    </xdr:sp>
    <xdr:clientData/>
  </xdr:twoCellAnchor>
  <xdr:twoCellAnchor>
    <xdr:from>
      <xdr:col>23</xdr:col>
      <xdr:colOff>114301</xdr:colOff>
      <xdr:row>49</xdr:row>
      <xdr:rowOff>101598</xdr:rowOff>
    </xdr:from>
    <xdr:to>
      <xdr:col>30</xdr:col>
      <xdr:colOff>596900</xdr:colOff>
      <xdr:row>52</xdr:row>
      <xdr:rowOff>139700</xdr:rowOff>
    </xdr:to>
    <xdr:sp macro="" textlink="">
      <xdr:nvSpPr>
        <xdr:cNvPr id="24" name="AutoShape 8"/>
        <xdr:cNvSpPr>
          <a:spLocks noChangeArrowheads="1"/>
        </xdr:cNvSpPr>
      </xdr:nvSpPr>
      <xdr:spPr bwMode="auto">
        <a:xfrm>
          <a:off x="12611101" y="10147298"/>
          <a:ext cx="4749799" cy="609602"/>
        </a:xfrm>
        <a:prstGeom prst="wedgeRectCallout">
          <a:avLst>
            <a:gd name="adj1" fmla="val -52217"/>
            <a:gd name="adj2" fmla="val 16062"/>
          </a:avLst>
        </a:prstGeom>
        <a:solidFill>
          <a:srgbClr val="FFFF99"/>
        </a:solidFill>
        <a:ln w="9525">
          <a:solidFill>
            <a:srgbClr val="000000"/>
          </a:solidFill>
          <a:miter lim="800000"/>
          <a:headEnd/>
          <a:tailEnd/>
        </a:ln>
      </xdr:spPr>
      <xdr:txBody>
        <a:bodyPr vertOverflow="clip" wrap="square" lIns="36000" tIns="36000" rIns="36000" bIns="3600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新事業の労務給与・賃金等は、既存事業とも整合させた上で、一人当たりの給与・賃金等の月額（年額）、各年の人数などにより算出してください（人数</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年収</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人で算出）。なお、最低賃金に抵触しないようご留意ください。</a:t>
          </a:r>
        </a:p>
      </xdr:txBody>
    </xdr:sp>
    <xdr:clientData/>
  </xdr:twoCellAnchor>
  <xdr:twoCellAnchor>
    <xdr:from>
      <xdr:col>23</xdr:col>
      <xdr:colOff>114301</xdr:colOff>
      <xdr:row>52</xdr:row>
      <xdr:rowOff>148168</xdr:rowOff>
    </xdr:from>
    <xdr:to>
      <xdr:col>30</xdr:col>
      <xdr:colOff>596900</xdr:colOff>
      <xdr:row>55</xdr:row>
      <xdr:rowOff>135468</xdr:rowOff>
    </xdr:to>
    <xdr:sp macro="" textlink="">
      <xdr:nvSpPr>
        <xdr:cNvPr id="25" name="AutoShape 8"/>
        <xdr:cNvSpPr>
          <a:spLocks noChangeArrowheads="1"/>
        </xdr:cNvSpPr>
      </xdr:nvSpPr>
      <xdr:spPr bwMode="auto">
        <a:xfrm>
          <a:off x="12611101" y="10765368"/>
          <a:ext cx="4749799" cy="558800"/>
        </a:xfrm>
        <a:prstGeom prst="wedgeRectCallout">
          <a:avLst>
            <a:gd name="adj1" fmla="val -51816"/>
            <a:gd name="adj2" fmla="val -49747"/>
          </a:avLst>
        </a:prstGeom>
        <a:solidFill>
          <a:srgbClr val="FFFF99"/>
        </a:solidFill>
        <a:ln w="9525">
          <a:solidFill>
            <a:srgbClr val="000000"/>
          </a:solidFill>
          <a:miter lim="800000"/>
          <a:headEnd/>
          <a:tailEnd/>
        </a:ln>
      </xdr:spPr>
      <xdr:txBody>
        <a:bodyPr vertOverflow="clip" wrap="square" lIns="27432" tIns="18288" rIns="0" bIns="0" anchor="ctr" anchorCtr="0"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新事業の福利厚生・法定福利費等は、既存事業とも整合させた上で、上記の給与・賃金・報酬に対する掛率を定め算出してください。</a:t>
          </a:r>
          <a:endParaRPr kumimoji="0" lang="en-US" altLang="ja-JP" sz="10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掛率については過去３期の実績値を参考にするとよい。　　</a:t>
          </a:r>
        </a:p>
      </xdr:txBody>
    </xdr:sp>
    <xdr:clientData/>
  </xdr:twoCellAnchor>
  <xdr:twoCellAnchor>
    <xdr:from>
      <xdr:col>23</xdr:col>
      <xdr:colOff>114301</xdr:colOff>
      <xdr:row>47</xdr:row>
      <xdr:rowOff>59268</xdr:rowOff>
    </xdr:from>
    <xdr:to>
      <xdr:col>30</xdr:col>
      <xdr:colOff>596900</xdr:colOff>
      <xdr:row>49</xdr:row>
      <xdr:rowOff>84668</xdr:rowOff>
    </xdr:to>
    <xdr:sp macro="" textlink="">
      <xdr:nvSpPr>
        <xdr:cNvPr id="26" name="AutoShape 8"/>
        <xdr:cNvSpPr>
          <a:spLocks noChangeArrowheads="1"/>
        </xdr:cNvSpPr>
      </xdr:nvSpPr>
      <xdr:spPr bwMode="auto">
        <a:xfrm>
          <a:off x="12611101" y="9698568"/>
          <a:ext cx="4749799" cy="431800"/>
        </a:xfrm>
        <a:prstGeom prst="wedgeRectCallout">
          <a:avLst>
            <a:gd name="adj1" fmla="val -52013"/>
            <a:gd name="adj2" fmla="val 46032"/>
          </a:avLst>
        </a:prstGeom>
        <a:solidFill>
          <a:srgbClr val="FFFF99"/>
        </a:solidFill>
        <a:ln w="9525">
          <a:solidFill>
            <a:srgbClr val="000000"/>
          </a:solidFill>
          <a:miter lim="800000"/>
          <a:headEnd/>
          <a:tailEnd/>
        </a:ln>
      </xdr:spPr>
      <xdr:txBody>
        <a:bodyPr vertOverflow="clip" wrap="square" lIns="27432" tIns="18288" rIns="0" bIns="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rPr>
            <a:t>新事業の商品・材料費、外注費について、売上に対する割合などにより算出してください</a:t>
          </a:r>
        </a:p>
      </xdr:txBody>
    </xdr:sp>
    <xdr:clientData/>
  </xdr:twoCellAnchor>
  <xdr:twoCellAnchor>
    <xdr:from>
      <xdr:col>23</xdr:col>
      <xdr:colOff>114301</xdr:colOff>
      <xdr:row>58</xdr:row>
      <xdr:rowOff>12699</xdr:rowOff>
    </xdr:from>
    <xdr:to>
      <xdr:col>30</xdr:col>
      <xdr:colOff>596901</xdr:colOff>
      <xdr:row>61</xdr:row>
      <xdr:rowOff>25400</xdr:rowOff>
    </xdr:to>
    <xdr:sp macro="" textlink="">
      <xdr:nvSpPr>
        <xdr:cNvPr id="27" name="AutoShape 8"/>
        <xdr:cNvSpPr>
          <a:spLocks noChangeArrowheads="1"/>
        </xdr:cNvSpPr>
      </xdr:nvSpPr>
      <xdr:spPr bwMode="auto">
        <a:xfrm>
          <a:off x="12611101" y="11772899"/>
          <a:ext cx="4749800" cy="609601"/>
        </a:xfrm>
        <a:prstGeom prst="wedgeRectCallout">
          <a:avLst>
            <a:gd name="adj1" fmla="val -52059"/>
            <a:gd name="adj2" fmla="val 34325"/>
          </a:avLst>
        </a:prstGeom>
        <a:solidFill>
          <a:srgbClr val="FFFF99"/>
        </a:solidFill>
        <a:ln w="9525">
          <a:solidFill>
            <a:srgbClr val="000000"/>
          </a:solidFill>
          <a:miter lim="800000"/>
          <a:headEnd/>
          <a:tailEnd/>
        </a:ln>
      </xdr:spPr>
      <xdr:txBody>
        <a:bodyPr vertOverflow="clip" wrap="square" lIns="36000" tIns="36000" rIns="36000" bIns="3600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新事業の役員報酬・給与等は、既存事業とも整合させた上で、一人当たりの役員報酬・給与等の月額（年額）、各年の人数などにより算出してください（人数</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年収</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人で算出）。なお、最低賃金に抵触しないようご留意ください。</a:t>
          </a:r>
        </a:p>
      </xdr:txBody>
    </xdr:sp>
    <xdr:clientData/>
  </xdr:twoCellAnchor>
  <xdr:twoCellAnchor>
    <xdr:from>
      <xdr:col>23</xdr:col>
      <xdr:colOff>114301</xdr:colOff>
      <xdr:row>61</xdr:row>
      <xdr:rowOff>50800</xdr:rowOff>
    </xdr:from>
    <xdr:to>
      <xdr:col>30</xdr:col>
      <xdr:colOff>596901</xdr:colOff>
      <xdr:row>64</xdr:row>
      <xdr:rowOff>38100</xdr:rowOff>
    </xdr:to>
    <xdr:sp macro="" textlink="">
      <xdr:nvSpPr>
        <xdr:cNvPr id="28" name="AutoShape 8"/>
        <xdr:cNvSpPr>
          <a:spLocks noChangeArrowheads="1"/>
        </xdr:cNvSpPr>
      </xdr:nvSpPr>
      <xdr:spPr bwMode="auto">
        <a:xfrm>
          <a:off x="12611101" y="12407900"/>
          <a:ext cx="4749800" cy="558800"/>
        </a:xfrm>
        <a:prstGeom prst="wedgeRectCallout">
          <a:avLst>
            <a:gd name="adj1" fmla="val -52006"/>
            <a:gd name="adj2" fmla="val -37794"/>
          </a:avLst>
        </a:prstGeom>
        <a:solidFill>
          <a:srgbClr val="FFFF99"/>
        </a:solidFill>
        <a:ln w="9525">
          <a:solidFill>
            <a:srgbClr val="000000"/>
          </a:solidFill>
          <a:miter lim="800000"/>
          <a:headEnd/>
          <a:tailEnd/>
        </a:ln>
      </xdr:spPr>
      <xdr:txBody>
        <a:bodyPr vertOverflow="clip" wrap="square" lIns="27432" tIns="18288" rIns="0" bIns="0" anchor="ctr" anchorCtr="0"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新事業の福利厚生・法定福利費等は、既存事業とも整合させた上で、上記の給与・賃金・報酬に対する掛率を定め算出してください。</a:t>
          </a:r>
          <a:endParaRPr kumimoji="0" lang="en-US" altLang="ja-JP" sz="10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掛率については過去３期の実績値等を参考にするとよい。　　</a:t>
          </a:r>
        </a:p>
      </xdr:txBody>
    </xdr:sp>
    <xdr:clientData/>
  </xdr:twoCellAnchor>
  <xdr:twoCellAnchor>
    <xdr:from>
      <xdr:col>23</xdr:col>
      <xdr:colOff>114301</xdr:colOff>
      <xdr:row>72</xdr:row>
      <xdr:rowOff>46566</xdr:rowOff>
    </xdr:from>
    <xdr:to>
      <xdr:col>30</xdr:col>
      <xdr:colOff>596901</xdr:colOff>
      <xdr:row>74</xdr:row>
      <xdr:rowOff>127000</xdr:rowOff>
    </xdr:to>
    <xdr:sp macro="" textlink="">
      <xdr:nvSpPr>
        <xdr:cNvPr id="29" name="AutoShape 11"/>
        <xdr:cNvSpPr>
          <a:spLocks noChangeArrowheads="1"/>
        </xdr:cNvSpPr>
      </xdr:nvSpPr>
      <xdr:spPr bwMode="auto">
        <a:xfrm>
          <a:off x="12611101" y="14613466"/>
          <a:ext cx="4749800" cy="461434"/>
        </a:xfrm>
        <a:prstGeom prst="wedgeRectCallout">
          <a:avLst>
            <a:gd name="adj1" fmla="val -52122"/>
            <a:gd name="adj2" fmla="val -19911"/>
          </a:avLst>
        </a:prstGeom>
        <a:solidFill>
          <a:srgbClr val="FFFF99"/>
        </a:solidFill>
        <a:ln w="9525">
          <a:solidFill>
            <a:srgbClr val="000000"/>
          </a:solidFill>
          <a:miter lim="800000"/>
          <a:headEnd/>
          <a:tailEnd/>
        </a:ln>
      </xdr:spPr>
      <xdr:txBody>
        <a:bodyPr vertOverflow="clip" wrap="square" lIns="27432" tIns="18288" rIns="0" bIns="0" anchor="ctr" anchorCtr="0"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rPr>
            <a:t>通常運転資金については、既存事業と同様に簡便方式で自動計算されます。</a:t>
          </a:r>
          <a:endPar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rPr>
            <a:t>増加運転資金が見込まれる場合は、増加運転資金の額を入力してください。</a:t>
          </a:r>
          <a:endPar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endParaRPr>
        </a:p>
      </xdr:txBody>
    </xdr:sp>
    <xdr:clientData/>
  </xdr:twoCellAnchor>
  <xdr:twoCellAnchor>
    <xdr:from>
      <xdr:col>23</xdr:col>
      <xdr:colOff>114301</xdr:colOff>
      <xdr:row>74</xdr:row>
      <xdr:rowOff>165100</xdr:rowOff>
    </xdr:from>
    <xdr:to>
      <xdr:col>30</xdr:col>
      <xdr:colOff>596901</xdr:colOff>
      <xdr:row>77</xdr:row>
      <xdr:rowOff>50800</xdr:rowOff>
    </xdr:to>
    <xdr:sp macro="" textlink="">
      <xdr:nvSpPr>
        <xdr:cNvPr id="30" name="AutoShape 12"/>
        <xdr:cNvSpPr>
          <a:spLocks noChangeArrowheads="1"/>
        </xdr:cNvSpPr>
      </xdr:nvSpPr>
      <xdr:spPr bwMode="auto">
        <a:xfrm>
          <a:off x="12611101" y="15113000"/>
          <a:ext cx="4749800" cy="457200"/>
        </a:xfrm>
        <a:prstGeom prst="wedgeRectCallout">
          <a:avLst>
            <a:gd name="adj1" fmla="val -52052"/>
            <a:gd name="adj2" fmla="val -20881"/>
          </a:avLst>
        </a:prstGeom>
        <a:solidFill>
          <a:srgbClr val="FFFF99"/>
        </a:solidFill>
        <a:ln w="9525">
          <a:solidFill>
            <a:srgbClr val="000000"/>
          </a:solidFill>
          <a:miter lim="800000"/>
          <a:headEnd/>
          <a:tailEnd/>
        </a:ln>
      </xdr:spPr>
      <xdr:txBody>
        <a:bodyPr vertOverflow="clip" wrap="square" lIns="27432" tIns="18288" rIns="0" bIns="0" anchor="ctr" anchorCtr="0"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rPr>
            <a:t>経営革新計画に係る設備投資について税込みの金額で記載してください。なお、申請書の別表４に記載の導入期及び金額と整合させてください。</a:t>
          </a:r>
        </a:p>
      </xdr:txBody>
    </xdr:sp>
    <xdr:clientData/>
  </xdr:twoCellAnchor>
  <xdr:twoCellAnchor>
    <xdr:from>
      <xdr:col>23</xdr:col>
      <xdr:colOff>114299</xdr:colOff>
      <xdr:row>83</xdr:row>
      <xdr:rowOff>139700</xdr:rowOff>
    </xdr:from>
    <xdr:to>
      <xdr:col>30</xdr:col>
      <xdr:colOff>596900</xdr:colOff>
      <xdr:row>86</xdr:row>
      <xdr:rowOff>177800</xdr:rowOff>
    </xdr:to>
    <xdr:sp macro="" textlink="">
      <xdr:nvSpPr>
        <xdr:cNvPr id="31" name="AutoShape 13"/>
        <xdr:cNvSpPr>
          <a:spLocks noChangeArrowheads="1"/>
        </xdr:cNvSpPr>
      </xdr:nvSpPr>
      <xdr:spPr bwMode="auto">
        <a:xfrm>
          <a:off x="12611099" y="16751300"/>
          <a:ext cx="4749801" cy="800100"/>
        </a:xfrm>
        <a:prstGeom prst="wedgeRectCallout">
          <a:avLst>
            <a:gd name="adj1" fmla="val -52186"/>
            <a:gd name="adj2" fmla="val -20121"/>
          </a:avLst>
        </a:prstGeom>
        <a:solidFill>
          <a:srgbClr val="FFFF99"/>
        </a:solidFill>
        <a:ln w="9525">
          <a:solidFill>
            <a:srgbClr val="000000"/>
          </a:solidFill>
          <a:miter lim="800000"/>
          <a:headEnd/>
          <a:tailEnd/>
        </a:ln>
      </xdr:spPr>
      <xdr:txBody>
        <a:bodyPr vertOverflow="clip" wrap="square" lIns="27432" tIns="18288" rIns="0" bIns="0" anchor="ctr" anchorCtr="0"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○従業員については、正社員換算人数（換算値）を入力してください。</a:t>
          </a:r>
          <a:endPar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○常勤役員については、実人数を既存事業と新事業に按分して割当てるなどして入力してください（新事業を専任しない場合は既存事業に一括計上しても可）。</a:t>
          </a:r>
          <a:endPar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⇒算出方法等の詳細については、既存事業の当該吹出しをご覧ください。　</a:t>
          </a:r>
          <a:endPar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xdr:txBody>
    </xdr:sp>
    <xdr:clientData/>
  </xdr:twoCellAnchor>
  <xdr:twoCellAnchor>
    <xdr:from>
      <xdr:col>23</xdr:col>
      <xdr:colOff>114301</xdr:colOff>
      <xdr:row>80</xdr:row>
      <xdr:rowOff>88900</xdr:rowOff>
    </xdr:from>
    <xdr:to>
      <xdr:col>30</xdr:col>
      <xdr:colOff>596900</xdr:colOff>
      <xdr:row>83</xdr:row>
      <xdr:rowOff>0</xdr:rowOff>
    </xdr:to>
    <xdr:sp macro="" textlink="">
      <xdr:nvSpPr>
        <xdr:cNvPr id="33" name="AutoShape 12"/>
        <xdr:cNvSpPr>
          <a:spLocks noChangeArrowheads="1"/>
        </xdr:cNvSpPr>
      </xdr:nvSpPr>
      <xdr:spPr bwMode="auto">
        <a:xfrm>
          <a:off x="12611101" y="16179800"/>
          <a:ext cx="4749799" cy="431800"/>
        </a:xfrm>
        <a:prstGeom prst="wedgeRectCallout">
          <a:avLst>
            <a:gd name="adj1" fmla="val -52074"/>
            <a:gd name="adj2" fmla="val 20486"/>
          </a:avLst>
        </a:prstGeom>
        <a:solidFill>
          <a:srgbClr val="FFFF99"/>
        </a:solidFill>
        <a:ln w="9525">
          <a:solidFill>
            <a:srgbClr val="000000"/>
          </a:solidFill>
          <a:miter lim="800000"/>
          <a:headEnd/>
          <a:tailEnd/>
        </a:ln>
      </xdr:spPr>
      <xdr:txBody>
        <a:bodyPr vertOverflow="clip" wrap="square" lIns="27432" tIns="18288" rIns="0" bIns="0" anchor="ctr" anchorCtr="0"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rPr>
            <a:t>必要資金額＝資金調達額になるようにしてください。合計が合わないと「エラー」が表示されます。</a:t>
          </a:r>
        </a:p>
      </xdr:txBody>
    </xdr:sp>
    <xdr:clientData/>
  </xdr:twoCellAnchor>
  <xdr:twoCellAnchor>
    <xdr:from>
      <xdr:col>23</xdr:col>
      <xdr:colOff>114300</xdr:colOff>
      <xdr:row>12</xdr:row>
      <xdr:rowOff>50800</xdr:rowOff>
    </xdr:from>
    <xdr:to>
      <xdr:col>30</xdr:col>
      <xdr:colOff>596900</xdr:colOff>
      <xdr:row>14</xdr:row>
      <xdr:rowOff>0</xdr:rowOff>
    </xdr:to>
    <xdr:sp macro="" textlink="">
      <xdr:nvSpPr>
        <xdr:cNvPr id="32" name="AutoShape 8"/>
        <xdr:cNvSpPr>
          <a:spLocks noChangeArrowheads="1"/>
        </xdr:cNvSpPr>
      </xdr:nvSpPr>
      <xdr:spPr bwMode="auto">
        <a:xfrm>
          <a:off x="12611100" y="2514600"/>
          <a:ext cx="4749800" cy="330200"/>
        </a:xfrm>
        <a:prstGeom prst="wedgeRectCallout">
          <a:avLst>
            <a:gd name="adj1" fmla="val -52102"/>
            <a:gd name="adj2" fmla="val 21128"/>
          </a:avLst>
        </a:prstGeom>
        <a:solidFill>
          <a:srgbClr val="FFFF99"/>
        </a:solidFill>
        <a:ln w="9525">
          <a:solidFill>
            <a:srgbClr val="000000"/>
          </a:solidFill>
          <a:miter lim="800000"/>
          <a:headEnd/>
          <a:tailEnd/>
        </a:ln>
      </xdr:spPr>
      <xdr:txBody>
        <a:bodyPr vertOverflow="clip" wrap="square" lIns="27432" tIns="18288" rIns="0" bIns="0" anchor="ctr" anchorCtr="0"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賃借料には、地代家賃等の不動産の賃借は含めません。</a:t>
          </a:r>
        </a:p>
      </xdr:txBody>
    </xdr:sp>
    <xdr:clientData/>
  </xdr:twoCellAnchor>
  <xdr:twoCellAnchor>
    <xdr:from>
      <xdr:col>23</xdr:col>
      <xdr:colOff>118534</xdr:colOff>
      <xdr:row>64</xdr:row>
      <xdr:rowOff>59266</xdr:rowOff>
    </xdr:from>
    <xdr:to>
      <xdr:col>30</xdr:col>
      <xdr:colOff>596900</xdr:colOff>
      <xdr:row>66</xdr:row>
      <xdr:rowOff>42333</xdr:rowOff>
    </xdr:to>
    <xdr:sp macro="" textlink="">
      <xdr:nvSpPr>
        <xdr:cNvPr id="34" name="AutoShape 8"/>
        <xdr:cNvSpPr>
          <a:spLocks noChangeArrowheads="1"/>
        </xdr:cNvSpPr>
      </xdr:nvSpPr>
      <xdr:spPr bwMode="auto">
        <a:xfrm>
          <a:off x="12615334" y="12987866"/>
          <a:ext cx="4745566" cy="364067"/>
        </a:xfrm>
        <a:prstGeom prst="wedgeRectCallout">
          <a:avLst>
            <a:gd name="adj1" fmla="val -51944"/>
            <a:gd name="adj2" fmla="val -36303"/>
          </a:avLst>
        </a:prstGeom>
        <a:solidFill>
          <a:srgbClr val="FFFF99"/>
        </a:solidFill>
        <a:ln w="9525">
          <a:solidFill>
            <a:srgbClr val="000000"/>
          </a:solidFill>
          <a:miter lim="800000"/>
          <a:headEnd/>
          <a:tailEnd/>
        </a:ln>
      </xdr:spPr>
      <xdr:txBody>
        <a:bodyPr vertOverflow="clip" wrap="square" lIns="27432" tIns="18288" rIns="0" bIns="0" anchor="ctr" anchorCtr="0"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賃借料には、地代家賃等の不動産の賃借は含めません。</a:t>
          </a:r>
        </a:p>
      </xdr:txBody>
    </xdr:sp>
    <xdr:clientData/>
  </xdr:twoCellAnchor>
  <xdr:twoCellAnchor>
    <xdr:from>
      <xdr:col>23</xdr:col>
      <xdr:colOff>118534</xdr:colOff>
      <xdr:row>2</xdr:row>
      <xdr:rowOff>50800</xdr:rowOff>
    </xdr:from>
    <xdr:to>
      <xdr:col>30</xdr:col>
      <xdr:colOff>596900</xdr:colOff>
      <xdr:row>3</xdr:row>
      <xdr:rowOff>220133</xdr:rowOff>
    </xdr:to>
    <xdr:sp macro="" textlink="">
      <xdr:nvSpPr>
        <xdr:cNvPr id="35" name="AutoShape 8"/>
        <xdr:cNvSpPr>
          <a:spLocks noChangeArrowheads="1"/>
        </xdr:cNvSpPr>
      </xdr:nvSpPr>
      <xdr:spPr bwMode="auto">
        <a:xfrm>
          <a:off x="12615334" y="469900"/>
          <a:ext cx="4745566" cy="397933"/>
        </a:xfrm>
        <a:prstGeom prst="wedgeRectCallout">
          <a:avLst>
            <a:gd name="adj1" fmla="val -51888"/>
            <a:gd name="adj2" fmla="val -19325"/>
          </a:avLst>
        </a:prstGeom>
        <a:solidFill>
          <a:srgbClr val="FFFF99"/>
        </a:solidFill>
        <a:ln w="9525">
          <a:solidFill>
            <a:srgbClr val="000000"/>
          </a:solidFill>
          <a:miter lim="800000"/>
          <a:headEnd/>
          <a:tailEnd/>
        </a:ln>
      </xdr:spPr>
      <xdr:txBody>
        <a:bodyPr vertOverflow="clip" wrap="square" lIns="36000" tIns="36000" rIns="36000" bIns="3600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rPr>
            <a:t>申請書者名（企業名）を入力してください。</a:t>
          </a:r>
        </a:p>
      </xdr:txBody>
    </xdr:sp>
    <xdr:clientData/>
  </xdr:twoCellAnchor>
  <xdr:twoCellAnchor>
    <xdr:from>
      <xdr:col>23</xdr:col>
      <xdr:colOff>114300</xdr:colOff>
      <xdr:row>55</xdr:row>
      <xdr:rowOff>165101</xdr:rowOff>
    </xdr:from>
    <xdr:to>
      <xdr:col>30</xdr:col>
      <xdr:colOff>592666</xdr:colOff>
      <xdr:row>57</xdr:row>
      <xdr:rowOff>101601</xdr:rowOff>
    </xdr:to>
    <xdr:sp macro="" textlink="">
      <xdr:nvSpPr>
        <xdr:cNvPr id="37" name="AutoShape 8"/>
        <xdr:cNvSpPr>
          <a:spLocks noChangeArrowheads="1"/>
        </xdr:cNvSpPr>
      </xdr:nvSpPr>
      <xdr:spPr bwMode="auto">
        <a:xfrm>
          <a:off x="12611100" y="11353801"/>
          <a:ext cx="4745566" cy="317500"/>
        </a:xfrm>
        <a:prstGeom prst="wedgeRectCallout">
          <a:avLst>
            <a:gd name="adj1" fmla="val -51944"/>
            <a:gd name="adj2" fmla="val -48303"/>
          </a:avLst>
        </a:prstGeom>
        <a:solidFill>
          <a:srgbClr val="FFFF99"/>
        </a:solidFill>
        <a:ln w="9525">
          <a:solidFill>
            <a:srgbClr val="000000"/>
          </a:solidFill>
          <a:miter lim="800000"/>
          <a:headEnd/>
          <a:tailEnd/>
        </a:ln>
      </xdr:spPr>
      <xdr:txBody>
        <a:bodyPr vertOverflow="clip" wrap="square" lIns="27432" tIns="18288" rIns="0" bIns="0" anchor="ctr" anchorCtr="0"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賃借料には、地代家賃等の不動産の賃借は含めません。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26</xdr:row>
      <xdr:rowOff>123825</xdr:rowOff>
    </xdr:from>
    <xdr:to>
      <xdr:col>13</xdr:col>
      <xdr:colOff>609600</xdr:colOff>
      <xdr:row>37</xdr:row>
      <xdr:rowOff>19050</xdr:rowOff>
    </xdr:to>
    <xdr:pic>
      <xdr:nvPicPr>
        <xdr:cNvPr id="2718"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1515725"/>
          <a:ext cx="1040130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
  <sheetViews>
    <sheetView workbookViewId="0">
      <selection activeCell="F80" sqref="F80"/>
    </sheetView>
  </sheetViews>
  <sheetFormatPr defaultRowHeight="12"/>
  <cols>
    <col min="1" max="1" width="3" customWidth="1"/>
  </cols>
  <sheetData/>
  <sheetProtection algorithmName="SHA-512" hashValue="SS8LXHmgVizNHRhVDMKFynShoVpUZHx7DqGqHDTZ7GshEYcPwAQeOLwbXUcJqRuIrO618VFdubqYsQwJsCNcSg==" saltValue="7onSMwmP2JkndbE/5cefLQ==" spinCount="100000" sheet="1" objects="1" scenarios="1"/>
  <phoneticPr fontId="3"/>
  <printOptions horizontalCentered="1"/>
  <pageMargins left="0.31496062992125984" right="0.31496062992125984"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3"/>
    <pageSetUpPr fitToPage="1"/>
  </sheetPr>
  <dimension ref="B1:Y129"/>
  <sheetViews>
    <sheetView showGridLines="0" tabSelected="1" view="pageBreakPreview" zoomScale="75" zoomScaleNormal="100" zoomScaleSheetLayoutView="75" workbookViewId="0">
      <pane xSplit="3" ySplit="6" topLeftCell="D7" activePane="bottomRight" state="frozen"/>
      <selection pane="topRight" activeCell="D1" sqref="D1"/>
      <selection pane="bottomLeft" activeCell="A6" sqref="A6"/>
      <selection pane="bottomRight" activeCell="R3" sqref="R3:V3"/>
    </sheetView>
  </sheetViews>
  <sheetFormatPr defaultColWidth="9.140625" defaultRowHeight="12"/>
  <cols>
    <col min="1" max="1" width="1.7109375" style="147" customWidth="1"/>
    <col min="2" max="2" width="3" style="147" customWidth="1"/>
    <col min="3" max="3" width="20.7109375" style="147" customWidth="1"/>
    <col min="4" max="6" width="10.7109375" style="147" customWidth="1"/>
    <col min="7" max="7" width="5" style="147" customWidth="1"/>
    <col min="8" max="8" width="10.7109375" style="147" customWidth="1"/>
    <col min="9" max="9" width="5" style="148" customWidth="1"/>
    <col min="10" max="10" width="10.7109375" style="147" customWidth="1"/>
    <col min="11" max="11" width="5" style="148" customWidth="1"/>
    <col min="12" max="12" width="10.7109375" style="147" customWidth="1"/>
    <col min="13" max="13" width="5" style="148" customWidth="1"/>
    <col min="14" max="14" width="10.7109375" style="147" customWidth="1"/>
    <col min="15" max="15" width="5" style="148" customWidth="1"/>
    <col min="16" max="16" width="10.7109375" style="147" customWidth="1"/>
    <col min="17" max="17" width="5" style="148" customWidth="1"/>
    <col min="18" max="18" width="10.7109375" style="147" customWidth="1"/>
    <col min="19" max="19" width="5" style="148" customWidth="1"/>
    <col min="20" max="20" width="10.7109375" style="147" customWidth="1"/>
    <col min="21" max="21" width="5" style="148" customWidth="1"/>
    <col min="22" max="22" width="10.7109375" style="147" customWidth="1"/>
    <col min="23" max="23" width="5" style="148" customWidth="1"/>
    <col min="24" max="16384" width="9.140625" style="147"/>
  </cols>
  <sheetData>
    <row r="1" spans="2:25" ht="21.75" customHeight="1">
      <c r="B1" s="227"/>
      <c r="C1" s="227" t="s">
        <v>131</v>
      </c>
      <c r="D1" s="227"/>
      <c r="E1" s="227"/>
      <c r="F1" s="227"/>
      <c r="G1" s="227"/>
      <c r="H1" s="228"/>
      <c r="I1" s="229"/>
      <c r="J1" s="228"/>
      <c r="K1" s="229"/>
      <c r="L1" s="228"/>
      <c r="M1" s="229"/>
      <c r="N1" s="228"/>
      <c r="O1" s="229"/>
      <c r="P1" s="228"/>
      <c r="Q1" s="229"/>
      <c r="R1" s="228"/>
      <c r="S1" s="229"/>
      <c r="T1" s="228" t="s">
        <v>125</v>
      </c>
      <c r="U1" s="229"/>
      <c r="V1" s="228"/>
      <c r="W1" s="229"/>
    </row>
    <row r="2" spans="2:25" ht="10.5" customHeight="1">
      <c r="B2" s="227"/>
      <c r="C2" s="227"/>
      <c r="D2" s="227"/>
      <c r="E2" s="227"/>
      <c r="F2" s="227"/>
      <c r="G2" s="227"/>
      <c r="H2" s="228"/>
      <c r="I2" s="229"/>
      <c r="J2" s="228"/>
      <c r="K2" s="229"/>
      <c r="L2" s="228"/>
      <c r="M2" s="229"/>
      <c r="N2" s="228"/>
      <c r="O2" s="229"/>
      <c r="P2" s="228"/>
      <c r="Q2" s="229"/>
      <c r="R2" s="228"/>
      <c r="S2" s="229"/>
      <c r="T2" s="228"/>
      <c r="U2" s="229"/>
      <c r="V2" s="228"/>
      <c r="W2" s="229"/>
    </row>
    <row r="3" spans="2:25" ht="18" customHeight="1">
      <c r="B3" s="230"/>
      <c r="C3" s="230"/>
      <c r="D3" s="230"/>
      <c r="E3" s="230"/>
      <c r="F3" s="230"/>
      <c r="G3" s="230"/>
      <c r="H3" s="230"/>
      <c r="I3" s="231"/>
      <c r="J3" s="230"/>
      <c r="K3" s="231"/>
      <c r="L3" s="230"/>
      <c r="M3" s="231"/>
      <c r="N3" s="230"/>
      <c r="O3" s="231"/>
      <c r="P3" s="394" t="s">
        <v>56</v>
      </c>
      <c r="Q3" s="395"/>
      <c r="R3" s="391"/>
      <c r="S3" s="392"/>
      <c r="T3" s="392"/>
      <c r="U3" s="392"/>
      <c r="V3" s="393"/>
      <c r="W3" s="231"/>
    </row>
    <row r="4" spans="2:25" ht="20.25" customHeight="1">
      <c r="B4" s="100" t="s">
        <v>107</v>
      </c>
      <c r="C4" s="100"/>
      <c r="D4" s="100"/>
      <c r="E4" s="100"/>
      <c r="F4" s="230"/>
      <c r="G4" s="230"/>
      <c r="H4" s="230"/>
      <c r="I4" s="231"/>
      <c r="J4" s="230"/>
      <c r="K4" s="231"/>
      <c r="L4" s="230"/>
      <c r="M4" s="231"/>
      <c r="N4" s="230"/>
      <c r="O4" s="231"/>
      <c r="P4" s="230"/>
      <c r="Q4" s="231"/>
      <c r="R4" s="230"/>
      <c r="S4" s="231"/>
      <c r="T4" s="230"/>
      <c r="U4" s="232"/>
      <c r="V4" s="334" t="s">
        <v>15</v>
      </c>
      <c r="W4" s="334"/>
    </row>
    <row r="5" spans="2:25" ht="15.95" customHeight="1">
      <c r="B5" s="372"/>
      <c r="C5" s="373"/>
      <c r="D5" s="81" t="s">
        <v>51</v>
      </c>
      <c r="E5" s="144" t="s">
        <v>50</v>
      </c>
      <c r="F5" s="351" t="s">
        <v>0</v>
      </c>
      <c r="G5" s="352"/>
      <c r="H5" s="351" t="s">
        <v>10</v>
      </c>
      <c r="I5" s="352"/>
      <c r="J5" s="351" t="s">
        <v>11</v>
      </c>
      <c r="K5" s="352"/>
      <c r="L5" s="351" t="s">
        <v>12</v>
      </c>
      <c r="M5" s="352"/>
      <c r="N5" s="351" t="s">
        <v>13</v>
      </c>
      <c r="O5" s="352"/>
      <c r="P5" s="351" t="s">
        <v>14</v>
      </c>
      <c r="Q5" s="352"/>
      <c r="R5" s="351" t="s">
        <v>95</v>
      </c>
      <c r="S5" s="352"/>
      <c r="T5" s="351" t="s">
        <v>96</v>
      </c>
      <c r="U5" s="352"/>
      <c r="V5" s="351" t="s">
        <v>97</v>
      </c>
      <c r="W5" s="352"/>
    </row>
    <row r="6" spans="2:25" ht="15.95" customHeight="1">
      <c r="B6" s="374"/>
      <c r="C6" s="375"/>
      <c r="D6" s="166" t="s">
        <v>127</v>
      </c>
      <c r="E6" s="166" t="s">
        <v>127</v>
      </c>
      <c r="F6" s="353" t="s">
        <v>127</v>
      </c>
      <c r="G6" s="354"/>
      <c r="H6" s="353" t="s">
        <v>127</v>
      </c>
      <c r="I6" s="354"/>
      <c r="J6" s="353" t="s">
        <v>127</v>
      </c>
      <c r="K6" s="354"/>
      <c r="L6" s="353" t="s">
        <v>127</v>
      </c>
      <c r="M6" s="354"/>
      <c r="N6" s="353" t="s">
        <v>127</v>
      </c>
      <c r="O6" s="354"/>
      <c r="P6" s="353" t="s">
        <v>127</v>
      </c>
      <c r="Q6" s="354"/>
      <c r="R6" s="353" t="s">
        <v>127</v>
      </c>
      <c r="S6" s="354"/>
      <c r="T6" s="353" t="s">
        <v>127</v>
      </c>
      <c r="U6" s="354"/>
      <c r="V6" s="353" t="s">
        <v>127</v>
      </c>
      <c r="W6" s="354"/>
      <c r="Y6" s="149"/>
    </row>
    <row r="7" spans="2:25" ht="15.95" customHeight="1">
      <c r="B7" s="377" t="s">
        <v>1</v>
      </c>
      <c r="C7" s="378"/>
      <c r="D7" s="97"/>
      <c r="E7" s="98"/>
      <c r="F7" s="97"/>
      <c r="G7" s="122">
        <v>100</v>
      </c>
      <c r="H7" s="97"/>
      <c r="I7" s="122">
        <v>100</v>
      </c>
      <c r="J7" s="97"/>
      <c r="K7" s="122">
        <v>100</v>
      </c>
      <c r="L7" s="97"/>
      <c r="M7" s="122">
        <v>100</v>
      </c>
      <c r="N7" s="97"/>
      <c r="O7" s="122">
        <v>100</v>
      </c>
      <c r="P7" s="97"/>
      <c r="Q7" s="122">
        <v>100</v>
      </c>
      <c r="R7" s="97"/>
      <c r="S7" s="122">
        <v>100</v>
      </c>
      <c r="T7" s="97"/>
      <c r="U7" s="123">
        <v>100</v>
      </c>
      <c r="V7" s="97"/>
      <c r="W7" s="122">
        <v>100</v>
      </c>
    </row>
    <row r="8" spans="2:25" ht="15" customHeight="1">
      <c r="B8" s="398" t="s">
        <v>2</v>
      </c>
      <c r="C8" s="131" t="s">
        <v>119</v>
      </c>
      <c r="D8" s="156"/>
      <c r="E8" s="156"/>
      <c r="F8" s="156"/>
      <c r="G8" s="138" t="str">
        <f t="shared" ref="G8:I16" si="0">IF(F$7=0,"－",IF(F8=0,"－",F8/F$7*100))</f>
        <v>－</v>
      </c>
      <c r="H8" s="156"/>
      <c r="I8" s="138" t="str">
        <f t="shared" ref="I8:I15" si="1">IF(H$7=0,"－",IF(H8=0,"－",H8/H$7*100))</f>
        <v>－</v>
      </c>
      <c r="J8" s="156"/>
      <c r="K8" s="138" t="str">
        <f t="shared" ref="K8:K16" si="2">IF(J$7=0,"－",IF(J8=0,"－",J8/J$7*100))</f>
        <v>－</v>
      </c>
      <c r="L8" s="156"/>
      <c r="M8" s="138" t="str">
        <f t="shared" ref="M8:M16" si="3">IF(L$7=0,"－",IF(L8=0,"－",L8/L$7*100))</f>
        <v>－</v>
      </c>
      <c r="N8" s="156"/>
      <c r="O8" s="138" t="str">
        <f t="shared" ref="O8:O16" si="4">IF(N$7=0,"－",IF(N8=0,"－",N8/N$7*100))</f>
        <v>－</v>
      </c>
      <c r="P8" s="156"/>
      <c r="Q8" s="138" t="str">
        <f t="shared" ref="Q8:Q16" si="5">IF(P$7=0,"－",IF(P8=0,"－",P8/P$7*100))</f>
        <v>－</v>
      </c>
      <c r="R8" s="156"/>
      <c r="S8" s="138" t="str">
        <f t="shared" ref="S8:S16" si="6">IF(R$7=0,"－",IF(R8=0,"－",R8/R$7*100))</f>
        <v>－</v>
      </c>
      <c r="T8" s="156"/>
      <c r="U8" s="138" t="str">
        <f t="shared" ref="U8:U16" si="7">IF(T$7=0,"－",IF(T8=0,"－",T8/T$7*100))</f>
        <v>－</v>
      </c>
      <c r="V8" s="156"/>
      <c r="W8" s="138" t="str">
        <f t="shared" ref="W8:W17" si="8">IF(V$7=0,"－",IF(V8=0,"－",V8/V$7*100))</f>
        <v>－</v>
      </c>
    </row>
    <row r="9" spans="2:25" ht="15" customHeight="1">
      <c r="B9" s="399"/>
      <c r="C9" s="132" t="s">
        <v>4</v>
      </c>
      <c r="D9" s="157"/>
      <c r="E9" s="157"/>
      <c r="F9" s="157"/>
      <c r="G9" s="168" t="str">
        <f t="shared" si="0"/>
        <v>－</v>
      </c>
      <c r="H9" s="157"/>
      <c r="I9" s="168" t="str">
        <f t="shared" si="1"/>
        <v>－</v>
      </c>
      <c r="J9" s="157"/>
      <c r="K9" s="168" t="str">
        <f t="shared" si="2"/>
        <v>－</v>
      </c>
      <c r="L9" s="157"/>
      <c r="M9" s="168" t="str">
        <f t="shared" si="3"/>
        <v>－</v>
      </c>
      <c r="N9" s="157"/>
      <c r="O9" s="168" t="str">
        <f t="shared" si="4"/>
        <v>－</v>
      </c>
      <c r="P9" s="157"/>
      <c r="Q9" s="168" t="str">
        <f t="shared" si="5"/>
        <v>－</v>
      </c>
      <c r="R9" s="157"/>
      <c r="S9" s="168" t="str">
        <f t="shared" si="6"/>
        <v>－</v>
      </c>
      <c r="T9" s="157"/>
      <c r="U9" s="168" t="str">
        <f t="shared" si="7"/>
        <v>－</v>
      </c>
      <c r="V9" s="157"/>
      <c r="W9" s="142" t="str">
        <f t="shared" si="8"/>
        <v>－</v>
      </c>
    </row>
    <row r="10" spans="2:25" ht="15" customHeight="1">
      <c r="B10" s="399"/>
      <c r="C10" s="133" t="s">
        <v>110</v>
      </c>
      <c r="D10" s="157"/>
      <c r="E10" s="157"/>
      <c r="F10" s="157"/>
      <c r="G10" s="168" t="str">
        <f>IF(F$7=0,"－",IF(F10=0,"－",F10/F$7*100))</f>
        <v>－</v>
      </c>
      <c r="H10" s="157"/>
      <c r="I10" s="168" t="str">
        <f>IF(H$7=0,"－",IF(H10=0,"－",H10/H$7*100))</f>
        <v>－</v>
      </c>
      <c r="J10" s="157"/>
      <c r="K10" s="168" t="str">
        <f>IF(J$7=0,"－",IF(J10=0,"－",J10/J$7*100))</f>
        <v>－</v>
      </c>
      <c r="L10" s="157"/>
      <c r="M10" s="168" t="str">
        <f>IF(L$7=0,"－",IF(L10=0,"－",L10/L$7*100))</f>
        <v>－</v>
      </c>
      <c r="N10" s="157"/>
      <c r="O10" s="168" t="str">
        <f>IF(N$7=0,"－",IF(N10=0,"－",N10/N$7*100))</f>
        <v>－</v>
      </c>
      <c r="P10" s="157"/>
      <c r="Q10" s="168" t="str">
        <f>IF(P$7=0,"－",IF(P10=0,"－",P10/P$7*100))</f>
        <v>－</v>
      </c>
      <c r="R10" s="157"/>
      <c r="S10" s="168" t="str">
        <f>IF(R$7=0,"－",IF(R10=0,"－",R10/R$7*100))</f>
        <v>－</v>
      </c>
      <c r="T10" s="157"/>
      <c r="U10" s="168" t="str">
        <f>IF(T$7=0,"－",IF(T10=0,"－",T10/T$7*100))</f>
        <v>－</v>
      </c>
      <c r="V10" s="157"/>
      <c r="W10" s="142" t="str">
        <f>IF(V$7=0,"－",IF(V10=0,"－",V10/V$7*100))</f>
        <v>－</v>
      </c>
    </row>
    <row r="11" spans="2:25" ht="15" customHeight="1">
      <c r="B11" s="399"/>
      <c r="C11" s="294" t="s">
        <v>130</v>
      </c>
      <c r="D11" s="157"/>
      <c r="E11" s="157"/>
      <c r="F11" s="157"/>
      <c r="G11" s="168" t="str">
        <f>IF(F$7=0,"－",IF(F11=0,"－",F11/F$7*100))</f>
        <v>－</v>
      </c>
      <c r="H11" s="157"/>
      <c r="I11" s="168" t="str">
        <f>IF(H$7=0,"－",IF(H11=0,"－",H11/H$7*100))</f>
        <v>－</v>
      </c>
      <c r="J11" s="157"/>
      <c r="K11" s="168" t="str">
        <f>IF(J$7=0,"－",IF(J11=0,"－",J11/J$7*100))</f>
        <v>－</v>
      </c>
      <c r="L11" s="157"/>
      <c r="M11" s="168" t="str">
        <f>IF(L$7=0,"－",IF(L11=0,"－",L11/L$7*100))</f>
        <v>－</v>
      </c>
      <c r="N11" s="157"/>
      <c r="O11" s="168" t="str">
        <f>IF(N$7=0,"－",IF(N11=0,"－",N11/N$7*100))</f>
        <v>－</v>
      </c>
      <c r="P11" s="157"/>
      <c r="Q11" s="168" t="str">
        <f>IF(P$7=0,"－",IF(P11=0,"－",P11/P$7*100))</f>
        <v>－</v>
      </c>
      <c r="R11" s="157"/>
      <c r="S11" s="168" t="str">
        <f>IF(R$7=0,"－",IF(R11=0,"－",R11/R$7*100))</f>
        <v>－</v>
      </c>
      <c r="T11" s="157"/>
      <c r="U11" s="168" t="str">
        <f>IF(T$7=0,"－",IF(T11=0,"－",T11/T$7*100))</f>
        <v>－</v>
      </c>
      <c r="V11" s="157"/>
      <c r="W11" s="142" t="str">
        <f>IF(V$7=0,"－",IF(V11=0,"－",V11/V$7*100))</f>
        <v>－</v>
      </c>
    </row>
    <row r="12" spans="2:25" ht="15" customHeight="1">
      <c r="B12" s="399"/>
      <c r="C12" s="132" t="s">
        <v>63</v>
      </c>
      <c r="D12" s="157"/>
      <c r="E12" s="157"/>
      <c r="F12" s="157"/>
      <c r="G12" s="168" t="str">
        <f t="shared" si="0"/>
        <v>－</v>
      </c>
      <c r="H12" s="157"/>
      <c r="I12" s="168" t="str">
        <f t="shared" si="1"/>
        <v>－</v>
      </c>
      <c r="J12" s="157"/>
      <c r="K12" s="168" t="str">
        <f t="shared" si="2"/>
        <v>－</v>
      </c>
      <c r="L12" s="157"/>
      <c r="M12" s="168" t="str">
        <f t="shared" si="3"/>
        <v>－</v>
      </c>
      <c r="N12" s="157"/>
      <c r="O12" s="168" t="str">
        <f t="shared" si="4"/>
        <v>－</v>
      </c>
      <c r="P12" s="157"/>
      <c r="Q12" s="168" t="str">
        <f t="shared" si="5"/>
        <v>－</v>
      </c>
      <c r="R12" s="157"/>
      <c r="S12" s="168" t="str">
        <f t="shared" si="6"/>
        <v>－</v>
      </c>
      <c r="T12" s="157"/>
      <c r="U12" s="168" t="str">
        <f t="shared" si="7"/>
        <v>－</v>
      </c>
      <c r="V12" s="157"/>
      <c r="W12" s="142" t="str">
        <f t="shared" si="8"/>
        <v>－</v>
      </c>
    </row>
    <row r="13" spans="2:25" ht="15" customHeight="1">
      <c r="B13" s="399"/>
      <c r="C13" s="132" t="s">
        <v>58</v>
      </c>
      <c r="D13" s="157"/>
      <c r="E13" s="157"/>
      <c r="F13" s="157"/>
      <c r="G13" s="168" t="str">
        <f t="shared" si="0"/>
        <v>－</v>
      </c>
      <c r="H13" s="157"/>
      <c r="I13" s="168" t="str">
        <f t="shared" si="1"/>
        <v>－</v>
      </c>
      <c r="J13" s="157"/>
      <c r="K13" s="168" t="str">
        <f t="shared" si="2"/>
        <v>－</v>
      </c>
      <c r="L13" s="157"/>
      <c r="M13" s="168" t="str">
        <f t="shared" si="3"/>
        <v>－</v>
      </c>
      <c r="N13" s="157"/>
      <c r="O13" s="168" t="str">
        <f t="shared" si="4"/>
        <v>－</v>
      </c>
      <c r="P13" s="157"/>
      <c r="Q13" s="168" t="str">
        <f t="shared" si="5"/>
        <v>－</v>
      </c>
      <c r="R13" s="157"/>
      <c r="S13" s="168" t="str">
        <f t="shared" si="6"/>
        <v>－</v>
      </c>
      <c r="T13" s="157"/>
      <c r="U13" s="168" t="str">
        <f t="shared" si="7"/>
        <v>－</v>
      </c>
      <c r="V13" s="157"/>
      <c r="W13" s="142" t="str">
        <f t="shared" si="8"/>
        <v>－</v>
      </c>
    </row>
    <row r="14" spans="2:25" ht="15" customHeight="1">
      <c r="B14" s="399"/>
      <c r="C14" s="132" t="s">
        <v>129</v>
      </c>
      <c r="D14" s="157"/>
      <c r="E14" s="157"/>
      <c r="F14" s="157"/>
      <c r="G14" s="168" t="str">
        <f t="shared" si="0"/>
        <v>－</v>
      </c>
      <c r="H14" s="157"/>
      <c r="I14" s="168" t="str">
        <f t="shared" si="1"/>
        <v>－</v>
      </c>
      <c r="J14" s="157"/>
      <c r="K14" s="168" t="str">
        <f t="shared" si="2"/>
        <v>－</v>
      </c>
      <c r="L14" s="157"/>
      <c r="M14" s="168" t="str">
        <f t="shared" si="3"/>
        <v>－</v>
      </c>
      <c r="N14" s="157"/>
      <c r="O14" s="168" t="str">
        <f t="shared" si="4"/>
        <v>－</v>
      </c>
      <c r="P14" s="157"/>
      <c r="Q14" s="168" t="str">
        <f t="shared" si="5"/>
        <v>－</v>
      </c>
      <c r="R14" s="157"/>
      <c r="S14" s="168" t="str">
        <f t="shared" si="6"/>
        <v>－</v>
      </c>
      <c r="T14" s="157"/>
      <c r="U14" s="168" t="str">
        <f t="shared" si="7"/>
        <v>－</v>
      </c>
      <c r="V14" s="157"/>
      <c r="W14" s="142" t="str">
        <f t="shared" si="8"/>
        <v>－</v>
      </c>
    </row>
    <row r="15" spans="2:25" ht="15" customHeight="1">
      <c r="B15" s="399"/>
      <c r="C15" s="132" t="s">
        <v>111</v>
      </c>
      <c r="D15" s="157"/>
      <c r="E15" s="157"/>
      <c r="F15" s="157"/>
      <c r="G15" s="168" t="str">
        <f t="shared" si="0"/>
        <v>－</v>
      </c>
      <c r="H15" s="157"/>
      <c r="I15" s="168" t="str">
        <f t="shared" si="1"/>
        <v>－</v>
      </c>
      <c r="J15" s="157"/>
      <c r="K15" s="168" t="str">
        <f t="shared" si="2"/>
        <v>－</v>
      </c>
      <c r="L15" s="157"/>
      <c r="M15" s="168" t="str">
        <f t="shared" si="3"/>
        <v>－</v>
      </c>
      <c r="N15" s="157"/>
      <c r="O15" s="168" t="str">
        <f t="shared" si="4"/>
        <v>－</v>
      </c>
      <c r="P15" s="157"/>
      <c r="Q15" s="168" t="str">
        <f t="shared" si="5"/>
        <v>－</v>
      </c>
      <c r="R15" s="157"/>
      <c r="S15" s="168" t="str">
        <f t="shared" si="6"/>
        <v>－</v>
      </c>
      <c r="T15" s="157"/>
      <c r="U15" s="168" t="str">
        <f t="shared" si="7"/>
        <v>－</v>
      </c>
      <c r="V15" s="157"/>
      <c r="W15" s="142" t="str">
        <f t="shared" si="8"/>
        <v>－</v>
      </c>
      <c r="X15" s="150"/>
    </row>
    <row r="16" spans="2:25" ht="15" customHeight="1">
      <c r="B16" s="399"/>
      <c r="C16" s="134" t="s">
        <v>113</v>
      </c>
      <c r="D16" s="274">
        <f>D17-(D8+D9+D10+D11+D12+D13+D14+D15)</f>
        <v>0</v>
      </c>
      <c r="E16" s="274">
        <f>E17-(E8+E9+E10+E11+E12+E13+E14+E15)</f>
        <v>0</v>
      </c>
      <c r="F16" s="274">
        <f>F17-(F8+F9+F10+F11+F12+F13+F14+F15)</f>
        <v>0</v>
      </c>
      <c r="G16" s="168" t="str">
        <f t="shared" si="0"/>
        <v>－</v>
      </c>
      <c r="H16" s="99"/>
      <c r="I16" s="168" t="str">
        <f t="shared" si="0"/>
        <v>－</v>
      </c>
      <c r="J16" s="99"/>
      <c r="K16" s="168" t="str">
        <f t="shared" si="2"/>
        <v>－</v>
      </c>
      <c r="L16" s="99"/>
      <c r="M16" s="168" t="str">
        <f t="shared" si="3"/>
        <v>－</v>
      </c>
      <c r="N16" s="99"/>
      <c r="O16" s="168" t="str">
        <f t="shared" si="4"/>
        <v>－</v>
      </c>
      <c r="P16" s="99"/>
      <c r="Q16" s="168" t="str">
        <f t="shared" si="5"/>
        <v>－</v>
      </c>
      <c r="R16" s="99"/>
      <c r="S16" s="168" t="str">
        <f t="shared" si="6"/>
        <v>－</v>
      </c>
      <c r="T16" s="99"/>
      <c r="U16" s="168" t="str">
        <f t="shared" si="7"/>
        <v>－</v>
      </c>
      <c r="V16" s="99"/>
      <c r="W16" s="168" t="str">
        <f t="shared" si="8"/>
        <v>－</v>
      </c>
      <c r="X16" s="150"/>
    </row>
    <row r="17" spans="2:24" ht="15.95" customHeight="1">
      <c r="B17" s="389"/>
      <c r="C17" s="266" t="s">
        <v>124</v>
      </c>
      <c r="D17" s="173"/>
      <c r="E17" s="173"/>
      <c r="F17" s="173"/>
      <c r="G17" s="140" t="str">
        <f>IF(F$7=0,"－",IF(F17=0,"－",F17/F$7*100))</f>
        <v>－</v>
      </c>
      <c r="H17" s="170">
        <f>SUM(H8:H16)</f>
        <v>0</v>
      </c>
      <c r="I17" s="140" t="str">
        <f>IF(H$7=0,"－",IF(H17=0,"－",H17/H$7*100))</f>
        <v>－</v>
      </c>
      <c r="J17" s="170">
        <f>SUM(J8:J16)</f>
        <v>0</v>
      </c>
      <c r="K17" s="140" t="str">
        <f>IF(J$7=0,"－",IF(J17=0,"－",J17/J$7*100))</f>
        <v>－</v>
      </c>
      <c r="L17" s="170">
        <f>SUM(L8:L16)</f>
        <v>0</v>
      </c>
      <c r="M17" s="140" t="str">
        <f>IF(L$7=0,"－",IF(L17=0,"－",L17/L$7*100))</f>
        <v>－</v>
      </c>
      <c r="N17" s="170">
        <f>SUM(N8:N16)</f>
        <v>0</v>
      </c>
      <c r="O17" s="140" t="str">
        <f>IF(N$7=0,"－",IF(N17=0,"－",N17/N$7*100))</f>
        <v>－</v>
      </c>
      <c r="P17" s="170">
        <f>SUM(P8:P16)</f>
        <v>0</v>
      </c>
      <c r="Q17" s="140" t="str">
        <f>IF(P$7=0,"－",IF(P17=0,"－",P17/P$7*100))</f>
        <v>－</v>
      </c>
      <c r="R17" s="170">
        <f>SUM(R8:R16)</f>
        <v>0</v>
      </c>
      <c r="S17" s="140" t="str">
        <f>IF(R$7=0,"－",IF(R17=0,"－",R17/R$7*100))</f>
        <v>－</v>
      </c>
      <c r="T17" s="170">
        <f>SUM(T8:T16)</f>
        <v>0</v>
      </c>
      <c r="U17" s="140" t="str">
        <f>IF(T$7=0,"－",IF(T17=0,"－",T17/T$7*100))</f>
        <v>－</v>
      </c>
      <c r="V17" s="170">
        <f>SUM(V8:V16)</f>
        <v>0</v>
      </c>
      <c r="W17" s="140" t="str">
        <f t="shared" si="8"/>
        <v>－</v>
      </c>
      <c r="X17" s="150"/>
    </row>
    <row r="18" spans="2:24" ht="15.95" customHeight="1">
      <c r="B18" s="381" t="s">
        <v>6</v>
      </c>
      <c r="C18" s="382"/>
      <c r="D18" s="171">
        <f>D7-D17</f>
        <v>0</v>
      </c>
      <c r="E18" s="171">
        <f>E7-E17</f>
        <v>0</v>
      </c>
      <c r="F18" s="171">
        <f>F7-F17</f>
        <v>0</v>
      </c>
      <c r="G18" s="141" t="str">
        <f>IF(F$7=0,"－",IF(F18&lt;=0,"－",F18/F$7*100))</f>
        <v>－</v>
      </c>
      <c r="H18" s="171">
        <f>H7-H17</f>
        <v>0</v>
      </c>
      <c r="I18" s="141" t="str">
        <f>IF(H$7=0,"－",IF(H18&lt;=0,"－",H18/H$7*100))</f>
        <v>－</v>
      </c>
      <c r="J18" s="171">
        <f>J7-J17</f>
        <v>0</v>
      </c>
      <c r="K18" s="141" t="str">
        <f>IF(J$7=0,"－",IF(J18&lt;=0,"－",J18/J$7*100))</f>
        <v>－</v>
      </c>
      <c r="L18" s="171">
        <f>L7-L17</f>
        <v>0</v>
      </c>
      <c r="M18" s="141" t="str">
        <f>IF(L$7=0,"－",IF(L18&lt;=0,"－",L18/L$7*100))</f>
        <v>－</v>
      </c>
      <c r="N18" s="171">
        <f>N7-N17</f>
        <v>0</v>
      </c>
      <c r="O18" s="141" t="str">
        <f>IF(N$7=0,"－",IF(N18&lt;=0,"－",N18/N$7*100))</f>
        <v>－</v>
      </c>
      <c r="P18" s="171">
        <f>P7-P17</f>
        <v>0</v>
      </c>
      <c r="Q18" s="141" t="str">
        <f>IF(P$7=0,"－",IF(P18&lt;=0,"－",P18/P$7*100))</f>
        <v>－</v>
      </c>
      <c r="R18" s="171">
        <f>R7-R17</f>
        <v>0</v>
      </c>
      <c r="S18" s="141" t="str">
        <f>IF(R$7=0,"－",IF(R18&lt;=0,"－",R18/R$7*100))</f>
        <v>－</v>
      </c>
      <c r="T18" s="171">
        <f>T7-T17</f>
        <v>0</v>
      </c>
      <c r="U18" s="141" t="str">
        <f>IF(T$7=0,"－",IF(T18&lt;=0,"－",T18/T$7*100))</f>
        <v>－</v>
      </c>
      <c r="V18" s="171">
        <f>V7-V17</f>
        <v>0</v>
      </c>
      <c r="W18" s="141" t="str">
        <f>IF(V$7=0,"－",IF(V18&lt;=0,"－",V18/V$7*100))</f>
        <v>－</v>
      </c>
    </row>
    <row r="19" spans="2:24" ht="15" customHeight="1">
      <c r="B19" s="384" t="s">
        <v>66</v>
      </c>
      <c r="C19" s="131" t="s">
        <v>115</v>
      </c>
      <c r="D19" s="156"/>
      <c r="E19" s="156"/>
      <c r="F19" s="156"/>
      <c r="G19" s="138" t="str">
        <f t="shared" ref="G19:G26" si="9">IF(F$7=0,"－",IF(F19=0,"－",F19/F$7*100))</f>
        <v>－</v>
      </c>
      <c r="H19" s="156"/>
      <c r="I19" s="138" t="str">
        <f t="shared" ref="I19:I26" si="10">IF(H$7=0,"－",IF(H19=0,"－",H19/H$7*100))</f>
        <v>－</v>
      </c>
      <c r="J19" s="156"/>
      <c r="K19" s="138" t="str">
        <f t="shared" ref="K19:K26" si="11">IF(J$7=0,"－",IF(J19=0,"－",J19/J$7*100))</f>
        <v>－</v>
      </c>
      <c r="L19" s="156"/>
      <c r="M19" s="138" t="str">
        <f t="shared" ref="M19:M26" si="12">IF(L$7=0,"－",IF(L19=0,"－",L19/L$7*100))</f>
        <v>－</v>
      </c>
      <c r="N19" s="156"/>
      <c r="O19" s="138" t="str">
        <f t="shared" ref="O19:O26" si="13">IF(N$7=0,"－",IF(N19=0,"－",N19/N$7*100))</f>
        <v>－</v>
      </c>
      <c r="P19" s="156"/>
      <c r="Q19" s="138" t="str">
        <f t="shared" ref="Q19:Q26" si="14">IF(P$7=0,"－",IF(P19=0,"－",P19/P$7*100))</f>
        <v>－</v>
      </c>
      <c r="R19" s="156"/>
      <c r="S19" s="138" t="str">
        <f t="shared" ref="S19:S26" si="15">IF(R$7=0,"－",IF(R19=0,"－",R19/R$7*100))</f>
        <v>－</v>
      </c>
      <c r="T19" s="156"/>
      <c r="U19" s="138" t="str">
        <f t="shared" ref="U19:U26" si="16">IF(T$7=0,"－",IF(T19=0,"－",T19/T$7*100))</f>
        <v>－</v>
      </c>
      <c r="V19" s="156"/>
      <c r="W19" s="138" t="str">
        <f t="shared" ref="W19:W26" si="17">IF(V$7=0,"－",IF(V19=0,"－",V19/V$7*100))</f>
        <v>－</v>
      </c>
    </row>
    <row r="20" spans="2:24" ht="15" customHeight="1">
      <c r="B20" s="385"/>
      <c r="C20" s="294" t="s">
        <v>130</v>
      </c>
      <c r="D20" s="172"/>
      <c r="E20" s="172"/>
      <c r="F20" s="172"/>
      <c r="G20" s="168" t="str">
        <f t="shared" si="9"/>
        <v>－</v>
      </c>
      <c r="H20" s="172"/>
      <c r="I20" s="168" t="str">
        <f t="shared" si="10"/>
        <v>－</v>
      </c>
      <c r="J20" s="172"/>
      <c r="K20" s="168" t="str">
        <f t="shared" si="11"/>
        <v>－</v>
      </c>
      <c r="L20" s="172"/>
      <c r="M20" s="168" t="str">
        <f t="shared" si="12"/>
        <v>－</v>
      </c>
      <c r="N20" s="172"/>
      <c r="O20" s="168" t="str">
        <f t="shared" si="13"/>
        <v>－</v>
      </c>
      <c r="P20" s="172"/>
      <c r="Q20" s="168" t="str">
        <f t="shared" si="14"/>
        <v>－</v>
      </c>
      <c r="R20" s="172"/>
      <c r="S20" s="168" t="str">
        <f t="shared" si="15"/>
        <v>－</v>
      </c>
      <c r="T20" s="172"/>
      <c r="U20" s="168" t="str">
        <f t="shared" si="16"/>
        <v>－</v>
      </c>
      <c r="V20" s="172"/>
      <c r="W20" s="168" t="str">
        <f t="shared" si="17"/>
        <v>－</v>
      </c>
    </row>
    <row r="21" spans="2:24" ht="15" customHeight="1">
      <c r="B21" s="385"/>
      <c r="C21" s="132" t="s">
        <v>63</v>
      </c>
      <c r="D21" s="157"/>
      <c r="E21" s="157"/>
      <c r="F21" s="157"/>
      <c r="G21" s="142" t="str">
        <f t="shared" si="9"/>
        <v>－</v>
      </c>
      <c r="H21" s="157"/>
      <c r="I21" s="142" t="str">
        <f t="shared" si="10"/>
        <v>－</v>
      </c>
      <c r="J21" s="157"/>
      <c r="K21" s="142" t="str">
        <f t="shared" si="11"/>
        <v>－</v>
      </c>
      <c r="L21" s="157"/>
      <c r="M21" s="142" t="str">
        <f t="shared" si="12"/>
        <v>－</v>
      </c>
      <c r="N21" s="157"/>
      <c r="O21" s="142" t="str">
        <f t="shared" si="13"/>
        <v>－</v>
      </c>
      <c r="P21" s="157"/>
      <c r="Q21" s="142" t="str">
        <f t="shared" si="14"/>
        <v>－</v>
      </c>
      <c r="R21" s="157"/>
      <c r="S21" s="142" t="str">
        <f t="shared" si="15"/>
        <v>－</v>
      </c>
      <c r="T21" s="157"/>
      <c r="U21" s="142" t="str">
        <f t="shared" si="16"/>
        <v>－</v>
      </c>
      <c r="V21" s="157"/>
      <c r="W21" s="142" t="str">
        <f t="shared" si="17"/>
        <v>－</v>
      </c>
    </row>
    <row r="22" spans="2:24" ht="15" customHeight="1">
      <c r="B22" s="385"/>
      <c r="C22" s="132" t="s">
        <v>58</v>
      </c>
      <c r="D22" s="157"/>
      <c r="E22" s="157"/>
      <c r="F22" s="157"/>
      <c r="G22" s="142" t="str">
        <f t="shared" si="9"/>
        <v>－</v>
      </c>
      <c r="H22" s="157"/>
      <c r="I22" s="142" t="str">
        <f t="shared" si="10"/>
        <v>－</v>
      </c>
      <c r="J22" s="157"/>
      <c r="K22" s="142" t="str">
        <f t="shared" si="11"/>
        <v>－</v>
      </c>
      <c r="L22" s="157"/>
      <c r="M22" s="142" t="str">
        <f t="shared" si="12"/>
        <v>－</v>
      </c>
      <c r="N22" s="157"/>
      <c r="O22" s="142" t="str">
        <f t="shared" si="13"/>
        <v>－</v>
      </c>
      <c r="P22" s="157"/>
      <c r="Q22" s="142" t="str">
        <f t="shared" si="14"/>
        <v>－</v>
      </c>
      <c r="R22" s="157"/>
      <c r="S22" s="142" t="str">
        <f t="shared" si="15"/>
        <v>－</v>
      </c>
      <c r="T22" s="157"/>
      <c r="U22" s="142" t="str">
        <f t="shared" si="16"/>
        <v>－</v>
      </c>
      <c r="V22" s="157"/>
      <c r="W22" s="142" t="str">
        <f t="shared" si="17"/>
        <v>－</v>
      </c>
    </row>
    <row r="23" spans="2:24" ht="15" customHeight="1">
      <c r="B23" s="385"/>
      <c r="C23" s="132" t="s">
        <v>129</v>
      </c>
      <c r="D23" s="157"/>
      <c r="E23" s="157"/>
      <c r="F23" s="157"/>
      <c r="G23" s="142" t="str">
        <f t="shared" si="9"/>
        <v>－</v>
      </c>
      <c r="H23" s="157"/>
      <c r="I23" s="142" t="str">
        <f t="shared" si="10"/>
        <v>－</v>
      </c>
      <c r="J23" s="157"/>
      <c r="K23" s="142" t="str">
        <f t="shared" si="11"/>
        <v>－</v>
      </c>
      <c r="L23" s="157"/>
      <c r="M23" s="142" t="str">
        <f t="shared" si="12"/>
        <v>－</v>
      </c>
      <c r="N23" s="157"/>
      <c r="O23" s="142" t="str">
        <f t="shared" si="13"/>
        <v>－</v>
      </c>
      <c r="P23" s="157"/>
      <c r="Q23" s="142" t="str">
        <f t="shared" si="14"/>
        <v>－</v>
      </c>
      <c r="R23" s="157"/>
      <c r="S23" s="142" t="str">
        <f t="shared" si="15"/>
        <v>－</v>
      </c>
      <c r="T23" s="157"/>
      <c r="U23" s="142" t="str">
        <f t="shared" si="16"/>
        <v>－</v>
      </c>
      <c r="V23" s="157"/>
      <c r="W23" s="142" t="str">
        <f t="shared" si="17"/>
        <v>－</v>
      </c>
    </row>
    <row r="24" spans="2:24" ht="15" customHeight="1">
      <c r="B24" s="385"/>
      <c r="C24" s="132" t="s">
        <v>111</v>
      </c>
      <c r="D24" s="157"/>
      <c r="E24" s="157"/>
      <c r="F24" s="157"/>
      <c r="G24" s="142" t="str">
        <f t="shared" si="9"/>
        <v>－</v>
      </c>
      <c r="H24" s="157"/>
      <c r="I24" s="142" t="str">
        <f t="shared" si="10"/>
        <v>－</v>
      </c>
      <c r="J24" s="157"/>
      <c r="K24" s="142" t="str">
        <f t="shared" si="11"/>
        <v>－</v>
      </c>
      <c r="L24" s="157"/>
      <c r="M24" s="142" t="str">
        <f t="shared" si="12"/>
        <v>－</v>
      </c>
      <c r="N24" s="157"/>
      <c r="O24" s="142" t="str">
        <f t="shared" si="13"/>
        <v>－</v>
      </c>
      <c r="P24" s="157"/>
      <c r="Q24" s="142" t="str">
        <f t="shared" si="14"/>
        <v>－</v>
      </c>
      <c r="R24" s="157"/>
      <c r="S24" s="142" t="str">
        <f t="shared" si="15"/>
        <v>－</v>
      </c>
      <c r="T24" s="157"/>
      <c r="U24" s="142" t="str">
        <f t="shared" si="16"/>
        <v>－</v>
      </c>
      <c r="V24" s="157"/>
      <c r="W24" s="142" t="str">
        <f t="shared" si="17"/>
        <v>－</v>
      </c>
    </row>
    <row r="25" spans="2:24" ht="15" customHeight="1">
      <c r="B25" s="385"/>
      <c r="C25" s="134" t="s">
        <v>113</v>
      </c>
      <c r="D25" s="274">
        <f>D26-(D19+D20+D21+D22+D23+D24)</f>
        <v>0</v>
      </c>
      <c r="E25" s="274">
        <f>E26-(E19+E20+E21+E22+E23+E24)</f>
        <v>0</v>
      </c>
      <c r="F25" s="274">
        <f>F26-(F19+F20+F21+F22+F23+F24)</f>
        <v>0</v>
      </c>
      <c r="G25" s="143" t="str">
        <f t="shared" si="9"/>
        <v>－</v>
      </c>
      <c r="H25" s="169"/>
      <c r="I25" s="143" t="str">
        <f t="shared" si="10"/>
        <v>－</v>
      </c>
      <c r="J25" s="169"/>
      <c r="K25" s="143" t="str">
        <f t="shared" si="11"/>
        <v>－</v>
      </c>
      <c r="L25" s="169"/>
      <c r="M25" s="143" t="str">
        <f t="shared" si="12"/>
        <v>－</v>
      </c>
      <c r="N25" s="169"/>
      <c r="O25" s="143" t="str">
        <f t="shared" si="13"/>
        <v>－</v>
      </c>
      <c r="P25" s="169"/>
      <c r="Q25" s="143" t="str">
        <f t="shared" si="14"/>
        <v>－</v>
      </c>
      <c r="R25" s="169"/>
      <c r="S25" s="143" t="str">
        <f t="shared" si="15"/>
        <v>－</v>
      </c>
      <c r="T25" s="169"/>
      <c r="U25" s="143" t="str">
        <f t="shared" si="16"/>
        <v>－</v>
      </c>
      <c r="V25" s="169"/>
      <c r="W25" s="143" t="str">
        <f t="shared" si="17"/>
        <v>－</v>
      </c>
    </row>
    <row r="26" spans="2:24" ht="15.95" customHeight="1">
      <c r="B26" s="386"/>
      <c r="C26" s="217" t="s">
        <v>124</v>
      </c>
      <c r="D26" s="173"/>
      <c r="E26" s="173"/>
      <c r="F26" s="173"/>
      <c r="G26" s="140" t="str">
        <f t="shared" si="9"/>
        <v>－</v>
      </c>
      <c r="H26" s="170">
        <f>SUM(H19:H25)</f>
        <v>0</v>
      </c>
      <c r="I26" s="140" t="str">
        <f t="shared" si="10"/>
        <v>－</v>
      </c>
      <c r="J26" s="170">
        <f>SUM(J19:J25)</f>
        <v>0</v>
      </c>
      <c r="K26" s="140" t="str">
        <f t="shared" si="11"/>
        <v>－</v>
      </c>
      <c r="L26" s="170">
        <f>SUM(L19:L25)</f>
        <v>0</v>
      </c>
      <c r="M26" s="140" t="str">
        <f t="shared" si="12"/>
        <v>－</v>
      </c>
      <c r="N26" s="170">
        <f>SUM(N19:N25)</f>
        <v>0</v>
      </c>
      <c r="O26" s="140" t="str">
        <f t="shared" si="13"/>
        <v>－</v>
      </c>
      <c r="P26" s="170">
        <f>SUM(P19:P25)</f>
        <v>0</v>
      </c>
      <c r="Q26" s="140" t="str">
        <f t="shared" si="14"/>
        <v>－</v>
      </c>
      <c r="R26" s="170">
        <f>SUM(R19:R25)</f>
        <v>0</v>
      </c>
      <c r="S26" s="140" t="str">
        <f t="shared" si="15"/>
        <v>－</v>
      </c>
      <c r="T26" s="170">
        <f>SUM(T19:T25)</f>
        <v>0</v>
      </c>
      <c r="U26" s="140" t="str">
        <f t="shared" si="16"/>
        <v>－</v>
      </c>
      <c r="V26" s="170">
        <f>SUM(V19:V25)</f>
        <v>0</v>
      </c>
      <c r="W26" s="140" t="str">
        <f t="shared" si="17"/>
        <v>－</v>
      </c>
    </row>
    <row r="27" spans="2:24" ht="15.95" customHeight="1">
      <c r="B27" s="355" t="s">
        <v>7</v>
      </c>
      <c r="C27" s="383"/>
      <c r="D27" s="170">
        <f>D18-D26</f>
        <v>0</v>
      </c>
      <c r="E27" s="170">
        <f>E18-E26</f>
        <v>0</v>
      </c>
      <c r="F27" s="170">
        <f>F18-F26</f>
        <v>0</v>
      </c>
      <c r="G27" s="140" t="str">
        <f>IF(F$7=0,"－",IF(F27&lt;=0,"－",F27/F$7*100))</f>
        <v>－</v>
      </c>
      <c r="H27" s="170">
        <f>H18-H26</f>
        <v>0</v>
      </c>
      <c r="I27" s="140" t="str">
        <f>IF(H$7=0,"－",IF(H27&lt;=0,"－",H27/H$7*100))</f>
        <v>－</v>
      </c>
      <c r="J27" s="170">
        <f>J18-J26</f>
        <v>0</v>
      </c>
      <c r="K27" s="140" t="str">
        <f>IF(J$7=0,"－",IF(J27&lt;=0,"－",J27/J$7*100))</f>
        <v>－</v>
      </c>
      <c r="L27" s="170">
        <f>L18-L26</f>
        <v>0</v>
      </c>
      <c r="M27" s="140" t="str">
        <f>IF(L$7=0,"－",IF(L27&lt;=0,"－",L27/L$7*100))</f>
        <v>－</v>
      </c>
      <c r="N27" s="170">
        <f>N18-N26</f>
        <v>0</v>
      </c>
      <c r="O27" s="140" t="str">
        <f>IF(N$7=0,"－",IF(N27&lt;=0,"－",N27/N$7*100))</f>
        <v>－</v>
      </c>
      <c r="P27" s="170">
        <f>P18-P26</f>
        <v>0</v>
      </c>
      <c r="Q27" s="140" t="str">
        <f>IF(P$7=0,"－",IF(P27&lt;=0,"－",P27/P$7*100))</f>
        <v>－</v>
      </c>
      <c r="R27" s="170">
        <f>R18-R26</f>
        <v>0</v>
      </c>
      <c r="S27" s="140" t="str">
        <f>IF(R$7=0,"－",IF(R27&lt;=0,"－",R27/R$7*100))</f>
        <v>－</v>
      </c>
      <c r="T27" s="170">
        <f>T18-T26</f>
        <v>0</v>
      </c>
      <c r="U27" s="140" t="str">
        <f>IF(T$7=0,"－",IF(T27&lt;=0,"－",T27/T$7*100))</f>
        <v>－</v>
      </c>
      <c r="V27" s="170">
        <f>V18-V26</f>
        <v>0</v>
      </c>
      <c r="W27" s="140" t="str">
        <f>IF(V$7=0,"－",IF(V27&lt;=0,"－",V27/V$7*100))</f>
        <v>－</v>
      </c>
      <c r="X27" s="151"/>
    </row>
    <row r="28" spans="2:24" ht="15.95" customHeight="1">
      <c r="B28" s="396" t="s">
        <v>100</v>
      </c>
      <c r="C28" s="397"/>
      <c r="D28" s="157"/>
      <c r="E28" s="157"/>
      <c r="F28" s="157"/>
      <c r="G28" s="142" t="str">
        <f>IF(F$7=0,"－",IF(F28=0,"－",F28/F$7*100))</f>
        <v>－</v>
      </c>
      <c r="H28" s="157"/>
      <c r="I28" s="142" t="str">
        <f>IF(H$7=0,"－",IF(H28=0,"－",H28/H$7*100))</f>
        <v>－</v>
      </c>
      <c r="J28" s="157"/>
      <c r="K28" s="142" t="str">
        <f>IF(J$7=0,"－",IF(J28=0,"－",J28/J$7*100))</f>
        <v>－</v>
      </c>
      <c r="L28" s="157"/>
      <c r="M28" s="142" t="str">
        <f>IF(L$7=0,"－",IF(L28=0,"－",L28/L$7*100))</f>
        <v>－</v>
      </c>
      <c r="N28" s="157"/>
      <c r="O28" s="142" t="str">
        <f>IF(N$7=0,"－",IF(N28=0,"－",N28/N$7*100))</f>
        <v>－</v>
      </c>
      <c r="P28" s="157"/>
      <c r="Q28" s="142" t="str">
        <f>IF(P$7=0,"－",IF(P28=0,"－",P28/P$7*100))</f>
        <v>－</v>
      </c>
      <c r="R28" s="157"/>
      <c r="S28" s="142" t="str">
        <f>IF(R$7=0,"－",IF(R28=0,"－",R28/R$7*100))</f>
        <v>－</v>
      </c>
      <c r="T28" s="157"/>
      <c r="U28" s="142" t="str">
        <f>IF(T$7=0,"－",IF(T28=0,"－",T28/T$7*100))</f>
        <v>－</v>
      </c>
      <c r="V28" s="157"/>
      <c r="W28" s="142" t="str">
        <f>IF(V$7=0,"－",IF(V28=0,"－",V28/V$7*100))</f>
        <v>－</v>
      </c>
      <c r="X28" s="151"/>
    </row>
    <row r="29" spans="2:24" ht="15.95" customHeight="1">
      <c r="B29" s="355" t="s">
        <v>8</v>
      </c>
      <c r="C29" s="383"/>
      <c r="D29" s="173"/>
      <c r="E29" s="173"/>
      <c r="F29" s="173"/>
      <c r="G29" s="140" t="str">
        <f>IF(F$7=0,"－",IF(F29=0,"－",F29/F$7*100))</f>
        <v>－</v>
      </c>
      <c r="H29" s="173"/>
      <c r="I29" s="140" t="str">
        <f>IF(H$7=0,"－",IF(H29=0,"－",H29/H$7*100))</f>
        <v>－</v>
      </c>
      <c r="J29" s="173"/>
      <c r="K29" s="140" t="str">
        <f>IF(J$7=0,"－",IF(J29=0,"－",J29/J$7*100))</f>
        <v>－</v>
      </c>
      <c r="L29" s="173"/>
      <c r="M29" s="140" t="str">
        <f>IF(L$7=0,"－",IF(L29=0,"－",L29/L$7*100))</f>
        <v>－</v>
      </c>
      <c r="N29" s="173"/>
      <c r="O29" s="140" t="str">
        <f>IF(N$7=0,"－",IF(N29=0,"－",N29/N$7*100))</f>
        <v>－</v>
      </c>
      <c r="P29" s="173"/>
      <c r="Q29" s="140" t="str">
        <f>IF(P$7=0,"－",IF(P29=0,"－",P29/P$7*100))</f>
        <v>－</v>
      </c>
      <c r="R29" s="173"/>
      <c r="S29" s="140" t="str">
        <f>IF(R$7=0,"－",IF(R29=0,"－",R29/R$7*100))</f>
        <v>－</v>
      </c>
      <c r="T29" s="173"/>
      <c r="U29" s="140" t="str">
        <f>IF(T$7=0,"－",IF(T29=0,"－",T29/T$7*100))</f>
        <v>－</v>
      </c>
      <c r="V29" s="173"/>
      <c r="W29" s="140" t="str">
        <f>IF(V$7=0,"－",IF(V29=0,"－",V29/V$7*100))</f>
        <v>－</v>
      </c>
      <c r="X29" s="151"/>
    </row>
    <row r="30" spans="2:24" ht="15.95" customHeight="1">
      <c r="B30" s="365" t="s">
        <v>16</v>
      </c>
      <c r="C30" s="366"/>
      <c r="D30" s="174">
        <f>D27+D28-D29</f>
        <v>0</v>
      </c>
      <c r="E30" s="174">
        <f>E27+E28-E29</f>
        <v>0</v>
      </c>
      <c r="F30" s="174">
        <f>F27+F28-F29</f>
        <v>0</v>
      </c>
      <c r="G30" s="140" t="str">
        <f>IF(F$7=0,"－",IF(F30&lt;=0,"－",F30/F$7*100))</f>
        <v>－</v>
      </c>
      <c r="H30" s="174">
        <f>H27+H28-H29</f>
        <v>0</v>
      </c>
      <c r="I30" s="140" t="str">
        <f>IF(H$7=0,"－",IF(H30&lt;=0,"－",H30/H$7*100))</f>
        <v>－</v>
      </c>
      <c r="J30" s="174">
        <f>J27+J28-J29</f>
        <v>0</v>
      </c>
      <c r="K30" s="140" t="str">
        <f>IF(J$7=0,"－",IF(J30&lt;=0,"－",J30/J$7*100))</f>
        <v>－</v>
      </c>
      <c r="L30" s="174">
        <f>L27+L28-L29</f>
        <v>0</v>
      </c>
      <c r="M30" s="140" t="str">
        <f>IF(L$7=0,"－",IF(L30&lt;=0,"－",L30/L$7*100))</f>
        <v>－</v>
      </c>
      <c r="N30" s="174">
        <f>N27+N28-N29</f>
        <v>0</v>
      </c>
      <c r="O30" s="140" t="str">
        <f>IF(N$7=0,"－",IF(N30&lt;=0,"－",N30/N$7*100))</f>
        <v>－</v>
      </c>
      <c r="P30" s="174">
        <f>P27+P28-P29</f>
        <v>0</v>
      </c>
      <c r="Q30" s="140" t="str">
        <f>IF(P$7=0,"－",IF(P30&lt;=0,"－",P30/P$7*100))</f>
        <v>－</v>
      </c>
      <c r="R30" s="174">
        <f>R27+R28-R29</f>
        <v>0</v>
      </c>
      <c r="S30" s="140" t="str">
        <f>IF(R$7=0,"－",IF(R30&lt;=0,"－",R30/R$7*100))</f>
        <v>－</v>
      </c>
      <c r="T30" s="174">
        <f>T27+T28-T29</f>
        <v>0</v>
      </c>
      <c r="U30" s="140" t="str">
        <f>IF(T$7=0,"－",IF(T30&lt;=0,"－",T30/T$7*100))</f>
        <v>－</v>
      </c>
      <c r="V30" s="174">
        <f>V27+V28-V29</f>
        <v>0</v>
      </c>
      <c r="W30" s="140" t="str">
        <f>IF(V$7=0,"－",IF(V30&lt;=0,"－",V30/V$7*100))</f>
        <v>－</v>
      </c>
      <c r="X30" s="151"/>
    </row>
    <row r="31" spans="2:24" ht="18" customHeight="1">
      <c r="B31" s="265" t="s">
        <v>120</v>
      </c>
      <c r="C31" s="265"/>
      <c r="D31" s="233"/>
      <c r="E31" s="233"/>
      <c r="F31" s="233"/>
      <c r="G31" s="233"/>
      <c r="H31" s="233"/>
      <c r="I31" s="234"/>
      <c r="J31" s="233"/>
      <c r="K31" s="234"/>
      <c r="L31" s="233"/>
      <c r="M31" s="234"/>
      <c r="N31" s="233"/>
      <c r="O31" s="234"/>
      <c r="P31" s="233"/>
      <c r="Q31" s="234"/>
      <c r="R31" s="233"/>
      <c r="S31" s="234"/>
      <c r="T31" s="233"/>
      <c r="U31" s="234"/>
      <c r="V31" s="233"/>
      <c r="W31" s="235"/>
      <c r="X31" s="151"/>
    </row>
    <row r="32" spans="2:24" ht="15.95" customHeight="1">
      <c r="B32" s="367" t="s">
        <v>62</v>
      </c>
      <c r="C32" s="135" t="s">
        <v>60</v>
      </c>
      <c r="D32" s="293">
        <f>ROUND((D17+D26)/12,-2)</f>
        <v>0</v>
      </c>
      <c r="E32" s="292">
        <f>ROUND((E17+E26)/12,-2)</f>
        <v>0</v>
      </c>
      <c r="F32" s="345">
        <f>ROUND((F17+F26)/12,-2)</f>
        <v>0</v>
      </c>
      <c r="G32" s="346"/>
      <c r="H32" s="345">
        <f>ROUND((H17+H26)/12,-2)</f>
        <v>0</v>
      </c>
      <c r="I32" s="346"/>
      <c r="J32" s="345">
        <f>ROUND((J17+J26)/12,-2)</f>
        <v>0</v>
      </c>
      <c r="K32" s="346"/>
      <c r="L32" s="345">
        <f>ROUND((L17+L26)/12,-2)</f>
        <v>0</v>
      </c>
      <c r="M32" s="346"/>
      <c r="N32" s="345">
        <f>ROUND((N17+N26)/12,-2)</f>
        <v>0</v>
      </c>
      <c r="O32" s="346"/>
      <c r="P32" s="345">
        <f>ROUND((P17+P26)/12,-2)</f>
        <v>0</v>
      </c>
      <c r="Q32" s="346"/>
      <c r="R32" s="345">
        <f>ROUND((R17+R26)/12,-2)</f>
        <v>0</v>
      </c>
      <c r="S32" s="346"/>
      <c r="T32" s="345">
        <f>ROUND((T17+T26)/12,-2)</f>
        <v>0</v>
      </c>
      <c r="U32" s="346"/>
      <c r="V32" s="345">
        <f>ROUND((V17+V26)/12,-2)</f>
        <v>0</v>
      </c>
      <c r="W32" s="346"/>
      <c r="X32" s="151"/>
    </row>
    <row r="33" spans="2:24" ht="15.95" customHeight="1">
      <c r="B33" s="368"/>
      <c r="C33" s="136" t="s">
        <v>128</v>
      </c>
      <c r="D33" s="99">
        <v>0</v>
      </c>
      <c r="E33" s="127">
        <v>0</v>
      </c>
      <c r="F33" s="330">
        <v>0</v>
      </c>
      <c r="G33" s="331"/>
      <c r="H33" s="330">
        <v>0</v>
      </c>
      <c r="I33" s="331"/>
      <c r="J33" s="330">
        <v>0</v>
      </c>
      <c r="K33" s="331"/>
      <c r="L33" s="330">
        <v>0</v>
      </c>
      <c r="M33" s="331"/>
      <c r="N33" s="330">
        <v>0</v>
      </c>
      <c r="O33" s="331"/>
      <c r="P33" s="330">
        <v>0</v>
      </c>
      <c r="Q33" s="331"/>
      <c r="R33" s="330">
        <v>0</v>
      </c>
      <c r="S33" s="331"/>
      <c r="T33" s="330">
        <v>0</v>
      </c>
      <c r="U33" s="331"/>
      <c r="V33" s="330">
        <v>0</v>
      </c>
      <c r="W33" s="331"/>
      <c r="X33" s="151"/>
    </row>
    <row r="34" spans="2:24" ht="15" customHeight="1">
      <c r="B34" s="369"/>
      <c r="C34" s="145" t="s">
        <v>5</v>
      </c>
      <c r="D34" s="83">
        <f>SUM(D32:D33)</f>
        <v>0</v>
      </c>
      <c r="E34" s="291">
        <f>SUM(E32:E33)</f>
        <v>0</v>
      </c>
      <c r="F34" s="349">
        <f>SUM(F32:F33)</f>
        <v>0</v>
      </c>
      <c r="G34" s="350"/>
      <c r="H34" s="349">
        <f>SUM(H32:H33)</f>
        <v>0</v>
      </c>
      <c r="I34" s="350"/>
      <c r="J34" s="349">
        <f>SUM(J32:J33)</f>
        <v>0</v>
      </c>
      <c r="K34" s="350"/>
      <c r="L34" s="349">
        <f>SUM(L32:L33)</f>
        <v>0</v>
      </c>
      <c r="M34" s="350"/>
      <c r="N34" s="349">
        <f>SUM(N32:N33)</f>
        <v>0</v>
      </c>
      <c r="O34" s="350"/>
      <c r="P34" s="349">
        <f>SUM(P32:P33)</f>
        <v>0</v>
      </c>
      <c r="Q34" s="350"/>
      <c r="R34" s="349">
        <f>SUM(R32:R33)</f>
        <v>0</v>
      </c>
      <c r="S34" s="350"/>
      <c r="T34" s="349">
        <f>SUM(T32:T33)</f>
        <v>0</v>
      </c>
      <c r="U34" s="350"/>
      <c r="V34" s="349">
        <f>SUM(V32:V33)</f>
        <v>0</v>
      </c>
      <c r="W34" s="350"/>
      <c r="X34" s="151"/>
    </row>
    <row r="35" spans="2:24" ht="15.95" customHeight="1">
      <c r="B35" s="370" t="s">
        <v>57</v>
      </c>
      <c r="C35" s="135" t="s">
        <v>52</v>
      </c>
      <c r="D35" s="84"/>
      <c r="E35" s="85"/>
      <c r="F35" s="85"/>
      <c r="G35" s="86"/>
      <c r="H35" s="347"/>
      <c r="I35" s="348"/>
      <c r="J35" s="347"/>
      <c r="K35" s="348"/>
      <c r="L35" s="347"/>
      <c r="M35" s="348"/>
      <c r="N35" s="347"/>
      <c r="O35" s="348"/>
      <c r="P35" s="347"/>
      <c r="Q35" s="348"/>
      <c r="R35" s="347"/>
      <c r="S35" s="348"/>
      <c r="T35" s="347"/>
      <c r="U35" s="348"/>
      <c r="V35" s="347"/>
      <c r="W35" s="348"/>
      <c r="X35" s="151"/>
    </row>
    <row r="36" spans="2:24" ht="15.95" customHeight="1">
      <c r="B36" s="371"/>
      <c r="C36" s="137" t="s">
        <v>53</v>
      </c>
      <c r="D36" s="87"/>
      <c r="E36" s="88"/>
      <c r="F36" s="88"/>
      <c r="G36" s="89"/>
      <c r="H36" s="308"/>
      <c r="I36" s="309"/>
      <c r="J36" s="308"/>
      <c r="K36" s="309"/>
      <c r="L36" s="308"/>
      <c r="M36" s="309"/>
      <c r="N36" s="308"/>
      <c r="O36" s="309"/>
      <c r="P36" s="308"/>
      <c r="Q36" s="309"/>
      <c r="R36" s="308"/>
      <c r="S36" s="309"/>
      <c r="T36" s="308"/>
      <c r="U36" s="309"/>
      <c r="V36" s="308"/>
      <c r="W36" s="309"/>
      <c r="X36" s="151"/>
    </row>
    <row r="37" spans="2:24" ht="15.95" customHeight="1">
      <c r="B37" s="371"/>
      <c r="C37" s="137" t="s">
        <v>54</v>
      </c>
      <c r="D37" s="87"/>
      <c r="E37" s="88"/>
      <c r="F37" s="88"/>
      <c r="G37" s="89"/>
      <c r="H37" s="308"/>
      <c r="I37" s="309"/>
      <c r="J37" s="308"/>
      <c r="K37" s="309"/>
      <c r="L37" s="308"/>
      <c r="M37" s="309"/>
      <c r="N37" s="308"/>
      <c r="O37" s="309"/>
      <c r="P37" s="308"/>
      <c r="Q37" s="309"/>
      <c r="R37" s="308"/>
      <c r="S37" s="309"/>
      <c r="T37" s="308"/>
      <c r="U37" s="309"/>
      <c r="V37" s="308"/>
      <c r="W37" s="309"/>
      <c r="X37" s="151"/>
    </row>
    <row r="38" spans="2:24" ht="15.95" customHeight="1">
      <c r="B38" s="371"/>
      <c r="C38" s="136" t="s">
        <v>55</v>
      </c>
      <c r="D38" s="90"/>
      <c r="E38" s="91"/>
      <c r="F38" s="91"/>
      <c r="G38" s="92"/>
      <c r="H38" s="330"/>
      <c r="I38" s="331"/>
      <c r="J38" s="330"/>
      <c r="K38" s="331"/>
      <c r="L38" s="330"/>
      <c r="M38" s="331"/>
      <c r="N38" s="330"/>
      <c r="O38" s="331"/>
      <c r="P38" s="330"/>
      <c r="Q38" s="331"/>
      <c r="R38" s="330"/>
      <c r="S38" s="331"/>
      <c r="T38" s="330"/>
      <c r="U38" s="331"/>
      <c r="V38" s="330"/>
      <c r="W38" s="331"/>
      <c r="X38" s="151"/>
    </row>
    <row r="39" spans="2:24" ht="15" customHeight="1">
      <c r="B39" s="93"/>
      <c r="C39" s="82" t="s">
        <v>5</v>
      </c>
      <c r="D39" s="94"/>
      <c r="E39" s="95"/>
      <c r="F39" s="95"/>
      <c r="G39" s="96"/>
      <c r="H39" s="332">
        <f>SUM(H35:H38)</f>
        <v>0</v>
      </c>
      <c r="I39" s="333"/>
      <c r="J39" s="349">
        <f>SUM(J35:J38)</f>
        <v>0</v>
      </c>
      <c r="K39" s="350"/>
      <c r="L39" s="349">
        <f>SUM(L35:L38)</f>
        <v>0</v>
      </c>
      <c r="M39" s="350"/>
      <c r="N39" s="349">
        <f>SUM(N35:N38)</f>
        <v>0</v>
      </c>
      <c r="O39" s="350"/>
      <c r="P39" s="349">
        <f>SUM(P35:P38)</f>
        <v>0</v>
      </c>
      <c r="Q39" s="350"/>
      <c r="R39" s="332">
        <f>SUM(R35:R38)</f>
        <v>0</v>
      </c>
      <c r="S39" s="333"/>
      <c r="T39" s="349">
        <f>SUM(T35:T38)</f>
        <v>0</v>
      </c>
      <c r="U39" s="350"/>
      <c r="V39" s="349">
        <f>SUM(V35:V38)</f>
        <v>0</v>
      </c>
      <c r="W39" s="350"/>
      <c r="X39" s="151"/>
    </row>
    <row r="40" spans="2:24" ht="10.5" customHeight="1">
      <c r="B40" s="236"/>
      <c r="C40" s="237"/>
      <c r="D40" s="238"/>
      <c r="E40" s="238"/>
      <c r="F40" s="312"/>
      <c r="G40" s="313"/>
      <c r="H40" s="259" t="str">
        <f>IF(H39=H34," ","エラー")</f>
        <v xml:space="preserve"> </v>
      </c>
      <c r="I40" s="260"/>
      <c r="J40" s="259" t="str">
        <f>IF(J39=J34," ","エラー")</f>
        <v xml:space="preserve"> </v>
      </c>
      <c r="K40" s="260"/>
      <c r="L40" s="259" t="str">
        <f>IF(L39=L34," ","エラー")</f>
        <v xml:space="preserve"> </v>
      </c>
      <c r="M40" s="260"/>
      <c r="N40" s="259" t="str">
        <f>IF(N39=N34," ","エラー")</f>
        <v xml:space="preserve"> </v>
      </c>
      <c r="O40" s="260"/>
      <c r="P40" s="259" t="str">
        <f>IF(P39=P34," ","エラー")</f>
        <v xml:space="preserve"> </v>
      </c>
      <c r="Q40" s="260"/>
      <c r="R40" s="259" t="str">
        <f>IF(R39=R34," ","エラー")</f>
        <v xml:space="preserve"> </v>
      </c>
      <c r="S40" s="260"/>
      <c r="T40" s="259" t="str">
        <f>IF(T39=T34," ","エラー")</f>
        <v xml:space="preserve"> </v>
      </c>
      <c r="U40" s="260"/>
      <c r="V40" s="259" t="str">
        <f>IF(V39=V34," ","エラー")</f>
        <v xml:space="preserve"> </v>
      </c>
      <c r="W40" s="261"/>
      <c r="X40" s="151"/>
    </row>
    <row r="41" spans="2:24" ht="12.75" customHeight="1">
      <c r="B41" s="264" t="s">
        <v>121</v>
      </c>
      <c r="C41" s="264"/>
      <c r="D41" s="239"/>
      <c r="E41" s="239"/>
      <c r="F41" s="239"/>
      <c r="G41" s="239"/>
      <c r="H41" s="239"/>
      <c r="I41" s="240"/>
      <c r="J41" s="239"/>
      <c r="K41" s="240"/>
      <c r="L41" s="239"/>
      <c r="M41" s="240"/>
      <c r="N41" s="239"/>
      <c r="O41" s="240"/>
      <c r="P41" s="239"/>
      <c r="Q41" s="240"/>
      <c r="R41" s="239"/>
      <c r="S41" s="240"/>
      <c r="T41" s="239"/>
      <c r="U41" s="240"/>
      <c r="V41" s="334" t="s">
        <v>49</v>
      </c>
      <c r="W41" s="334"/>
    </row>
    <row r="42" spans="2:24" ht="24" customHeight="1">
      <c r="B42" s="357" t="s">
        <v>114</v>
      </c>
      <c r="C42" s="358"/>
      <c r="D42" s="225"/>
      <c r="E42" s="225"/>
      <c r="F42" s="306"/>
      <c r="G42" s="307"/>
      <c r="H42" s="306"/>
      <c r="I42" s="307"/>
      <c r="J42" s="306"/>
      <c r="K42" s="307"/>
      <c r="L42" s="306"/>
      <c r="M42" s="307"/>
      <c r="N42" s="306"/>
      <c r="O42" s="307"/>
      <c r="P42" s="306"/>
      <c r="Q42" s="307"/>
      <c r="R42" s="306"/>
      <c r="S42" s="307"/>
      <c r="T42" s="306"/>
      <c r="U42" s="307"/>
      <c r="V42" s="306"/>
      <c r="W42" s="307"/>
    </row>
    <row r="43" spans="2:24" ht="24" customHeight="1">
      <c r="B43" s="379" t="s">
        <v>116</v>
      </c>
      <c r="C43" s="380"/>
      <c r="D43" s="252"/>
      <c r="E43" s="252"/>
      <c r="F43" s="320"/>
      <c r="G43" s="321"/>
      <c r="H43" s="320"/>
      <c r="I43" s="321"/>
      <c r="J43" s="320"/>
      <c r="K43" s="321"/>
      <c r="L43" s="320"/>
      <c r="M43" s="321"/>
      <c r="N43" s="320"/>
      <c r="O43" s="321"/>
      <c r="P43" s="320"/>
      <c r="Q43" s="321"/>
      <c r="R43" s="320"/>
      <c r="S43" s="321"/>
      <c r="T43" s="320"/>
      <c r="U43" s="321"/>
      <c r="V43" s="320"/>
      <c r="W43" s="321"/>
    </row>
    <row r="44" spans="2:24" ht="15" customHeight="1">
      <c r="B44" s="359" t="s">
        <v>5</v>
      </c>
      <c r="C44" s="360"/>
      <c r="D44" s="73">
        <f>ROUND((D42+D43),1)</f>
        <v>0</v>
      </c>
      <c r="E44" s="73">
        <f>ROUND((E42+E43),1)</f>
        <v>0</v>
      </c>
      <c r="F44" s="314">
        <f>ROUND((F42+F43),1)</f>
        <v>0</v>
      </c>
      <c r="G44" s="315" t="e">
        <f>ROUND((#REF!+#REF!+#REF!),1)</f>
        <v>#REF!</v>
      </c>
      <c r="H44" s="314">
        <f t="shared" ref="H44" si="18">ROUND((H42+H43),1)</f>
        <v>0</v>
      </c>
      <c r="I44" s="315" t="e">
        <f>ROUND((#REF!+#REF!+#REF!),1)</f>
        <v>#REF!</v>
      </c>
      <c r="J44" s="314">
        <f t="shared" ref="J44" si="19">ROUND((J42+J43),1)</f>
        <v>0</v>
      </c>
      <c r="K44" s="315" t="e">
        <f>ROUND((#REF!+#REF!+#REF!),1)</f>
        <v>#REF!</v>
      </c>
      <c r="L44" s="314">
        <f t="shared" ref="L44" si="20">ROUND((L42+L43),1)</f>
        <v>0</v>
      </c>
      <c r="M44" s="315" t="e">
        <f>ROUND((#REF!+#REF!+#REF!),1)</f>
        <v>#REF!</v>
      </c>
      <c r="N44" s="314">
        <f t="shared" ref="N44" si="21">ROUND((N42+N43),1)</f>
        <v>0</v>
      </c>
      <c r="O44" s="315" t="e">
        <f>ROUND((#REF!+#REF!+#REF!),1)</f>
        <v>#REF!</v>
      </c>
      <c r="P44" s="314">
        <f t="shared" ref="P44" si="22">ROUND((P42+P43),1)</f>
        <v>0</v>
      </c>
      <c r="Q44" s="315" t="e">
        <f>ROUND((#REF!+#REF!+#REF!),1)</f>
        <v>#REF!</v>
      </c>
      <c r="R44" s="314">
        <f t="shared" ref="R44" si="23">ROUND((R42+R43),1)</f>
        <v>0</v>
      </c>
      <c r="S44" s="315" t="e">
        <f>ROUND((#REF!+#REF!+#REF!),1)</f>
        <v>#REF!</v>
      </c>
      <c r="T44" s="314">
        <f t="shared" ref="T44" si="24">ROUND((T42+T43),1)</f>
        <v>0</v>
      </c>
      <c r="U44" s="315" t="e">
        <f>ROUND((#REF!+#REF!+#REF!),1)</f>
        <v>#REF!</v>
      </c>
      <c r="V44" s="314">
        <f t="shared" ref="V44" si="25">ROUND((V42+V43),1)</f>
        <v>0</v>
      </c>
      <c r="W44" s="315" t="e">
        <f>ROUND((#REF!+#REF!+#REF!),1)</f>
        <v>#REF!</v>
      </c>
    </row>
    <row r="45" spans="2:24" ht="21" customHeight="1">
      <c r="B45" s="241"/>
      <c r="C45" s="241"/>
      <c r="D45" s="241"/>
      <c r="E45" s="241"/>
      <c r="F45" s="241"/>
      <c r="G45" s="241"/>
      <c r="H45" s="241"/>
      <c r="I45" s="242"/>
      <c r="J45" s="241"/>
      <c r="K45" s="242"/>
      <c r="L45" s="241"/>
      <c r="M45" s="242"/>
      <c r="N45" s="241"/>
      <c r="O45" s="242"/>
      <c r="P45" s="241"/>
      <c r="Q45" s="242"/>
      <c r="R45" s="241"/>
      <c r="S45" s="242"/>
      <c r="T45" s="241"/>
      <c r="U45" s="242"/>
      <c r="V45" s="243"/>
      <c r="W45" s="242"/>
    </row>
    <row r="46" spans="2:24" ht="20.25" customHeight="1">
      <c r="B46" s="376" t="s">
        <v>108</v>
      </c>
      <c r="C46" s="376"/>
      <c r="D46" s="376"/>
      <c r="E46" s="244"/>
      <c r="F46" s="241"/>
      <c r="G46" s="241"/>
      <c r="H46" s="241"/>
      <c r="I46" s="242"/>
      <c r="J46" s="241"/>
      <c r="K46" s="242"/>
      <c r="L46" s="241"/>
      <c r="M46" s="242"/>
      <c r="N46" s="241"/>
      <c r="O46" s="242"/>
      <c r="P46" s="241"/>
      <c r="Q46" s="242"/>
      <c r="R46" s="241"/>
      <c r="S46" s="242"/>
      <c r="T46" s="241"/>
      <c r="U46" s="242"/>
      <c r="V46" s="334" t="s">
        <v>15</v>
      </c>
      <c r="W46" s="334"/>
    </row>
    <row r="47" spans="2:24" ht="15.95" customHeight="1">
      <c r="B47" s="361"/>
      <c r="C47" s="362"/>
      <c r="D47" s="52"/>
      <c r="E47" s="53"/>
      <c r="F47" s="53"/>
      <c r="G47" s="54"/>
      <c r="H47" s="337" t="s">
        <v>10</v>
      </c>
      <c r="I47" s="338"/>
      <c r="J47" s="337" t="s">
        <v>11</v>
      </c>
      <c r="K47" s="338"/>
      <c r="L47" s="337" t="s">
        <v>12</v>
      </c>
      <c r="M47" s="338"/>
      <c r="N47" s="337" t="s">
        <v>13</v>
      </c>
      <c r="O47" s="338"/>
      <c r="P47" s="337" t="s">
        <v>14</v>
      </c>
      <c r="Q47" s="338"/>
      <c r="R47" s="337" t="s">
        <v>95</v>
      </c>
      <c r="S47" s="338"/>
      <c r="T47" s="337" t="s">
        <v>96</v>
      </c>
      <c r="U47" s="338"/>
      <c r="V47" s="337" t="s">
        <v>97</v>
      </c>
      <c r="W47" s="338"/>
    </row>
    <row r="48" spans="2:24" ht="15.95" customHeight="1">
      <c r="B48" s="363"/>
      <c r="C48" s="364"/>
      <c r="D48" s="55"/>
      <c r="E48" s="56"/>
      <c r="F48" s="56"/>
      <c r="G48" s="57"/>
      <c r="H48" s="335" t="str">
        <f>H6</f>
        <v>( 年 月期)</v>
      </c>
      <c r="I48" s="336"/>
      <c r="J48" s="335" t="str">
        <f>J6</f>
        <v>( 年 月期)</v>
      </c>
      <c r="K48" s="336"/>
      <c r="L48" s="335" t="str">
        <f>L6</f>
        <v>( 年 月期)</v>
      </c>
      <c r="M48" s="336"/>
      <c r="N48" s="335" t="str">
        <f>N6</f>
        <v>( 年 月期)</v>
      </c>
      <c r="O48" s="336"/>
      <c r="P48" s="335" t="str">
        <f>P6</f>
        <v>( 年 月期)</v>
      </c>
      <c r="Q48" s="336"/>
      <c r="R48" s="335" t="str">
        <f>R6</f>
        <v>( 年 月期)</v>
      </c>
      <c r="S48" s="336"/>
      <c r="T48" s="335" t="str">
        <f>T6</f>
        <v>( 年 月期)</v>
      </c>
      <c r="U48" s="336"/>
      <c r="V48" s="335" t="str">
        <f>V6</f>
        <v>( 年 月期)</v>
      </c>
      <c r="W48" s="336"/>
    </row>
    <row r="49" spans="2:23" ht="15.95" customHeight="1">
      <c r="B49" s="355" t="s">
        <v>1</v>
      </c>
      <c r="C49" s="356"/>
      <c r="D49" s="49"/>
      <c r="E49" s="50"/>
      <c r="F49" s="50"/>
      <c r="G49" s="51"/>
      <c r="H49" s="173"/>
      <c r="I49" s="123">
        <v>100</v>
      </c>
      <c r="J49" s="173"/>
      <c r="K49" s="123">
        <v>100</v>
      </c>
      <c r="L49" s="173"/>
      <c r="M49" s="123">
        <v>100</v>
      </c>
      <c r="N49" s="173"/>
      <c r="O49" s="123">
        <v>100</v>
      </c>
      <c r="P49" s="173"/>
      <c r="Q49" s="123">
        <v>100</v>
      </c>
      <c r="R49" s="173"/>
      <c r="S49" s="123">
        <v>100</v>
      </c>
      <c r="T49" s="173"/>
      <c r="U49" s="123">
        <v>100</v>
      </c>
      <c r="V49" s="173"/>
      <c r="W49" s="122">
        <v>100</v>
      </c>
    </row>
    <row r="50" spans="2:23" ht="15" customHeight="1">
      <c r="B50" s="367" t="s">
        <v>2</v>
      </c>
      <c r="C50" s="131" t="s">
        <v>119</v>
      </c>
      <c r="D50" s="40"/>
      <c r="E50" s="41"/>
      <c r="F50" s="41"/>
      <c r="G50" s="42"/>
      <c r="H50" s="156"/>
      <c r="I50" s="138" t="str">
        <f>IF(H$49=0,"－",IF(H50=0,"－",H50/H$49*100))</f>
        <v>－</v>
      </c>
      <c r="J50" s="156"/>
      <c r="K50" s="138" t="str">
        <f>IF(J$49=0,"－",IF(J50=0,"－",J50/J$49*100))</f>
        <v>－</v>
      </c>
      <c r="L50" s="156"/>
      <c r="M50" s="138" t="str">
        <f t="shared" ref="M50:M59" si="26">IF(L$49=0,"－",IF(L50=0,"－",L50/L$49*100))</f>
        <v>－</v>
      </c>
      <c r="N50" s="156"/>
      <c r="O50" s="138" t="str">
        <f>IF(N$49=0,"－",IF(N50=0,"－",N50/N$49*100))</f>
        <v>－</v>
      </c>
      <c r="P50" s="156"/>
      <c r="Q50" s="138" t="str">
        <f t="shared" ref="Q50:Q59" si="27">IF(P$49=0,"－",IF(P50=0,"－",P50/P$49*100))</f>
        <v>－</v>
      </c>
      <c r="R50" s="156"/>
      <c r="S50" s="138" t="str">
        <f t="shared" ref="S50:S55" si="28">IF(R$49=0,"－",IF(R50=0,"－",R50/R$49*100))</f>
        <v>－</v>
      </c>
      <c r="T50" s="156"/>
      <c r="U50" s="138" t="str">
        <f t="shared" ref="U50:U59" si="29">IF(T$49=0,"－",IF(T50=0,"－",T50/T$49*100))</f>
        <v>－</v>
      </c>
      <c r="V50" s="156"/>
      <c r="W50" s="138" t="str">
        <f t="shared" ref="W50:W59" si="30">IF(V$49=0,"－",IF(V50=0,"－",V50/V$49*100))</f>
        <v>－</v>
      </c>
    </row>
    <row r="51" spans="2:23" ht="15" customHeight="1">
      <c r="B51" s="368"/>
      <c r="C51" s="132" t="s">
        <v>4</v>
      </c>
      <c r="D51" s="43"/>
      <c r="E51" s="44"/>
      <c r="F51" s="44"/>
      <c r="G51" s="45"/>
      <c r="H51" s="157"/>
      <c r="I51" s="142" t="str">
        <f t="shared" ref="I51:I59" si="31">IF(H$49=0,"－",IF(H51=0,"－",H51/H$49*100))</f>
        <v>－</v>
      </c>
      <c r="J51" s="157"/>
      <c r="K51" s="142" t="str">
        <f t="shared" ref="K51:K59" si="32">IF(J$49=0,"－",IF(J51=0,"－",J51/J$49*100))</f>
        <v>－</v>
      </c>
      <c r="L51" s="157"/>
      <c r="M51" s="142" t="str">
        <f t="shared" si="26"/>
        <v>－</v>
      </c>
      <c r="N51" s="157"/>
      <c r="O51" s="142" t="str">
        <f t="shared" ref="O51:O59" si="33">IF(N$49=0,"－",IF(N51=0,"－",N51/N$49*100))</f>
        <v>－</v>
      </c>
      <c r="P51" s="157"/>
      <c r="Q51" s="142" t="str">
        <f t="shared" si="27"/>
        <v>－</v>
      </c>
      <c r="R51" s="157"/>
      <c r="S51" s="142" t="str">
        <f t="shared" si="28"/>
        <v>－</v>
      </c>
      <c r="T51" s="157"/>
      <c r="U51" s="142" t="str">
        <f t="shared" si="29"/>
        <v>－</v>
      </c>
      <c r="V51" s="157"/>
      <c r="W51" s="142" t="str">
        <f t="shared" si="30"/>
        <v>－</v>
      </c>
    </row>
    <row r="52" spans="2:23" ht="15" customHeight="1">
      <c r="B52" s="368"/>
      <c r="C52" s="133" t="s">
        <v>110</v>
      </c>
      <c r="D52" s="43"/>
      <c r="E52" s="44"/>
      <c r="F52" s="44"/>
      <c r="G52" s="45"/>
      <c r="H52" s="157"/>
      <c r="I52" s="142" t="str">
        <f>IF(H$49=0,"－",IF(H52=0,"－",H52/H$49*100))</f>
        <v>－</v>
      </c>
      <c r="J52" s="157"/>
      <c r="K52" s="142" t="str">
        <f>IF(J$49=0,"－",IF(J52=0,"－",J52/J$49*100))</f>
        <v>－</v>
      </c>
      <c r="L52" s="157"/>
      <c r="M52" s="142" t="str">
        <f>IF(L$49=0,"－",IF(L52=0,"－",L52/L$49*100))</f>
        <v>－</v>
      </c>
      <c r="N52" s="157"/>
      <c r="O52" s="142" t="str">
        <f>IF(N$49=0,"－",IF(N52=0,"－",N52/N$49*100))</f>
        <v>－</v>
      </c>
      <c r="P52" s="157"/>
      <c r="Q52" s="142" t="str">
        <f>IF(P$49=0,"－",IF(P52=0,"－",P52/P$49*100))</f>
        <v>－</v>
      </c>
      <c r="R52" s="157"/>
      <c r="S52" s="142" t="str">
        <f>IF(R$49=0,"－",IF(R52=0,"－",R52/R$49*100))</f>
        <v>－</v>
      </c>
      <c r="T52" s="157"/>
      <c r="U52" s="142" t="str">
        <f>IF(T$49=0,"－",IF(T52=0,"－",T52/T$49*100))</f>
        <v>－</v>
      </c>
      <c r="V52" s="157"/>
      <c r="W52" s="142" t="str">
        <f>IF(V$49=0,"－",IF(V52=0,"－",V52/V$49*100))</f>
        <v>－</v>
      </c>
    </row>
    <row r="53" spans="2:23" ht="15" customHeight="1">
      <c r="B53" s="368"/>
      <c r="C53" s="294" t="s">
        <v>130</v>
      </c>
      <c r="D53" s="128"/>
      <c r="E53" s="129"/>
      <c r="F53" s="129"/>
      <c r="G53" s="130"/>
      <c r="H53" s="172"/>
      <c r="I53" s="142" t="str">
        <f>IF(H$49=0,"－",IF(H53=0,"－",H53/H$49*100))</f>
        <v>－</v>
      </c>
      <c r="J53" s="172"/>
      <c r="K53" s="142" t="str">
        <f>IF(J$49=0,"－",IF(J53=0,"－",J53/J$49*100))</f>
        <v>－</v>
      </c>
      <c r="L53" s="172"/>
      <c r="M53" s="142" t="str">
        <f>IF(L$49=0,"－",IF(L53=0,"－",L53/L$49*100))</f>
        <v>－</v>
      </c>
      <c r="N53" s="172"/>
      <c r="O53" s="142" t="str">
        <f>IF(N$49=0,"－",IF(N53=0,"－",N53/N$49*100))</f>
        <v>－</v>
      </c>
      <c r="P53" s="172"/>
      <c r="Q53" s="142" t="str">
        <f>IF(P$49=0,"－",IF(P53=0,"－",P53/P$49*100))</f>
        <v>－</v>
      </c>
      <c r="R53" s="172"/>
      <c r="S53" s="142" t="str">
        <f>IF(R$49=0,"－",IF(R53=0,"－",R53/R$49*100))</f>
        <v>－</v>
      </c>
      <c r="T53" s="172"/>
      <c r="U53" s="142" t="str">
        <f>IF(T$49=0,"－",IF(T53=0,"－",T53/T$49*100))</f>
        <v>－</v>
      </c>
      <c r="V53" s="172"/>
      <c r="W53" s="142" t="str">
        <f>IF(V$49=0,"－",IF(V53=0,"－",V53/V$49*100))</f>
        <v>－</v>
      </c>
    </row>
    <row r="54" spans="2:23" ht="15" customHeight="1">
      <c r="B54" s="368"/>
      <c r="C54" s="132" t="s">
        <v>63</v>
      </c>
      <c r="D54" s="43"/>
      <c r="E54" s="44"/>
      <c r="F54" s="44"/>
      <c r="G54" s="45"/>
      <c r="H54" s="157"/>
      <c r="I54" s="142" t="str">
        <f t="shared" si="31"/>
        <v>－</v>
      </c>
      <c r="J54" s="157"/>
      <c r="K54" s="142" t="str">
        <f t="shared" si="32"/>
        <v>－</v>
      </c>
      <c r="L54" s="157"/>
      <c r="M54" s="142" t="str">
        <f t="shared" si="26"/>
        <v>－</v>
      </c>
      <c r="N54" s="157"/>
      <c r="O54" s="142" t="str">
        <f t="shared" si="33"/>
        <v>－</v>
      </c>
      <c r="P54" s="157"/>
      <c r="Q54" s="142" t="str">
        <f t="shared" si="27"/>
        <v>－</v>
      </c>
      <c r="R54" s="157"/>
      <c r="S54" s="142" t="str">
        <f t="shared" si="28"/>
        <v>－</v>
      </c>
      <c r="T54" s="157"/>
      <c r="U54" s="142" t="str">
        <f t="shared" si="29"/>
        <v>－</v>
      </c>
      <c r="V54" s="157"/>
      <c r="W54" s="142" t="str">
        <f t="shared" si="30"/>
        <v>－</v>
      </c>
    </row>
    <row r="55" spans="2:23" ht="15" customHeight="1">
      <c r="B55" s="368"/>
      <c r="C55" s="132" t="s">
        <v>58</v>
      </c>
      <c r="D55" s="43"/>
      <c r="E55" s="44"/>
      <c r="F55" s="44"/>
      <c r="G55" s="45"/>
      <c r="H55" s="157"/>
      <c r="I55" s="142" t="str">
        <f t="shared" si="31"/>
        <v>－</v>
      </c>
      <c r="J55" s="157"/>
      <c r="K55" s="142" t="str">
        <f t="shared" si="32"/>
        <v>－</v>
      </c>
      <c r="L55" s="157"/>
      <c r="M55" s="142" t="str">
        <f t="shared" si="26"/>
        <v>－</v>
      </c>
      <c r="N55" s="157"/>
      <c r="O55" s="142" t="str">
        <f t="shared" si="33"/>
        <v>－</v>
      </c>
      <c r="P55" s="157"/>
      <c r="Q55" s="142" t="str">
        <f t="shared" si="27"/>
        <v>－</v>
      </c>
      <c r="R55" s="157"/>
      <c r="S55" s="142" t="str">
        <f t="shared" si="28"/>
        <v>－</v>
      </c>
      <c r="T55" s="157"/>
      <c r="U55" s="142" t="str">
        <f t="shared" si="29"/>
        <v>－</v>
      </c>
      <c r="V55" s="157"/>
      <c r="W55" s="142" t="str">
        <f t="shared" si="30"/>
        <v>－</v>
      </c>
    </row>
    <row r="56" spans="2:23" ht="15" customHeight="1">
      <c r="B56" s="368"/>
      <c r="C56" s="132" t="s">
        <v>129</v>
      </c>
      <c r="D56" s="43"/>
      <c r="E56" s="44"/>
      <c r="F56" s="44"/>
      <c r="G56" s="45"/>
      <c r="H56" s="157"/>
      <c r="I56" s="142" t="str">
        <f>IF(H$49=0,"－",IF(H56=0,"－",H56/H$49*100))</f>
        <v>－</v>
      </c>
      <c r="J56" s="157"/>
      <c r="K56" s="142" t="str">
        <f>IF(J$49=0,"－",IF(J56=0,"－",J56/J$49*100))</f>
        <v>－</v>
      </c>
      <c r="L56" s="157"/>
      <c r="M56" s="142" t="str">
        <f>IF(L$49=0,"－",IF(L56=0,"－",L56/L$49*100))</f>
        <v>－</v>
      </c>
      <c r="N56" s="157"/>
      <c r="O56" s="142" t="str">
        <f>IF(N$49=0,"－",IF(N56=0,"－",N56/N$49*100))</f>
        <v>－</v>
      </c>
      <c r="P56" s="157"/>
      <c r="Q56" s="142" t="str">
        <f>IF(P$49=0,"－",IF(P56=0,"－",P56/P$49*100))</f>
        <v>－</v>
      </c>
      <c r="R56" s="157"/>
      <c r="S56" s="142" t="str">
        <f>IF(R$49=0,"－",IF(R56=0,"－",R56/R$49*100))</f>
        <v>－</v>
      </c>
      <c r="T56" s="157"/>
      <c r="U56" s="142" t="str">
        <f>IF(T$49=0,"－",IF(T56=0,"－",T56/T$49*100))</f>
        <v>－</v>
      </c>
      <c r="V56" s="157"/>
      <c r="W56" s="142" t="str">
        <f>IF(V$49=0,"－",IF(V56=0,"－",V56/V$49*100))</f>
        <v>－</v>
      </c>
    </row>
    <row r="57" spans="2:23" ht="15" customHeight="1">
      <c r="B57" s="368"/>
      <c r="C57" s="215" t="s">
        <v>111</v>
      </c>
      <c r="D57" s="128"/>
      <c r="E57" s="129"/>
      <c r="F57" s="129"/>
      <c r="G57" s="130"/>
      <c r="H57" s="216"/>
      <c r="I57" s="142" t="str">
        <f>IF(H$49=0,"－",IF(H57=0,"－",H57/H$49*100))</f>
        <v>－</v>
      </c>
      <c r="J57" s="216"/>
      <c r="K57" s="142" t="str">
        <f>IF(J$49=0,"－",IF(J57=0,"－",J57/J$49*100))</f>
        <v>－</v>
      </c>
      <c r="L57" s="216"/>
      <c r="M57" s="142" t="str">
        <f>IF(L$49=0,"－",IF(L57=0,"－",L57/L$49*100))</f>
        <v>－</v>
      </c>
      <c r="N57" s="216"/>
      <c r="O57" s="142" t="str">
        <f>IF(N$49=0,"－",IF(N57=0,"－",N57/N$49*100))</f>
        <v>－</v>
      </c>
      <c r="P57" s="216"/>
      <c r="Q57" s="142" t="str">
        <f>IF(P$49=0,"－",IF(P57=0,"－",P57/P$49*100))</f>
        <v>－</v>
      </c>
      <c r="R57" s="216"/>
      <c r="S57" s="142" t="str">
        <f>IF(R$49=0,"－",IF(R57=0,"－",R57/R$49*100))</f>
        <v>－</v>
      </c>
      <c r="T57" s="216"/>
      <c r="U57" s="142" t="str">
        <f>IF(T$49=0,"－",IF(T57=0,"－",T57/T$49*100))</f>
        <v>－</v>
      </c>
      <c r="V57" s="216"/>
      <c r="W57" s="142" t="str">
        <f>IF(V$49=0,"－",IF(V57=0,"－",V57/V$49*100))</f>
        <v>－</v>
      </c>
    </row>
    <row r="58" spans="2:23" ht="15" customHeight="1">
      <c r="B58" s="368"/>
      <c r="C58" s="226" t="s">
        <v>113</v>
      </c>
      <c r="D58" s="46"/>
      <c r="E58" s="47"/>
      <c r="F58" s="47"/>
      <c r="G58" s="48"/>
      <c r="H58" s="169"/>
      <c r="I58" s="143" t="str">
        <f t="shared" si="31"/>
        <v>－</v>
      </c>
      <c r="J58" s="169"/>
      <c r="K58" s="143" t="str">
        <f t="shared" si="32"/>
        <v>－</v>
      </c>
      <c r="L58" s="169"/>
      <c r="M58" s="143" t="str">
        <f t="shared" si="26"/>
        <v>－</v>
      </c>
      <c r="N58" s="169"/>
      <c r="O58" s="143" t="str">
        <f t="shared" si="33"/>
        <v>－</v>
      </c>
      <c r="P58" s="169"/>
      <c r="Q58" s="143" t="str">
        <f t="shared" si="27"/>
        <v>－</v>
      </c>
      <c r="R58" s="169"/>
      <c r="S58" s="143" t="str">
        <f>IF(R$49=0,"－",IF(R58=0,"－",R58/R$49*100))</f>
        <v>－</v>
      </c>
      <c r="T58" s="169"/>
      <c r="U58" s="143" t="str">
        <f t="shared" si="29"/>
        <v>－</v>
      </c>
      <c r="V58" s="169"/>
      <c r="W58" s="143" t="str">
        <f t="shared" si="30"/>
        <v>－</v>
      </c>
    </row>
    <row r="59" spans="2:23" ht="15.95" customHeight="1">
      <c r="B59" s="390"/>
      <c r="C59" s="267" t="s">
        <v>124</v>
      </c>
      <c r="D59" s="49"/>
      <c r="E59" s="50"/>
      <c r="F59" s="50"/>
      <c r="G59" s="51"/>
      <c r="H59" s="170">
        <f>SUM(H50:H58)</f>
        <v>0</v>
      </c>
      <c r="I59" s="138" t="str">
        <f t="shared" si="31"/>
        <v>－</v>
      </c>
      <c r="J59" s="170">
        <f>SUM(J50:J58)</f>
        <v>0</v>
      </c>
      <c r="K59" s="138" t="str">
        <f t="shared" si="32"/>
        <v>－</v>
      </c>
      <c r="L59" s="170">
        <f>SUM(L50:L58)</f>
        <v>0</v>
      </c>
      <c r="M59" s="138" t="str">
        <f t="shared" si="26"/>
        <v>－</v>
      </c>
      <c r="N59" s="170">
        <f>SUM(N50:N58)</f>
        <v>0</v>
      </c>
      <c r="O59" s="138" t="str">
        <f t="shared" si="33"/>
        <v>－</v>
      </c>
      <c r="P59" s="170">
        <f>SUM(P50:P58)</f>
        <v>0</v>
      </c>
      <c r="Q59" s="138" t="str">
        <f t="shared" si="27"/>
        <v>－</v>
      </c>
      <c r="R59" s="170">
        <f>SUM(R50:R58)</f>
        <v>0</v>
      </c>
      <c r="S59" s="138" t="str">
        <f>IF(R$49=0,"－",IF(R59=0,"－",R59/R$49*100))</f>
        <v>－</v>
      </c>
      <c r="T59" s="170">
        <f>SUM(T50:T58)</f>
        <v>0</v>
      </c>
      <c r="U59" s="138" t="str">
        <f t="shared" si="29"/>
        <v>－</v>
      </c>
      <c r="V59" s="170">
        <f>SUM(V50:V58)</f>
        <v>0</v>
      </c>
      <c r="W59" s="138" t="str">
        <f t="shared" si="30"/>
        <v>－</v>
      </c>
    </row>
    <row r="60" spans="2:23" ht="15.95" customHeight="1">
      <c r="B60" s="355" t="s">
        <v>6</v>
      </c>
      <c r="C60" s="356"/>
      <c r="D60" s="49"/>
      <c r="E60" s="50"/>
      <c r="F60" s="50"/>
      <c r="G60" s="51"/>
      <c r="H60" s="170">
        <f>H49-H59</f>
        <v>0</v>
      </c>
      <c r="I60" s="152" t="str">
        <f>IF(H$49=0,"－",IF(H60&lt;=0,"－",H60/H$49*100))</f>
        <v>－</v>
      </c>
      <c r="J60" s="170">
        <f>J49-J59</f>
        <v>0</v>
      </c>
      <c r="K60" s="152" t="str">
        <f>IF(J$49=0,"－",IF(J60&lt;=0,"－",J60/J$49*100))</f>
        <v>－</v>
      </c>
      <c r="L60" s="170">
        <f>L49-L59</f>
        <v>0</v>
      </c>
      <c r="M60" s="152" t="str">
        <f>IF(L$49=0,"－",IF(L60&lt;=0,"－",L60/L$49*100))</f>
        <v>－</v>
      </c>
      <c r="N60" s="170">
        <f>N49-N59</f>
        <v>0</v>
      </c>
      <c r="O60" s="152" t="str">
        <f>IF(N$49=0,"－",IF(N60&lt;=0,"－",N60/N$49*100))</f>
        <v>－</v>
      </c>
      <c r="P60" s="170">
        <f>P49-P59</f>
        <v>0</v>
      </c>
      <c r="Q60" s="152" t="str">
        <f>IF(P$49=0,"－",IF(P60&lt;=0,"－",P60/P$49*100))</f>
        <v>－</v>
      </c>
      <c r="R60" s="170">
        <f>R49-R59</f>
        <v>0</v>
      </c>
      <c r="S60" s="152" t="str">
        <f>IF(R$49=0,"－",IF(R60&lt;=0,"－",R60/R$49*100))</f>
        <v>－</v>
      </c>
      <c r="T60" s="170">
        <f>T49-T59</f>
        <v>0</v>
      </c>
      <c r="U60" s="152" t="str">
        <f>IF(T$49=0,"－",IF(T60&lt;=0,"－",T60/T$49*100))</f>
        <v>－</v>
      </c>
      <c r="V60" s="170">
        <f>V49-V59</f>
        <v>0</v>
      </c>
      <c r="W60" s="152" t="str">
        <f>IF(V$49=0,"－",IF(V60&lt;=0,"－",V60/V$49*100))</f>
        <v>－</v>
      </c>
    </row>
    <row r="61" spans="2:23" ht="15" customHeight="1">
      <c r="B61" s="384" t="s">
        <v>66</v>
      </c>
      <c r="C61" s="131" t="s">
        <v>115</v>
      </c>
      <c r="D61" s="40"/>
      <c r="E61" s="41"/>
      <c r="F61" s="41"/>
      <c r="G61" s="42"/>
      <c r="H61" s="156"/>
      <c r="I61" s="153" t="str">
        <f t="shared" ref="I61:I68" si="34">IF(H$49=0,"－",IF(H61=0,"－",H61/H$49*100))</f>
        <v>－</v>
      </c>
      <c r="J61" s="156"/>
      <c r="K61" s="153" t="str">
        <f t="shared" ref="K61:K68" si="35">IF(J$49=0,"－",IF(J61=0,"－",J61/J$49*100))</f>
        <v>－</v>
      </c>
      <c r="L61" s="156"/>
      <c r="M61" s="153" t="str">
        <f t="shared" ref="M61:M68" si="36">IF(L$49=0,"－",IF(L61=0,"－",L61/L$49*100))</f>
        <v>－</v>
      </c>
      <c r="N61" s="156"/>
      <c r="O61" s="153" t="str">
        <f t="shared" ref="O61:O68" si="37">IF(N$49=0,"－",IF(N61=0,"－",N61/N$49*100))</f>
        <v>－</v>
      </c>
      <c r="P61" s="156"/>
      <c r="Q61" s="153" t="str">
        <f t="shared" ref="Q61:Q68" si="38">IF(P$49=0,"－",IF(P61=0,"－",P61/P$49*100))</f>
        <v>－</v>
      </c>
      <c r="R61" s="156"/>
      <c r="S61" s="153" t="str">
        <f>IF(R$49=0,"－",IF(R61=0,"－",R61/R$49*100))</f>
        <v>－</v>
      </c>
      <c r="T61" s="156"/>
      <c r="U61" s="153" t="str">
        <f t="shared" ref="U61:U68" si="39">IF(T$49=0,"－",IF(T61=0,"－",T61/T$49*100))</f>
        <v>－</v>
      </c>
      <c r="V61" s="156"/>
      <c r="W61" s="153" t="str">
        <f t="shared" ref="W61:W68" si="40">IF(V$49=0,"－",IF(V61=0,"－",V61/V$49*100))</f>
        <v>－</v>
      </c>
    </row>
    <row r="62" spans="2:23" ht="15" customHeight="1">
      <c r="B62" s="385"/>
      <c r="C62" s="294" t="s">
        <v>130</v>
      </c>
      <c r="D62" s="58"/>
      <c r="E62" s="59"/>
      <c r="F62" s="59"/>
      <c r="G62" s="60"/>
      <c r="H62" s="172"/>
      <c r="I62" s="154" t="str">
        <f t="shared" si="34"/>
        <v>－</v>
      </c>
      <c r="J62" s="172"/>
      <c r="K62" s="154" t="str">
        <f>IF(J$49=0,"－",IF(J62=0,"－",J62/J$49*100))</f>
        <v>－</v>
      </c>
      <c r="L62" s="172"/>
      <c r="M62" s="154" t="str">
        <f>IF(L$49=0,"－",IF(L62=0,"－",L62/L$49*100))</f>
        <v>－</v>
      </c>
      <c r="N62" s="172"/>
      <c r="O62" s="154" t="str">
        <f>IF(N$49=0,"－",IF(N62=0,"－",N62/N$49*100))</f>
        <v>－</v>
      </c>
      <c r="P62" s="172"/>
      <c r="Q62" s="154" t="str">
        <f>IF(P$49=0,"－",IF(P62=0,"－",P62/P$49*100))</f>
        <v>－</v>
      </c>
      <c r="R62" s="172"/>
      <c r="S62" s="154" t="str">
        <f>IF(R$49=0,"－",IF(R62=0,"－",R62/R$49*100))</f>
        <v>－</v>
      </c>
      <c r="T62" s="172"/>
      <c r="U62" s="154" t="str">
        <f>IF(T$49=0,"－",IF(T62=0,"－",T62/T$49*100))</f>
        <v>－</v>
      </c>
      <c r="V62" s="172"/>
      <c r="W62" s="154" t="str">
        <f>IF(V$49=0,"－",IF(V62=0,"－",V62/V$49*100))</f>
        <v>－</v>
      </c>
    </row>
    <row r="63" spans="2:23" ht="15" customHeight="1">
      <c r="B63" s="385"/>
      <c r="C63" s="132" t="s">
        <v>63</v>
      </c>
      <c r="D63" s="43"/>
      <c r="E63" s="44"/>
      <c r="F63" s="44"/>
      <c r="G63" s="45"/>
      <c r="H63" s="157"/>
      <c r="I63" s="155" t="str">
        <f t="shared" si="34"/>
        <v>－</v>
      </c>
      <c r="J63" s="157"/>
      <c r="K63" s="155" t="str">
        <f t="shared" si="35"/>
        <v>－</v>
      </c>
      <c r="L63" s="157"/>
      <c r="M63" s="155" t="str">
        <f t="shared" si="36"/>
        <v>－</v>
      </c>
      <c r="N63" s="157"/>
      <c r="O63" s="155" t="str">
        <f t="shared" si="37"/>
        <v>－</v>
      </c>
      <c r="P63" s="157"/>
      <c r="Q63" s="155" t="str">
        <f t="shared" si="38"/>
        <v>－</v>
      </c>
      <c r="R63" s="157"/>
      <c r="S63" s="155" t="str">
        <f t="shared" ref="S63:S68" si="41">IF(R$49=0,"－",IF(R63=0,"－",R63/R$49*100))</f>
        <v>－</v>
      </c>
      <c r="T63" s="157"/>
      <c r="U63" s="155" t="str">
        <f t="shared" si="39"/>
        <v>－</v>
      </c>
      <c r="V63" s="157"/>
      <c r="W63" s="155" t="str">
        <f t="shared" si="40"/>
        <v>－</v>
      </c>
    </row>
    <row r="64" spans="2:23" ht="15" customHeight="1">
      <c r="B64" s="385"/>
      <c r="C64" s="132" t="s">
        <v>58</v>
      </c>
      <c r="D64" s="43"/>
      <c r="E64" s="44"/>
      <c r="F64" s="44"/>
      <c r="G64" s="45"/>
      <c r="H64" s="157"/>
      <c r="I64" s="155" t="str">
        <f t="shared" si="34"/>
        <v>－</v>
      </c>
      <c r="J64" s="157"/>
      <c r="K64" s="155" t="str">
        <f t="shared" si="35"/>
        <v>－</v>
      </c>
      <c r="L64" s="157"/>
      <c r="M64" s="155" t="str">
        <f t="shared" si="36"/>
        <v>－</v>
      </c>
      <c r="N64" s="157"/>
      <c r="O64" s="155" t="str">
        <f t="shared" si="37"/>
        <v>－</v>
      </c>
      <c r="P64" s="157"/>
      <c r="Q64" s="155" t="str">
        <f t="shared" si="38"/>
        <v>－</v>
      </c>
      <c r="R64" s="157"/>
      <c r="S64" s="155" t="str">
        <f t="shared" si="41"/>
        <v>－</v>
      </c>
      <c r="T64" s="157"/>
      <c r="U64" s="155" t="str">
        <f t="shared" si="39"/>
        <v>－</v>
      </c>
      <c r="V64" s="157"/>
      <c r="W64" s="155" t="str">
        <f t="shared" si="40"/>
        <v>－</v>
      </c>
    </row>
    <row r="65" spans="2:24" ht="15" customHeight="1">
      <c r="B65" s="385"/>
      <c r="C65" s="132" t="s">
        <v>129</v>
      </c>
      <c r="D65" s="43"/>
      <c r="E65" s="44"/>
      <c r="F65" s="44"/>
      <c r="G65" s="45"/>
      <c r="H65" s="157"/>
      <c r="I65" s="155" t="str">
        <f t="shared" si="34"/>
        <v>－</v>
      </c>
      <c r="J65" s="157"/>
      <c r="K65" s="155" t="str">
        <f t="shared" si="35"/>
        <v>－</v>
      </c>
      <c r="L65" s="157"/>
      <c r="M65" s="155" t="str">
        <f t="shared" si="36"/>
        <v>－</v>
      </c>
      <c r="N65" s="157"/>
      <c r="O65" s="155" t="str">
        <f t="shared" si="37"/>
        <v>－</v>
      </c>
      <c r="P65" s="157"/>
      <c r="Q65" s="155" t="str">
        <f t="shared" si="38"/>
        <v>－</v>
      </c>
      <c r="R65" s="157"/>
      <c r="S65" s="155" t="str">
        <f t="shared" si="41"/>
        <v>－</v>
      </c>
      <c r="T65" s="157"/>
      <c r="U65" s="155" t="str">
        <f t="shared" si="39"/>
        <v>－</v>
      </c>
      <c r="V65" s="157"/>
      <c r="W65" s="155" t="str">
        <f t="shared" si="40"/>
        <v>－</v>
      </c>
    </row>
    <row r="66" spans="2:24" ht="15" customHeight="1">
      <c r="B66" s="385"/>
      <c r="C66" s="132" t="s">
        <v>111</v>
      </c>
      <c r="D66" s="43"/>
      <c r="E66" s="44"/>
      <c r="F66" s="44"/>
      <c r="G66" s="45"/>
      <c r="H66" s="157"/>
      <c r="I66" s="155" t="str">
        <f t="shared" si="34"/>
        <v>－</v>
      </c>
      <c r="J66" s="157"/>
      <c r="K66" s="155" t="str">
        <f t="shared" si="35"/>
        <v>－</v>
      </c>
      <c r="L66" s="157"/>
      <c r="M66" s="155" t="str">
        <f t="shared" si="36"/>
        <v>－</v>
      </c>
      <c r="N66" s="157"/>
      <c r="O66" s="155" t="str">
        <f t="shared" si="37"/>
        <v>－</v>
      </c>
      <c r="P66" s="157"/>
      <c r="Q66" s="155" t="str">
        <f t="shared" si="38"/>
        <v>－</v>
      </c>
      <c r="R66" s="157"/>
      <c r="S66" s="155" t="str">
        <f t="shared" si="41"/>
        <v>－</v>
      </c>
      <c r="T66" s="157"/>
      <c r="U66" s="155" t="str">
        <f t="shared" si="39"/>
        <v>－</v>
      </c>
      <c r="V66" s="157"/>
      <c r="W66" s="155" t="str">
        <f t="shared" si="40"/>
        <v>－</v>
      </c>
    </row>
    <row r="67" spans="2:24" ht="15" customHeight="1">
      <c r="B67" s="385"/>
      <c r="C67" s="226" t="s">
        <v>113</v>
      </c>
      <c r="D67" s="46"/>
      <c r="E67" s="47"/>
      <c r="F67" s="47"/>
      <c r="G67" s="48"/>
      <c r="H67" s="169"/>
      <c r="I67" s="139" t="str">
        <f t="shared" si="34"/>
        <v>－</v>
      </c>
      <c r="J67" s="169"/>
      <c r="K67" s="139" t="str">
        <f t="shared" si="35"/>
        <v>－</v>
      </c>
      <c r="L67" s="169"/>
      <c r="M67" s="139" t="str">
        <f t="shared" si="36"/>
        <v>－</v>
      </c>
      <c r="N67" s="169"/>
      <c r="O67" s="139" t="str">
        <f t="shared" si="37"/>
        <v>－</v>
      </c>
      <c r="P67" s="169"/>
      <c r="Q67" s="139" t="str">
        <f t="shared" si="38"/>
        <v>－</v>
      </c>
      <c r="R67" s="169"/>
      <c r="S67" s="139" t="str">
        <f t="shared" si="41"/>
        <v>－</v>
      </c>
      <c r="T67" s="169"/>
      <c r="U67" s="139" t="str">
        <f t="shared" si="39"/>
        <v>－</v>
      </c>
      <c r="V67" s="169"/>
      <c r="W67" s="139" t="str">
        <f t="shared" si="40"/>
        <v>－</v>
      </c>
    </row>
    <row r="68" spans="2:24" ht="15.95" customHeight="1">
      <c r="B68" s="386"/>
      <c r="C68" s="146" t="s">
        <v>5</v>
      </c>
      <c r="D68" s="49"/>
      <c r="E68" s="50"/>
      <c r="F68" s="50"/>
      <c r="G68" s="51"/>
      <c r="H68" s="170">
        <f>SUM(H61:H67)</f>
        <v>0</v>
      </c>
      <c r="I68" s="152" t="str">
        <f t="shared" si="34"/>
        <v>－</v>
      </c>
      <c r="J68" s="170">
        <f>SUM(J61:J67)</f>
        <v>0</v>
      </c>
      <c r="K68" s="152" t="str">
        <f t="shared" si="35"/>
        <v>－</v>
      </c>
      <c r="L68" s="170">
        <f>SUM(L61:L67)</f>
        <v>0</v>
      </c>
      <c r="M68" s="152" t="str">
        <f t="shared" si="36"/>
        <v>－</v>
      </c>
      <c r="N68" s="170">
        <f>SUM(N61:N67)</f>
        <v>0</v>
      </c>
      <c r="O68" s="152" t="str">
        <f t="shared" si="37"/>
        <v>－</v>
      </c>
      <c r="P68" s="170">
        <f>SUM(P61:P67)</f>
        <v>0</v>
      </c>
      <c r="Q68" s="152" t="str">
        <f t="shared" si="38"/>
        <v>－</v>
      </c>
      <c r="R68" s="170">
        <f>SUM(R61:R67)</f>
        <v>0</v>
      </c>
      <c r="S68" s="152" t="str">
        <f t="shared" si="41"/>
        <v>－</v>
      </c>
      <c r="T68" s="170">
        <f>SUM(T61:T67)</f>
        <v>0</v>
      </c>
      <c r="U68" s="152" t="str">
        <f t="shared" si="39"/>
        <v>－</v>
      </c>
      <c r="V68" s="170">
        <f>SUM(V61:V67)</f>
        <v>0</v>
      </c>
      <c r="W68" s="152" t="str">
        <f t="shared" si="40"/>
        <v>－</v>
      </c>
    </row>
    <row r="69" spans="2:24" ht="15.95" customHeight="1">
      <c r="B69" s="355" t="s">
        <v>7</v>
      </c>
      <c r="C69" s="356"/>
      <c r="D69" s="49"/>
      <c r="E69" s="50"/>
      <c r="F69" s="50"/>
      <c r="G69" s="51"/>
      <c r="H69" s="170">
        <f>H60-H68</f>
        <v>0</v>
      </c>
      <c r="I69" s="152" t="str">
        <f>IF(H$49=0,"－",IF(H69&lt;=0,"－",H69/H$49*100))</f>
        <v>－</v>
      </c>
      <c r="J69" s="170">
        <f>J60-J68</f>
        <v>0</v>
      </c>
      <c r="K69" s="152" t="str">
        <f>IF(J$49=0,"－",IF(J69&lt;=0,"－",J69/J$49*100))</f>
        <v>－</v>
      </c>
      <c r="L69" s="170">
        <f>L60-L68</f>
        <v>0</v>
      </c>
      <c r="M69" s="152" t="str">
        <f>IF(L$49=0,"－",IF(L69&lt;=0,"－",L69/L$49*100))</f>
        <v>－</v>
      </c>
      <c r="N69" s="170">
        <f>N60-N68</f>
        <v>0</v>
      </c>
      <c r="O69" s="152" t="str">
        <f>IF(N$49=0,"－",IF(N69&lt;=0,"－",N69/N$49*100))</f>
        <v>－</v>
      </c>
      <c r="P69" s="170">
        <f>P60-P68</f>
        <v>0</v>
      </c>
      <c r="Q69" s="152" t="str">
        <f>IF(P$49=0,"－",IF(P69&lt;=0,"－",P69/P$49*100))</f>
        <v>－</v>
      </c>
      <c r="R69" s="170">
        <f>R60-R68</f>
        <v>0</v>
      </c>
      <c r="S69" s="152" t="str">
        <f>IF(R$49=0,"－",IF(R69&lt;=0,"－",R69/R$49*100))</f>
        <v>－</v>
      </c>
      <c r="T69" s="170">
        <f>T60-T68</f>
        <v>0</v>
      </c>
      <c r="U69" s="152" t="str">
        <f>IF(T$49=0,"－",IF(T69&lt;=0,"－",T69/T$49*100))</f>
        <v>－</v>
      </c>
      <c r="V69" s="170">
        <f>V60-V68</f>
        <v>0</v>
      </c>
      <c r="W69" s="152" t="str">
        <f>IF(V$49=0,"－",IF(V69&lt;=0,"－",V69/V$49*100))</f>
        <v>－</v>
      </c>
      <c r="X69" s="151"/>
    </row>
    <row r="70" spans="2:24" ht="15.95" customHeight="1">
      <c r="B70" s="355" t="s">
        <v>101</v>
      </c>
      <c r="C70" s="356"/>
      <c r="D70" s="49"/>
      <c r="E70" s="50"/>
      <c r="F70" s="50"/>
      <c r="G70" s="51"/>
      <c r="H70" s="173"/>
      <c r="I70" s="152" t="str">
        <f>IF(H$49=0,"－",IF(H70=0,"－",H70/H$49*100))</f>
        <v>－</v>
      </c>
      <c r="J70" s="173"/>
      <c r="K70" s="152" t="str">
        <f>IF(J$49=0,"－",IF(J70=0,"－",J70/J$49*100))</f>
        <v>－</v>
      </c>
      <c r="L70" s="173"/>
      <c r="M70" s="152" t="str">
        <f>IF(L$49=0,"－",IF(L70=0,"－",L70/L$49*100))</f>
        <v>－</v>
      </c>
      <c r="N70" s="173"/>
      <c r="O70" s="152" t="str">
        <f>IF(N$49=0,"－",IF(N70=0,"－",N70/N$49*100))</f>
        <v>－</v>
      </c>
      <c r="P70" s="173"/>
      <c r="Q70" s="152" t="str">
        <f>IF(P$49=0,"－",IF(P70=0,"－",P70/P$49*100))</f>
        <v>－</v>
      </c>
      <c r="R70" s="173"/>
      <c r="S70" s="152" t="str">
        <f>IF(R$49=0,"－",IF(R70=0,"－",R70/R$49*100))</f>
        <v>－</v>
      </c>
      <c r="T70" s="173"/>
      <c r="U70" s="152" t="str">
        <f>IF(T$49=0,"－",IF(T70=0,"－",T70/T$49*100))</f>
        <v>－</v>
      </c>
      <c r="V70" s="173"/>
      <c r="W70" s="152" t="str">
        <f>IF(V$49=0,"－",IF(V70=0,"－",V70/V$49*100))</f>
        <v>－</v>
      </c>
      <c r="X70" s="151"/>
    </row>
    <row r="71" spans="2:24" ht="15.95" customHeight="1">
      <c r="B71" s="355" t="s">
        <v>16</v>
      </c>
      <c r="C71" s="356"/>
      <c r="D71" s="49"/>
      <c r="E71" s="50"/>
      <c r="F71" s="50"/>
      <c r="G71" s="51"/>
      <c r="H71" s="170">
        <f>H69-H70</f>
        <v>0</v>
      </c>
      <c r="I71" s="152" t="str">
        <f>IF(H$49=0,"－",IF(H71&lt;=0,"－",H71/H$49*100))</f>
        <v>－</v>
      </c>
      <c r="J71" s="170">
        <f>J69-J70</f>
        <v>0</v>
      </c>
      <c r="K71" s="152" t="str">
        <f>IF(J$49=0,"－",IF(J71&lt;=0,"－",J71/J$49*100))</f>
        <v>－</v>
      </c>
      <c r="L71" s="170">
        <f>L69-L70</f>
        <v>0</v>
      </c>
      <c r="M71" s="152" t="str">
        <f>IF(L$49=0,"－",IF(L71&lt;=0,"－",L71/L$49*100))</f>
        <v>－</v>
      </c>
      <c r="N71" s="170">
        <f>N69-N70</f>
        <v>0</v>
      </c>
      <c r="O71" s="152" t="str">
        <f>IF(N$49=0,"－",IF(N71&lt;=0,"－",N71/N$49*100))</f>
        <v>－</v>
      </c>
      <c r="P71" s="170">
        <f>P69-P70</f>
        <v>0</v>
      </c>
      <c r="Q71" s="152" t="str">
        <f>IF(P$49=0,"－",IF(P71&lt;=0,"－",P71/P$49*100))</f>
        <v>－</v>
      </c>
      <c r="R71" s="170">
        <f>R69-R70</f>
        <v>0</v>
      </c>
      <c r="S71" s="152" t="str">
        <f>IF(R$49=0,"－",IF(R71&lt;=0,"－",R71/R$49*100))</f>
        <v>－</v>
      </c>
      <c r="T71" s="170">
        <f>T69-T70</f>
        <v>0</v>
      </c>
      <c r="U71" s="152" t="str">
        <f>IF(T$49=0,"－",IF(T71&lt;=0,"－",T71/T$49*100))</f>
        <v>－</v>
      </c>
      <c r="V71" s="170">
        <f>V69-V70</f>
        <v>0</v>
      </c>
      <c r="W71" s="152" t="str">
        <f>IF(V$49=0,"－",IF(V71&lt;=0,"－",V71/V$49*100))</f>
        <v>－</v>
      </c>
      <c r="X71" s="151"/>
    </row>
    <row r="72" spans="2:24" ht="19.5" customHeight="1">
      <c r="B72" s="265" t="s">
        <v>122</v>
      </c>
      <c r="C72" s="265"/>
      <c r="D72" s="245"/>
      <c r="E72" s="245"/>
      <c r="F72" s="245"/>
      <c r="G72" s="245"/>
      <c r="H72" s="246"/>
      <c r="I72" s="247"/>
      <c r="J72" s="246"/>
      <c r="K72" s="247"/>
      <c r="L72" s="246"/>
      <c r="M72" s="247"/>
      <c r="N72" s="246"/>
      <c r="O72" s="247"/>
      <c r="P72" s="246"/>
      <c r="Q72" s="247"/>
      <c r="R72" s="246"/>
      <c r="S72" s="247"/>
      <c r="T72" s="246"/>
      <c r="U72" s="247"/>
      <c r="V72" s="246"/>
      <c r="W72" s="247"/>
      <c r="X72" s="151"/>
    </row>
    <row r="73" spans="2:24" ht="15" customHeight="1">
      <c r="B73" s="367" t="s">
        <v>62</v>
      </c>
      <c r="C73" s="221" t="s">
        <v>65</v>
      </c>
      <c r="D73" s="40"/>
      <c r="E73" s="41"/>
      <c r="F73" s="41"/>
      <c r="G73" s="42"/>
      <c r="H73" s="345">
        <f>ROUND((H59+H68)/12,-2)</f>
        <v>0</v>
      </c>
      <c r="I73" s="346"/>
      <c r="J73" s="345">
        <f>ROUND((J59+J68)/12,-2)</f>
        <v>0</v>
      </c>
      <c r="K73" s="346"/>
      <c r="L73" s="345">
        <f>ROUND((L59+L68)/12,-2)</f>
        <v>0</v>
      </c>
      <c r="M73" s="346"/>
      <c r="N73" s="345">
        <f>ROUND((N59+N68)/12,-2)</f>
        <v>0</v>
      </c>
      <c r="O73" s="346"/>
      <c r="P73" s="345">
        <f>ROUND((P59+P68)/12,-2)</f>
        <v>0</v>
      </c>
      <c r="Q73" s="346"/>
      <c r="R73" s="345">
        <f>ROUND((R59+R68)/12,-2)</f>
        <v>0</v>
      </c>
      <c r="S73" s="346"/>
      <c r="T73" s="345">
        <f>ROUND((T59+T68)/12,-2)</f>
        <v>0</v>
      </c>
      <c r="U73" s="346"/>
      <c r="V73" s="345">
        <f>ROUND((V59+V68)/12,-2)</f>
        <v>0</v>
      </c>
      <c r="W73" s="346"/>
      <c r="X73" s="151"/>
    </row>
    <row r="74" spans="2:24" ht="15" customHeight="1">
      <c r="B74" s="368"/>
      <c r="C74" s="222" t="s">
        <v>64</v>
      </c>
      <c r="D74" s="128"/>
      <c r="E74" s="129"/>
      <c r="F74" s="129"/>
      <c r="G74" s="130"/>
      <c r="H74" s="341"/>
      <c r="I74" s="342"/>
      <c r="J74" s="341"/>
      <c r="K74" s="342"/>
      <c r="L74" s="341"/>
      <c r="M74" s="342"/>
      <c r="N74" s="341"/>
      <c r="O74" s="342"/>
      <c r="P74" s="341"/>
      <c r="Q74" s="342"/>
      <c r="R74" s="341"/>
      <c r="S74" s="342"/>
      <c r="T74" s="341"/>
      <c r="U74" s="342"/>
      <c r="V74" s="341"/>
      <c r="W74" s="342"/>
      <c r="X74" s="151"/>
    </row>
    <row r="75" spans="2:24" ht="15" customHeight="1">
      <c r="B75" s="368"/>
      <c r="C75" s="223" t="s">
        <v>112</v>
      </c>
      <c r="D75" s="49"/>
      <c r="E75" s="50"/>
      <c r="F75" s="50"/>
      <c r="G75" s="51"/>
      <c r="H75" s="326">
        <f>SUM(H73:I74)</f>
        <v>0</v>
      </c>
      <c r="I75" s="327"/>
      <c r="J75" s="326">
        <f t="shared" ref="J75" si="42">SUM(J73:K74)</f>
        <v>0</v>
      </c>
      <c r="K75" s="327"/>
      <c r="L75" s="326">
        <f t="shared" ref="L75" si="43">SUM(L73:M74)</f>
        <v>0</v>
      </c>
      <c r="M75" s="327"/>
      <c r="N75" s="326">
        <f t="shared" ref="N75" si="44">SUM(N73:O74)</f>
        <v>0</v>
      </c>
      <c r="O75" s="327"/>
      <c r="P75" s="326">
        <f t="shared" ref="P75" si="45">SUM(P73:Q74)</f>
        <v>0</v>
      </c>
      <c r="Q75" s="327"/>
      <c r="R75" s="326">
        <f t="shared" ref="R75" si="46">SUM(R73:S74)</f>
        <v>0</v>
      </c>
      <c r="S75" s="327"/>
      <c r="T75" s="326">
        <f t="shared" ref="T75" si="47">SUM(T73:U74)</f>
        <v>0</v>
      </c>
      <c r="U75" s="327"/>
      <c r="V75" s="326">
        <f t="shared" ref="V75" si="48">SUM(V73:W74)</f>
        <v>0</v>
      </c>
      <c r="W75" s="327"/>
      <c r="X75" s="151"/>
    </row>
    <row r="76" spans="2:24" ht="15" customHeight="1" thickBot="1">
      <c r="B76" s="368"/>
      <c r="C76" s="224" t="s">
        <v>128</v>
      </c>
      <c r="D76" s="218"/>
      <c r="E76" s="219"/>
      <c r="F76" s="219"/>
      <c r="G76" s="220"/>
      <c r="H76" s="343"/>
      <c r="I76" s="344"/>
      <c r="J76" s="343"/>
      <c r="K76" s="344"/>
      <c r="L76" s="343"/>
      <c r="M76" s="344"/>
      <c r="N76" s="343"/>
      <c r="O76" s="344"/>
      <c r="P76" s="343"/>
      <c r="Q76" s="344"/>
      <c r="R76" s="343"/>
      <c r="S76" s="344"/>
      <c r="T76" s="343"/>
      <c r="U76" s="344"/>
      <c r="V76" s="343"/>
      <c r="W76" s="344"/>
      <c r="X76" s="151"/>
    </row>
    <row r="77" spans="2:24" ht="15" customHeight="1" thickBot="1">
      <c r="B77" s="368"/>
      <c r="C77" s="283" t="s">
        <v>5</v>
      </c>
      <c r="D77" s="284"/>
      <c r="E77" s="285"/>
      <c r="F77" s="285"/>
      <c r="G77" s="286"/>
      <c r="H77" s="339">
        <f>H75+H76</f>
        <v>0</v>
      </c>
      <c r="I77" s="340"/>
      <c r="J77" s="339">
        <f t="shared" ref="J77" si="49">J75+J76</f>
        <v>0</v>
      </c>
      <c r="K77" s="340"/>
      <c r="L77" s="339">
        <f t="shared" ref="L77" si="50">L75+L76</f>
        <v>0</v>
      </c>
      <c r="M77" s="340"/>
      <c r="N77" s="339">
        <f t="shared" ref="N77" si="51">N75+N76</f>
        <v>0</v>
      </c>
      <c r="O77" s="340"/>
      <c r="P77" s="339">
        <f t="shared" ref="P77" si="52">P75+P76</f>
        <v>0</v>
      </c>
      <c r="Q77" s="340"/>
      <c r="R77" s="339">
        <f t="shared" ref="R77" si="53">R75+R76</f>
        <v>0</v>
      </c>
      <c r="S77" s="340"/>
      <c r="T77" s="339">
        <f t="shared" ref="T77" si="54">T75+T76</f>
        <v>0</v>
      </c>
      <c r="U77" s="340"/>
      <c r="V77" s="339">
        <f t="shared" ref="V77" si="55">V75+V76</f>
        <v>0</v>
      </c>
      <c r="W77" s="340"/>
      <c r="X77" s="151"/>
    </row>
    <row r="78" spans="2:24" ht="15" customHeight="1" thickTop="1">
      <c r="B78" s="387" t="s">
        <v>57</v>
      </c>
      <c r="C78" s="287" t="s">
        <v>52</v>
      </c>
      <c r="D78" s="288"/>
      <c r="E78" s="289"/>
      <c r="F78" s="289"/>
      <c r="G78" s="290"/>
      <c r="H78" s="328"/>
      <c r="I78" s="329"/>
      <c r="J78" s="328"/>
      <c r="K78" s="329"/>
      <c r="L78" s="328"/>
      <c r="M78" s="329"/>
      <c r="N78" s="328"/>
      <c r="O78" s="329"/>
      <c r="P78" s="328"/>
      <c r="Q78" s="329"/>
      <c r="R78" s="328"/>
      <c r="S78" s="329"/>
      <c r="T78" s="328"/>
      <c r="U78" s="329"/>
      <c r="V78" s="328"/>
      <c r="W78" s="329"/>
      <c r="X78" s="151"/>
    </row>
    <row r="79" spans="2:24" ht="15" customHeight="1">
      <c r="B79" s="388"/>
      <c r="C79" s="278" t="s">
        <v>53</v>
      </c>
      <c r="D79" s="43"/>
      <c r="E79" s="44"/>
      <c r="F79" s="44"/>
      <c r="G79" s="45"/>
      <c r="H79" s="308"/>
      <c r="I79" s="309"/>
      <c r="J79" s="308"/>
      <c r="K79" s="309"/>
      <c r="L79" s="308"/>
      <c r="M79" s="309"/>
      <c r="N79" s="308"/>
      <c r="O79" s="309"/>
      <c r="P79" s="308"/>
      <c r="Q79" s="309"/>
      <c r="R79" s="308"/>
      <c r="S79" s="309"/>
      <c r="T79" s="308"/>
      <c r="U79" s="309"/>
      <c r="V79" s="308"/>
      <c r="W79" s="309"/>
      <c r="X79" s="151"/>
    </row>
    <row r="80" spans="2:24" ht="15" customHeight="1">
      <c r="B80" s="388"/>
      <c r="C80" s="278" t="s">
        <v>54</v>
      </c>
      <c r="D80" s="43"/>
      <c r="E80" s="44"/>
      <c r="F80" s="44"/>
      <c r="G80" s="45"/>
      <c r="H80" s="308"/>
      <c r="I80" s="309"/>
      <c r="J80" s="308"/>
      <c r="K80" s="309"/>
      <c r="L80" s="308"/>
      <c r="M80" s="309"/>
      <c r="N80" s="308"/>
      <c r="O80" s="309"/>
      <c r="P80" s="308"/>
      <c r="Q80" s="309"/>
      <c r="R80" s="308"/>
      <c r="S80" s="309"/>
      <c r="T80" s="308"/>
      <c r="U80" s="309"/>
      <c r="V80" s="308"/>
      <c r="W80" s="309"/>
      <c r="X80" s="151"/>
    </row>
    <row r="81" spans="2:24" ht="15" customHeight="1" thickBot="1">
      <c r="B81" s="388"/>
      <c r="C81" s="279" t="s">
        <v>55</v>
      </c>
      <c r="D81" s="280"/>
      <c r="E81" s="281"/>
      <c r="F81" s="281"/>
      <c r="G81" s="282"/>
      <c r="H81" s="324"/>
      <c r="I81" s="325"/>
      <c r="J81" s="324"/>
      <c r="K81" s="325"/>
      <c r="L81" s="324"/>
      <c r="M81" s="325"/>
      <c r="N81" s="324"/>
      <c r="O81" s="325"/>
      <c r="P81" s="324"/>
      <c r="Q81" s="325"/>
      <c r="R81" s="324"/>
      <c r="S81" s="325"/>
      <c r="T81" s="324"/>
      <c r="U81" s="325"/>
      <c r="V81" s="324"/>
      <c r="W81" s="325"/>
      <c r="X81" s="151"/>
    </row>
    <row r="82" spans="2:24" ht="15" customHeight="1">
      <c r="B82" s="389"/>
      <c r="C82" s="267" t="s">
        <v>5</v>
      </c>
      <c r="D82" s="61"/>
      <c r="E82" s="62"/>
      <c r="F82" s="62"/>
      <c r="G82" s="63"/>
      <c r="H82" s="322">
        <f>SUM(H78:H81)</f>
        <v>0</v>
      </c>
      <c r="I82" s="323"/>
      <c r="J82" s="310">
        <f>SUM(J78:J81)</f>
        <v>0</v>
      </c>
      <c r="K82" s="311"/>
      <c r="L82" s="310">
        <f>SUM(L78:L81)</f>
        <v>0</v>
      </c>
      <c r="M82" s="311"/>
      <c r="N82" s="310">
        <f>SUM(N78:N81)</f>
        <v>0</v>
      </c>
      <c r="O82" s="311"/>
      <c r="P82" s="310">
        <f>SUM(P78:P81)</f>
        <v>0</v>
      </c>
      <c r="Q82" s="311"/>
      <c r="R82" s="322">
        <f>SUM(R78:R81)</f>
        <v>0</v>
      </c>
      <c r="S82" s="323"/>
      <c r="T82" s="310">
        <f>SUM(T78:T81)</f>
        <v>0</v>
      </c>
      <c r="U82" s="311"/>
      <c r="V82" s="310">
        <f>SUM(V78:V81)</f>
        <v>0</v>
      </c>
      <c r="W82" s="311"/>
      <c r="X82" s="151"/>
    </row>
    <row r="83" spans="2:24" ht="10.5" customHeight="1">
      <c r="B83" s="248"/>
      <c r="C83" s="249"/>
      <c r="D83" s="250"/>
      <c r="E83" s="250"/>
      <c r="F83" s="312"/>
      <c r="G83" s="313"/>
      <c r="H83" s="262" t="str">
        <f>IF(H82=H77," ","エラー")</f>
        <v xml:space="preserve"> </v>
      </c>
      <c r="I83" s="263"/>
      <c r="J83" s="262" t="str">
        <f>IF(J82=J77," ","エラー")</f>
        <v xml:space="preserve"> </v>
      </c>
      <c r="K83" s="263"/>
      <c r="L83" s="262" t="str">
        <f>IF(L82=L77," ","エラー")</f>
        <v xml:space="preserve"> </v>
      </c>
      <c r="M83" s="263"/>
      <c r="N83" s="262" t="str">
        <f>IF(N82=N77," ","エラー")</f>
        <v xml:space="preserve"> </v>
      </c>
      <c r="O83" s="263"/>
      <c r="P83" s="262" t="str">
        <f>IF(P82=P77," ","エラー")</f>
        <v xml:space="preserve"> </v>
      </c>
      <c r="Q83" s="263"/>
      <c r="R83" s="262" t="str">
        <f>IF(R82=R77," ","エラー")</f>
        <v xml:space="preserve"> </v>
      </c>
      <c r="S83" s="263"/>
      <c r="T83" s="262" t="str">
        <f>IF(T82=T77," ","エラー")</f>
        <v xml:space="preserve"> </v>
      </c>
      <c r="U83" s="263"/>
      <c r="V83" s="262" t="str">
        <f>IF(V82=V77," ","エラー")</f>
        <v xml:space="preserve"> </v>
      </c>
      <c r="W83" s="263"/>
      <c r="X83" s="151"/>
    </row>
    <row r="84" spans="2:24" ht="12" customHeight="1">
      <c r="B84" s="264" t="s">
        <v>123</v>
      </c>
      <c r="C84" s="264"/>
      <c r="D84" s="251"/>
      <c r="E84" s="251"/>
      <c r="F84" s="251"/>
      <c r="G84" s="251"/>
      <c r="H84" s="239"/>
      <c r="I84" s="240"/>
      <c r="J84" s="239"/>
      <c r="K84" s="240"/>
      <c r="L84" s="239"/>
      <c r="M84" s="240"/>
      <c r="N84" s="239"/>
      <c r="O84" s="240"/>
      <c r="P84" s="239"/>
      <c r="Q84" s="240"/>
      <c r="R84" s="239"/>
      <c r="S84" s="240"/>
      <c r="T84" s="239"/>
      <c r="U84" s="240"/>
      <c r="V84" s="334" t="s">
        <v>49</v>
      </c>
      <c r="W84" s="334"/>
    </row>
    <row r="85" spans="2:24" ht="24" customHeight="1">
      <c r="B85" s="357" t="s">
        <v>114</v>
      </c>
      <c r="C85" s="358"/>
      <c r="D85" s="269"/>
      <c r="E85" s="270"/>
      <c r="F85" s="304"/>
      <c r="G85" s="305"/>
      <c r="H85" s="306"/>
      <c r="I85" s="307"/>
      <c r="J85" s="306"/>
      <c r="K85" s="307"/>
      <c r="L85" s="306"/>
      <c r="M85" s="307"/>
      <c r="N85" s="306"/>
      <c r="O85" s="307"/>
      <c r="P85" s="306"/>
      <c r="Q85" s="307"/>
      <c r="R85" s="306"/>
      <c r="S85" s="307"/>
      <c r="T85" s="306"/>
      <c r="U85" s="307"/>
      <c r="V85" s="306"/>
      <c r="W85" s="307"/>
    </row>
    <row r="86" spans="2:24" ht="24" customHeight="1">
      <c r="B86" s="379" t="s">
        <v>116</v>
      </c>
      <c r="C86" s="380"/>
      <c r="D86" s="268"/>
      <c r="E86" s="271"/>
      <c r="F86" s="318"/>
      <c r="G86" s="319"/>
      <c r="H86" s="320"/>
      <c r="I86" s="321"/>
      <c r="J86" s="320"/>
      <c r="K86" s="321"/>
      <c r="L86" s="320"/>
      <c r="M86" s="321"/>
      <c r="N86" s="320"/>
      <c r="O86" s="321"/>
      <c r="P86" s="320"/>
      <c r="Q86" s="321"/>
      <c r="R86" s="320"/>
      <c r="S86" s="321"/>
      <c r="T86" s="320"/>
      <c r="U86" s="321"/>
      <c r="V86" s="320"/>
      <c r="W86" s="321"/>
    </row>
    <row r="87" spans="2:24" ht="15" customHeight="1">
      <c r="B87" s="359" t="s">
        <v>5</v>
      </c>
      <c r="C87" s="360"/>
      <c r="D87" s="272"/>
      <c r="E87" s="273"/>
      <c r="F87" s="316"/>
      <c r="G87" s="317"/>
      <c r="H87" s="314">
        <f>ROUND((H85+H86),1)</f>
        <v>0</v>
      </c>
      <c r="I87" s="315" t="e">
        <f>ROUND((#REF!+#REF!+#REF!),1)</f>
        <v>#REF!</v>
      </c>
      <c r="J87" s="314">
        <f t="shared" ref="J87" si="56">ROUND((J85+J86),1)</f>
        <v>0</v>
      </c>
      <c r="K87" s="315" t="e">
        <f>ROUND((#REF!+#REF!+#REF!),1)</f>
        <v>#REF!</v>
      </c>
      <c r="L87" s="314">
        <f t="shared" ref="L87" si="57">ROUND((L85+L86),1)</f>
        <v>0</v>
      </c>
      <c r="M87" s="315" t="e">
        <f>ROUND((#REF!+#REF!+#REF!),1)</f>
        <v>#REF!</v>
      </c>
      <c r="N87" s="314">
        <f t="shared" ref="N87" si="58">ROUND((N85+N86),1)</f>
        <v>0</v>
      </c>
      <c r="O87" s="315" t="e">
        <f>ROUND((#REF!+#REF!+#REF!),1)</f>
        <v>#REF!</v>
      </c>
      <c r="P87" s="314">
        <f t="shared" ref="P87" si="59">ROUND((P85+P86),1)</f>
        <v>0</v>
      </c>
      <c r="Q87" s="315" t="e">
        <f>ROUND((#REF!+#REF!+#REF!),1)</f>
        <v>#REF!</v>
      </c>
      <c r="R87" s="314">
        <f t="shared" ref="R87" si="60">ROUND((R85+R86),1)</f>
        <v>0</v>
      </c>
      <c r="S87" s="315" t="e">
        <f>ROUND((#REF!+#REF!+#REF!),1)</f>
        <v>#REF!</v>
      </c>
      <c r="T87" s="314">
        <f t="shared" ref="T87" si="61">ROUND((T85+T86),1)</f>
        <v>0</v>
      </c>
      <c r="U87" s="315" t="e">
        <f>ROUND((#REF!+#REF!+#REF!),1)</f>
        <v>#REF!</v>
      </c>
      <c r="V87" s="314">
        <f t="shared" ref="V87" si="62">ROUND((V85+V86),1)</f>
        <v>0</v>
      </c>
      <c r="W87" s="315" t="e">
        <f>ROUND((#REF!+#REF!+#REF!),1)</f>
        <v>#REF!</v>
      </c>
    </row>
    <row r="88" spans="2:24" ht="16.5" customHeight="1"/>
    <row r="89" spans="2:24" ht="16.5" customHeight="1"/>
    <row r="90" spans="2:24" ht="16.5" customHeight="1"/>
    <row r="91" spans="2:24" ht="16.5" customHeight="1"/>
    <row r="92" spans="2:24" ht="16.5" customHeight="1"/>
    <row r="93" spans="2:24" ht="16.5" customHeight="1"/>
    <row r="94" spans="2:24" ht="16.5" customHeight="1"/>
    <row r="95" spans="2:24" ht="16.5" customHeight="1"/>
    <row r="96" spans="2:24"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5.75" customHeight="1"/>
    <row r="124" ht="15.75" customHeight="1"/>
    <row r="125" ht="15.75" customHeight="1"/>
    <row r="126" ht="15.75" customHeight="1"/>
    <row r="127" ht="15.75" customHeight="1"/>
    <row r="128" ht="15.75" customHeight="1"/>
    <row r="129" ht="15.75" customHeight="1"/>
  </sheetData>
  <sheetProtection algorithmName="SHA-512" hashValue="5b10QLBihd5jGYendpVld+jAKKoa4iSrWY8k4lrDmi1PzQV7AkAU3HbGEPOAUFaHG9GIVrFds6wJe/t493JDYA==" saltValue="q56qDZ7CbeM2B5DonS9YbA==" spinCount="100000" sheet="1" objects="1" scenarios="1"/>
  <mergeCells count="271">
    <mergeCell ref="V76:W76"/>
    <mergeCell ref="T6:U6"/>
    <mergeCell ref="R5:S5"/>
    <mergeCell ref="F32:G32"/>
    <mergeCell ref="F33:G33"/>
    <mergeCell ref="R3:V3"/>
    <mergeCell ref="P3:Q3"/>
    <mergeCell ref="B28:C28"/>
    <mergeCell ref="T39:U39"/>
    <mergeCell ref="V39:W39"/>
    <mergeCell ref="J5:K5"/>
    <mergeCell ref="L5:M5"/>
    <mergeCell ref="J6:K6"/>
    <mergeCell ref="L6:M6"/>
    <mergeCell ref="J32:K32"/>
    <mergeCell ref="L32:M32"/>
    <mergeCell ref="J33:K33"/>
    <mergeCell ref="N5:O5"/>
    <mergeCell ref="P5:Q5"/>
    <mergeCell ref="H6:I6"/>
    <mergeCell ref="N6:O6"/>
    <mergeCell ref="T32:U32"/>
    <mergeCell ref="B8:B17"/>
    <mergeCell ref="H5:I5"/>
    <mergeCell ref="H73:I73"/>
    <mergeCell ref="N73:O73"/>
    <mergeCell ref="P73:Q73"/>
    <mergeCell ref="H74:I74"/>
    <mergeCell ref="N74:O74"/>
    <mergeCell ref="P74:Q74"/>
    <mergeCell ref="J73:K73"/>
    <mergeCell ref="L73:M73"/>
    <mergeCell ref="J74:K74"/>
    <mergeCell ref="H47:I47"/>
    <mergeCell ref="N47:O47"/>
    <mergeCell ref="P47:Q47"/>
    <mergeCell ref="H48:I48"/>
    <mergeCell ref="N48:O48"/>
    <mergeCell ref="P48:Q48"/>
    <mergeCell ref="J48:K48"/>
    <mergeCell ref="L48:M48"/>
    <mergeCell ref="J47:K47"/>
    <mergeCell ref="L47:M47"/>
    <mergeCell ref="T81:U81"/>
    <mergeCell ref="V81:W81"/>
    <mergeCell ref="V79:W79"/>
    <mergeCell ref="V80:W80"/>
    <mergeCell ref="B69:C69"/>
    <mergeCell ref="V73:W73"/>
    <mergeCell ref="T73:U73"/>
    <mergeCell ref="T74:U74"/>
    <mergeCell ref="H76:I76"/>
    <mergeCell ref="N76:O76"/>
    <mergeCell ref="P76:Q76"/>
    <mergeCell ref="H77:I77"/>
    <mergeCell ref="N77:O77"/>
    <mergeCell ref="P77:Q77"/>
    <mergeCell ref="J76:K76"/>
    <mergeCell ref="L76:M76"/>
    <mergeCell ref="J77:K77"/>
    <mergeCell ref="L77:M77"/>
    <mergeCell ref="H79:I79"/>
    <mergeCell ref="N79:O79"/>
    <mergeCell ref="T75:U75"/>
    <mergeCell ref="V75:W75"/>
    <mergeCell ref="T78:U78"/>
    <mergeCell ref="L74:M74"/>
    <mergeCell ref="B86:C86"/>
    <mergeCell ref="B87:C87"/>
    <mergeCell ref="B61:B68"/>
    <mergeCell ref="B85:C85"/>
    <mergeCell ref="B70:C70"/>
    <mergeCell ref="B71:C71"/>
    <mergeCell ref="B73:B77"/>
    <mergeCell ref="B78:B82"/>
    <mergeCell ref="B50:B59"/>
    <mergeCell ref="B60:C60"/>
    <mergeCell ref="B30:C30"/>
    <mergeCell ref="B32:B34"/>
    <mergeCell ref="F44:G44"/>
    <mergeCell ref="B35:B38"/>
    <mergeCell ref="B5:C6"/>
    <mergeCell ref="B46:D46"/>
    <mergeCell ref="B7:C7"/>
    <mergeCell ref="B43:C43"/>
    <mergeCell ref="B18:C18"/>
    <mergeCell ref="B27:C27"/>
    <mergeCell ref="B29:C29"/>
    <mergeCell ref="B19:B26"/>
    <mergeCell ref="F6:G6"/>
    <mergeCell ref="B49:C49"/>
    <mergeCell ref="B42:C42"/>
    <mergeCell ref="B44:C44"/>
    <mergeCell ref="F5:G5"/>
    <mergeCell ref="B47:C48"/>
    <mergeCell ref="F34:G34"/>
    <mergeCell ref="R35:S35"/>
    <mergeCell ref="R36:S36"/>
    <mergeCell ref="H39:I39"/>
    <mergeCell ref="N39:O39"/>
    <mergeCell ref="J39:K39"/>
    <mergeCell ref="L39:M39"/>
    <mergeCell ref="P39:Q39"/>
    <mergeCell ref="F42:G42"/>
    <mergeCell ref="H42:I42"/>
    <mergeCell ref="J42:K42"/>
    <mergeCell ref="L42:M42"/>
    <mergeCell ref="N42:O42"/>
    <mergeCell ref="P42:Q42"/>
    <mergeCell ref="F43:G43"/>
    <mergeCell ref="H43:I43"/>
    <mergeCell ref="J43:K43"/>
    <mergeCell ref="L43:M43"/>
    <mergeCell ref="J44:K44"/>
    <mergeCell ref="H44:I44"/>
    <mergeCell ref="N44:O44"/>
    <mergeCell ref="P44:Q44"/>
    <mergeCell ref="H32:I32"/>
    <mergeCell ref="R6:S6"/>
    <mergeCell ref="V32:W32"/>
    <mergeCell ref="T36:U36"/>
    <mergeCell ref="J38:K38"/>
    <mergeCell ref="L38:M38"/>
    <mergeCell ref="T37:U37"/>
    <mergeCell ref="R37:S37"/>
    <mergeCell ref="H37:I37"/>
    <mergeCell ref="N37:O37"/>
    <mergeCell ref="P37:Q37"/>
    <mergeCell ref="H38:I38"/>
    <mergeCell ref="N38:O38"/>
    <mergeCell ref="P38:Q38"/>
    <mergeCell ref="J37:K37"/>
    <mergeCell ref="L37:M37"/>
    <mergeCell ref="N32:O32"/>
    <mergeCell ref="P32:Q32"/>
    <mergeCell ref="R32:S32"/>
    <mergeCell ref="N36:O36"/>
    <mergeCell ref="H36:I36"/>
    <mergeCell ref="P36:Q36"/>
    <mergeCell ref="J36:K36"/>
    <mergeCell ref="L36:M36"/>
    <mergeCell ref="R34:S34"/>
    <mergeCell ref="V4:W4"/>
    <mergeCell ref="T34:U34"/>
    <mergeCell ref="V34:W34"/>
    <mergeCell ref="V5:W5"/>
    <mergeCell ref="V33:W33"/>
    <mergeCell ref="L33:M33"/>
    <mergeCell ref="J34:K34"/>
    <mergeCell ref="L34:M34"/>
    <mergeCell ref="T5:U5"/>
    <mergeCell ref="V6:W6"/>
    <mergeCell ref="T33:U33"/>
    <mergeCell ref="R33:S33"/>
    <mergeCell ref="P6:Q6"/>
    <mergeCell ref="V35:W35"/>
    <mergeCell ref="V36:W36"/>
    <mergeCell ref="T35:U35"/>
    <mergeCell ref="H35:I35"/>
    <mergeCell ref="N35:O35"/>
    <mergeCell ref="P35:Q35"/>
    <mergeCell ref="J35:K35"/>
    <mergeCell ref="L35:M35"/>
    <mergeCell ref="H33:I33"/>
    <mergeCell ref="N33:O33"/>
    <mergeCell ref="P33:Q33"/>
    <mergeCell ref="N34:O34"/>
    <mergeCell ref="P34:Q34"/>
    <mergeCell ref="H34:I34"/>
    <mergeCell ref="V74:W74"/>
    <mergeCell ref="R43:S43"/>
    <mergeCell ref="V84:W84"/>
    <mergeCell ref="R78:S78"/>
    <mergeCell ref="R79:S79"/>
    <mergeCell ref="R80:S80"/>
    <mergeCell ref="R77:S77"/>
    <mergeCell ref="T82:U82"/>
    <mergeCell ref="V82:W82"/>
    <mergeCell ref="R81:S81"/>
    <mergeCell ref="R82:S82"/>
    <mergeCell ref="T77:U77"/>
    <mergeCell ref="T76:U76"/>
    <mergeCell ref="R73:S73"/>
    <mergeCell ref="R74:S74"/>
    <mergeCell ref="R75:S75"/>
    <mergeCell ref="R76:S76"/>
    <mergeCell ref="R48:S48"/>
    <mergeCell ref="T47:U47"/>
    <mergeCell ref="V46:W46"/>
    <mergeCell ref="V47:W47"/>
    <mergeCell ref="T79:U79"/>
    <mergeCell ref="V78:W78"/>
    <mergeCell ref="T80:U80"/>
    <mergeCell ref="R38:S38"/>
    <mergeCell ref="R39:S39"/>
    <mergeCell ref="N43:O43"/>
    <mergeCell ref="P43:Q43"/>
    <mergeCell ref="J82:K82"/>
    <mergeCell ref="N80:O80"/>
    <mergeCell ref="P80:Q80"/>
    <mergeCell ref="V37:W37"/>
    <mergeCell ref="V41:W41"/>
    <mergeCell ref="V38:W38"/>
    <mergeCell ref="V44:W44"/>
    <mergeCell ref="T44:U44"/>
    <mergeCell ref="T38:U38"/>
    <mergeCell ref="R42:S42"/>
    <mergeCell ref="T48:U48"/>
    <mergeCell ref="V48:W48"/>
    <mergeCell ref="R44:S44"/>
    <mergeCell ref="R47:S47"/>
    <mergeCell ref="T42:U42"/>
    <mergeCell ref="V42:W42"/>
    <mergeCell ref="T43:U43"/>
    <mergeCell ref="V43:W43"/>
    <mergeCell ref="L44:M44"/>
    <mergeCell ref="V77:W77"/>
    <mergeCell ref="H81:I81"/>
    <mergeCell ref="N81:O81"/>
    <mergeCell ref="P81:Q81"/>
    <mergeCell ref="J80:K80"/>
    <mergeCell ref="L80:M80"/>
    <mergeCell ref="J81:K81"/>
    <mergeCell ref="L81:M81"/>
    <mergeCell ref="H75:I75"/>
    <mergeCell ref="J75:K75"/>
    <mergeCell ref="L75:M75"/>
    <mergeCell ref="N75:O75"/>
    <mergeCell ref="P75:Q75"/>
    <mergeCell ref="H78:I78"/>
    <mergeCell ref="N78:O78"/>
    <mergeCell ref="P78:Q78"/>
    <mergeCell ref="P79:Q79"/>
    <mergeCell ref="J78:K78"/>
    <mergeCell ref="L78:M78"/>
    <mergeCell ref="J79:K79"/>
    <mergeCell ref="L79:M79"/>
    <mergeCell ref="T86:U86"/>
    <mergeCell ref="V86:W86"/>
    <mergeCell ref="H82:I82"/>
    <mergeCell ref="N82:O82"/>
    <mergeCell ref="J85:K85"/>
    <mergeCell ref="L85:M85"/>
    <mergeCell ref="N85:O85"/>
    <mergeCell ref="P85:Q85"/>
    <mergeCell ref="R85:S85"/>
    <mergeCell ref="L82:M82"/>
    <mergeCell ref="F85:G85"/>
    <mergeCell ref="H85:I85"/>
    <mergeCell ref="H80:I80"/>
    <mergeCell ref="P82:Q82"/>
    <mergeCell ref="F40:G40"/>
    <mergeCell ref="F83:G83"/>
    <mergeCell ref="R87:S87"/>
    <mergeCell ref="T87:U87"/>
    <mergeCell ref="V87:W87"/>
    <mergeCell ref="F87:G87"/>
    <mergeCell ref="H87:I87"/>
    <mergeCell ref="J87:K87"/>
    <mergeCell ref="L87:M87"/>
    <mergeCell ref="N87:O87"/>
    <mergeCell ref="P87:Q87"/>
    <mergeCell ref="T85:U85"/>
    <mergeCell ref="V85:W85"/>
    <mergeCell ref="F86:G86"/>
    <mergeCell ref="H86:I86"/>
    <mergeCell ref="J86:K86"/>
    <mergeCell ref="L86:M86"/>
    <mergeCell ref="N86:O86"/>
    <mergeCell ref="P86:Q86"/>
    <mergeCell ref="R86:S86"/>
  </mergeCells>
  <phoneticPr fontId="3"/>
  <dataValidations count="1">
    <dataValidation type="whole" allowBlank="1" showInputMessage="1" showErrorMessage="1" error="小数点以下は入力できません。千円単位で入力してください。" sqref="D32:W39 L7:L30 H73:W82 D7:F30 J49:J71 L49:L71 N49:N71 P49:P71 R49:R71 T49:T71 V49:V71 H49:H71 J7:J30 V7:V30 N7:N30 P7:P30 R7:R30 T7:T30 H7:H30">
      <formula1>-10000000000</formula1>
      <formula2>10000000000</formula2>
    </dataValidation>
  </dataValidations>
  <printOptions horizontalCentered="1" verticalCentered="1"/>
  <pageMargins left="0.43307086614173229" right="0.19685039370078741" top="0" bottom="0" header="0" footer="0"/>
  <pageSetup paperSize="9" scale="58"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FF"/>
  </sheetPr>
  <dimension ref="B1:R53"/>
  <sheetViews>
    <sheetView showGridLines="0" view="pageBreakPreview" zoomScale="93" zoomScaleNormal="100" zoomScaleSheetLayoutView="93" workbookViewId="0">
      <pane xSplit="3" ySplit="4" topLeftCell="D5" activePane="bottomRight" state="frozen"/>
      <selection activeCell="K64" sqref="K64"/>
      <selection pane="topRight" activeCell="K64" sqref="K64"/>
      <selection pane="bottomLeft" activeCell="K64" sqref="K64"/>
      <selection pane="bottomRight"/>
    </sheetView>
  </sheetViews>
  <sheetFormatPr defaultColWidth="10.28515625" defaultRowHeight="14.25"/>
  <cols>
    <col min="1" max="1" width="2" style="37" customWidth="1"/>
    <col min="2" max="2" width="3" style="37" customWidth="1"/>
    <col min="3" max="3" width="16.7109375" style="37" customWidth="1"/>
    <col min="4" max="14" width="11.28515625" style="37" customWidth="1"/>
    <col min="15" max="16384" width="10.28515625" style="37"/>
  </cols>
  <sheetData>
    <row r="1" spans="2:16" ht="21" customHeight="1">
      <c r="M1" s="417" t="s">
        <v>80</v>
      </c>
      <c r="N1" s="417"/>
    </row>
    <row r="2" spans="2:16" ht="21" customHeight="1">
      <c r="B2" s="425" t="s">
        <v>82</v>
      </c>
      <c r="C2" s="425"/>
      <c r="D2" s="425"/>
      <c r="E2" s="425"/>
      <c r="F2" s="425"/>
      <c r="G2" s="425"/>
      <c r="H2"/>
      <c r="I2"/>
      <c r="J2"/>
      <c r="K2"/>
      <c r="L2"/>
      <c r="M2"/>
      <c r="N2" s="3" t="s">
        <v>15</v>
      </c>
      <c r="O2"/>
      <c r="P2"/>
    </row>
    <row r="3" spans="2:16">
      <c r="B3" s="421"/>
      <c r="C3" s="422"/>
      <c r="D3" s="74" t="s">
        <v>51</v>
      </c>
      <c r="E3" s="74" t="s">
        <v>50</v>
      </c>
      <c r="F3" s="74" t="s">
        <v>0</v>
      </c>
      <c r="G3" s="74" t="s">
        <v>10</v>
      </c>
      <c r="H3" s="74" t="s">
        <v>11</v>
      </c>
      <c r="I3" s="74" t="s">
        <v>12</v>
      </c>
      <c r="J3" s="74" t="s">
        <v>13</v>
      </c>
      <c r="K3" s="74" t="s">
        <v>14</v>
      </c>
      <c r="L3" s="74" t="s">
        <v>95</v>
      </c>
      <c r="M3" s="74" t="s">
        <v>96</v>
      </c>
      <c r="N3" s="74" t="s">
        <v>97</v>
      </c>
      <c r="O3"/>
      <c r="P3"/>
    </row>
    <row r="4" spans="2:16">
      <c r="B4" s="423"/>
      <c r="C4" s="424"/>
      <c r="D4" s="75" t="str">
        <f>'（シート１）財務データ入力用'!D6</f>
        <v>( 年 月期)</v>
      </c>
      <c r="E4" s="75" t="str">
        <f>'（シート１）財務データ入力用'!E6</f>
        <v>( 年 月期)</v>
      </c>
      <c r="F4" s="75" t="str">
        <f>'（シート１）財務データ入力用'!F6</f>
        <v>( 年 月期)</v>
      </c>
      <c r="G4" s="75" t="str">
        <f>'（シート１）財務データ入力用'!H6</f>
        <v>( 年 月期)</v>
      </c>
      <c r="H4" s="75" t="str">
        <f>'（シート１）財務データ入力用'!J6</f>
        <v>( 年 月期)</v>
      </c>
      <c r="I4" s="75" t="str">
        <f>'（シート１）財務データ入力用'!L6</f>
        <v>( 年 月期)</v>
      </c>
      <c r="J4" s="75" t="str">
        <f>'（シート１）財務データ入力用'!N6</f>
        <v>( 年 月期)</v>
      </c>
      <c r="K4" s="75" t="str">
        <f>'（シート１）財務データ入力用'!P6</f>
        <v>( 年 月期)</v>
      </c>
      <c r="L4" s="75" t="str">
        <f>'（シート１）財務データ入力用'!R6</f>
        <v>( 年 月期)</v>
      </c>
      <c r="M4" s="75" t="str">
        <f>'（シート１）財務データ入力用'!T6</f>
        <v>( 年 月期)</v>
      </c>
      <c r="N4" s="75" t="str">
        <f>'（シート１）財務データ入力用'!V6</f>
        <v>( 年 月期)</v>
      </c>
      <c r="O4"/>
      <c r="P4"/>
    </row>
    <row r="5" spans="2:16" ht="16.5" customHeight="1">
      <c r="B5" s="426" t="s">
        <v>1</v>
      </c>
      <c r="C5" s="427"/>
      <c r="D5" s="175">
        <f>'（シート１）財務データ入力用'!D7</f>
        <v>0</v>
      </c>
      <c r="E5" s="175">
        <f>'（シート１）財務データ入力用'!E7</f>
        <v>0</v>
      </c>
      <c r="F5" s="175">
        <f>'（シート１）財務データ入力用'!F7</f>
        <v>0</v>
      </c>
      <c r="G5" s="175">
        <f>'（シート１）財務データ入力用'!H7+'（シート１）財務データ入力用'!H49</f>
        <v>0</v>
      </c>
      <c r="H5" s="175">
        <f>ROUND('（シート１）財務データ入力用'!J7,0)+ROUND('（シート１）財務データ入力用'!J49,0)</f>
        <v>0</v>
      </c>
      <c r="I5" s="175">
        <f>ROUND('（シート１）財務データ入力用'!L7,0)+ROUND('（シート１）財務データ入力用'!L49,0)</f>
        <v>0</v>
      </c>
      <c r="J5" s="175">
        <f>ROUND('（シート１）財務データ入力用'!N7,0)+ROUND('（シート１）財務データ入力用'!N49,0)</f>
        <v>0</v>
      </c>
      <c r="K5" s="175">
        <f>ROUND('（シート１）財務データ入力用'!P7,0)+ROUND('（シート１）財務データ入力用'!P49,0)</f>
        <v>0</v>
      </c>
      <c r="L5" s="175">
        <f>ROUND('（シート１）財務データ入力用'!R7,0)+ROUND('（シート１）財務データ入力用'!R49,0)</f>
        <v>0</v>
      </c>
      <c r="M5" s="175">
        <f>ROUND('（シート１）財務データ入力用'!T7,0)+ROUND('（シート１）財務データ入力用'!T49,0)</f>
        <v>0</v>
      </c>
      <c r="N5" s="175">
        <f>ROUND('（シート１）財務データ入力用'!V7,0)+ROUND('（シート１）財務データ入力用'!V49,0)</f>
        <v>0</v>
      </c>
      <c r="O5"/>
      <c r="P5"/>
    </row>
    <row r="6" spans="2:16" ht="16.5" customHeight="1">
      <c r="B6" s="428" t="s">
        <v>2</v>
      </c>
      <c r="C6" s="158" t="s">
        <v>3</v>
      </c>
      <c r="D6" s="176">
        <f>ROUND('（シート１）財務データ入力用'!D8,0)</f>
        <v>0</v>
      </c>
      <c r="E6" s="176">
        <f>ROUND('（シート１）財務データ入力用'!E8,0)</f>
        <v>0</v>
      </c>
      <c r="F6" s="176">
        <f>ROUND('（シート１）財務データ入力用'!F8,0)</f>
        <v>0</v>
      </c>
      <c r="G6" s="176">
        <f>ROUND('（シート１）財務データ入力用'!H8,0)+ROUND('（シート１）財務データ入力用'!H50,0)</f>
        <v>0</v>
      </c>
      <c r="H6" s="176">
        <f>ROUND('（シート１）財務データ入力用'!J8,0)+ROUND('（シート１）財務データ入力用'!J50,0)</f>
        <v>0</v>
      </c>
      <c r="I6" s="176">
        <f>ROUND('（シート１）財務データ入力用'!L8,0)+ROUND('（シート１）財務データ入力用'!L50,0)</f>
        <v>0</v>
      </c>
      <c r="J6" s="176">
        <f>ROUND('（シート１）財務データ入力用'!N8,0)+ROUND('（シート１）財務データ入力用'!N50,0)</f>
        <v>0</v>
      </c>
      <c r="K6" s="176">
        <f>ROUND('（シート１）財務データ入力用'!P8,0)+ROUND('（シート１）財務データ入力用'!P50,0)</f>
        <v>0</v>
      </c>
      <c r="L6" s="176">
        <f>ROUND('（シート１）財務データ入力用'!R8,0)+ROUND('（シート１）財務データ入力用'!R50,0)</f>
        <v>0</v>
      </c>
      <c r="M6" s="176">
        <f>ROUND('（シート１）財務データ入力用'!T8,0)+ROUND('（シート１）財務データ入力用'!T50,0)</f>
        <v>0</v>
      </c>
      <c r="N6" s="176">
        <f>ROUND('（シート１）財務データ入力用'!V8,0)+ROUND('（シート１）財務データ入力用'!V50,0)</f>
        <v>0</v>
      </c>
      <c r="O6"/>
      <c r="P6"/>
    </row>
    <row r="7" spans="2:16" ht="16.5" customHeight="1">
      <c r="B7" s="429"/>
      <c r="C7" s="159" t="s">
        <v>4</v>
      </c>
      <c r="D7" s="177">
        <f>ROUND('（シート１）財務データ入力用'!D9,0)</f>
        <v>0</v>
      </c>
      <c r="E7" s="177">
        <f>ROUND('（シート１）財務データ入力用'!E9,0)</f>
        <v>0</v>
      </c>
      <c r="F7" s="177">
        <f>ROUND('（シート１）財務データ入力用'!F9,0)</f>
        <v>0</v>
      </c>
      <c r="G7" s="177">
        <f>ROUND('（シート１）財務データ入力用'!H9,0)+ROUND('（シート１）財務データ入力用'!H51,0)</f>
        <v>0</v>
      </c>
      <c r="H7" s="177">
        <f>ROUND('（シート１）財務データ入力用'!J9,0)+ROUND('（シート１）財務データ入力用'!J51,0)</f>
        <v>0</v>
      </c>
      <c r="I7" s="177">
        <f>ROUND('（シート１）財務データ入力用'!L9,0)+ROUND('（シート１）財務データ入力用'!L51,0)</f>
        <v>0</v>
      </c>
      <c r="J7" s="177">
        <f>ROUND('（シート１）財務データ入力用'!N9,0)+ROUND('（シート１）財務データ入力用'!N51,0)</f>
        <v>0</v>
      </c>
      <c r="K7" s="177">
        <f>ROUND('（シート１）財務データ入力用'!P9,0)+ROUND('（シート１）財務データ入力用'!P51,0)</f>
        <v>0</v>
      </c>
      <c r="L7" s="177">
        <f>ROUND('（シート１）財務データ入力用'!R9,0)+ROUND('（シート１）財務データ入力用'!R51,0)</f>
        <v>0</v>
      </c>
      <c r="M7" s="177">
        <f>ROUND('（シート１）財務データ入力用'!T9,0)+ROUND('（シート１）財務データ入力用'!T51,0)</f>
        <v>0</v>
      </c>
      <c r="N7" s="177">
        <f>ROUND('（シート１）財務データ入力用'!V9,0)+ROUND('（シート１）財務データ入力用'!V51,0)</f>
        <v>0</v>
      </c>
      <c r="O7"/>
      <c r="P7"/>
    </row>
    <row r="8" spans="2:16" ht="16.5" customHeight="1">
      <c r="B8" s="429"/>
      <c r="C8" s="160" t="s">
        <v>126</v>
      </c>
      <c r="D8" s="177">
        <f>ROUND('（シート１）財務データ入力用'!D10,0)</f>
        <v>0</v>
      </c>
      <c r="E8" s="177">
        <f>ROUND('（シート１）財務データ入力用'!E10,0)</f>
        <v>0</v>
      </c>
      <c r="F8" s="177">
        <f>ROUND('（シート１）財務データ入力用'!F10,0)</f>
        <v>0</v>
      </c>
      <c r="G8" s="177">
        <f>ROUND('（シート１）財務データ入力用'!H10,0)+ROUND('（シート１）財務データ入力用'!H52,0)</f>
        <v>0</v>
      </c>
      <c r="H8" s="177">
        <f>ROUND('（シート１）財務データ入力用'!J10,0)+ROUND('（シート１）財務データ入力用'!J52,0)</f>
        <v>0</v>
      </c>
      <c r="I8" s="177">
        <f>ROUND('（シート１）財務データ入力用'!L10,0)+ROUND('（シート１）財務データ入力用'!L52,0)</f>
        <v>0</v>
      </c>
      <c r="J8" s="177">
        <f>ROUND('（シート１）財務データ入力用'!N10,0)+ROUND('（シート１）財務データ入力用'!N52,0)</f>
        <v>0</v>
      </c>
      <c r="K8" s="177">
        <f>ROUND('（シート１）財務データ入力用'!P10,0)+ROUND('（シート１）財務データ入力用'!P52,0)</f>
        <v>0</v>
      </c>
      <c r="L8" s="177">
        <f>ROUND('（シート１）財務データ入力用'!R10,0)+ROUND('（シート１）財務データ入力用'!R52,0)</f>
        <v>0</v>
      </c>
      <c r="M8" s="177">
        <f>ROUND('（シート１）財務データ入力用'!T10,0)+ROUND('（シート１）財務データ入力用'!T52,0)</f>
        <v>0</v>
      </c>
      <c r="N8" s="177">
        <f>ROUND('（シート１）財務データ入力用'!V10,0)+ROUND('（シート１）財務データ入力用'!V52,0)</f>
        <v>0</v>
      </c>
      <c r="O8"/>
      <c r="P8"/>
    </row>
    <row r="9" spans="2:16" ht="16.5" customHeight="1">
      <c r="B9" s="429"/>
      <c r="C9" s="160" t="s">
        <v>98</v>
      </c>
      <c r="D9" s="177">
        <f>ROUND('（シート１）財務データ入力用'!D11,0)</f>
        <v>0</v>
      </c>
      <c r="E9" s="177">
        <f>ROUND('（シート１）財務データ入力用'!E11,0)</f>
        <v>0</v>
      </c>
      <c r="F9" s="177">
        <f>ROUND('（シート１）財務データ入力用'!F11,0)</f>
        <v>0</v>
      </c>
      <c r="G9" s="177">
        <f>ROUND('（シート１）財務データ入力用'!H11,0)+ROUND('（シート１）財務データ入力用'!H53,0)</f>
        <v>0</v>
      </c>
      <c r="H9" s="177">
        <f>ROUND('（シート１）財務データ入力用'!J11,0)+ROUND('（シート１）財務データ入力用'!J53,0)</f>
        <v>0</v>
      </c>
      <c r="I9" s="177">
        <f>ROUND('（シート１）財務データ入力用'!L11,0)+ROUND('（シート１）財務データ入力用'!L53,0)</f>
        <v>0</v>
      </c>
      <c r="J9" s="177">
        <f>ROUND('（シート１）財務データ入力用'!N11,0)+ROUND('（シート１）財務データ入力用'!N53,0)</f>
        <v>0</v>
      </c>
      <c r="K9" s="177">
        <f>ROUND('（シート１）財務データ入力用'!P11,0)+ROUND('（シート１）財務データ入力用'!P53,0)</f>
        <v>0</v>
      </c>
      <c r="L9" s="177">
        <f>ROUND('（シート１）財務データ入力用'!R11,0)+ROUND('（シート１）財務データ入力用'!R53,0)</f>
        <v>0</v>
      </c>
      <c r="M9" s="177">
        <f>ROUND('（シート１）財務データ入力用'!T11,0)+ROUND('（シート１）財務データ入力用'!T53,0)</f>
        <v>0</v>
      </c>
      <c r="N9" s="177">
        <f>ROUND('（シート１）財務データ入力用'!V11,0)+ROUND('（シート１）財務データ入力用'!V53,0)</f>
        <v>0</v>
      </c>
      <c r="O9"/>
      <c r="P9"/>
    </row>
    <row r="10" spans="2:16" ht="16.5" customHeight="1">
      <c r="B10" s="429"/>
      <c r="C10" s="64" t="s">
        <v>63</v>
      </c>
      <c r="D10" s="177">
        <f>ROUND('（シート１）財務データ入力用'!D12,0)</f>
        <v>0</v>
      </c>
      <c r="E10" s="177">
        <f>ROUND('（シート１）財務データ入力用'!E12,0)</f>
        <v>0</v>
      </c>
      <c r="F10" s="177">
        <f>ROUND('（シート１）財務データ入力用'!F12,0)</f>
        <v>0</v>
      </c>
      <c r="G10" s="177">
        <f>ROUND('（シート１）財務データ入力用'!H12,0)+ROUND('（シート１）財務データ入力用'!H54,0)</f>
        <v>0</v>
      </c>
      <c r="H10" s="177">
        <f>ROUND('（シート１）財務データ入力用'!J12,0)+ROUND('（シート１）財務データ入力用'!J54,0)</f>
        <v>0</v>
      </c>
      <c r="I10" s="177">
        <f>ROUND('（シート１）財務データ入力用'!L12,0)+ROUND('（シート１）財務データ入力用'!L54,0)</f>
        <v>0</v>
      </c>
      <c r="J10" s="177">
        <f>ROUND('（シート１）財務データ入力用'!N12,0)+ROUND('（シート１）財務データ入力用'!N54,0)</f>
        <v>0</v>
      </c>
      <c r="K10" s="177">
        <f>ROUND('（シート１）財務データ入力用'!P12,0)+ROUND('（シート１）財務データ入力用'!P54,0)</f>
        <v>0</v>
      </c>
      <c r="L10" s="177">
        <f>ROUND('（シート１）財務データ入力用'!R12,0)+ROUND('（シート１）財務データ入力用'!R54,0)</f>
        <v>0</v>
      </c>
      <c r="M10" s="177">
        <f>ROUND('（シート１）財務データ入力用'!T12,0)+ROUND('（シート１）財務データ入力用'!T54,0)</f>
        <v>0</v>
      </c>
      <c r="N10" s="177">
        <f>ROUND('（シート１）財務データ入力用'!V12,0)+ROUND('（シート１）財務データ入力用'!V54,0)</f>
        <v>0</v>
      </c>
      <c r="O10"/>
      <c r="P10"/>
    </row>
    <row r="11" spans="2:16" ht="16.5" customHeight="1">
      <c r="B11" s="429"/>
      <c r="C11" s="64" t="s">
        <v>58</v>
      </c>
      <c r="D11" s="177">
        <f>ROUND('（シート１）財務データ入力用'!D13,0)</f>
        <v>0</v>
      </c>
      <c r="E11" s="177">
        <f>ROUND('（シート１）財務データ入力用'!E13,0)</f>
        <v>0</v>
      </c>
      <c r="F11" s="177">
        <f>ROUND('（シート１）財務データ入力用'!F13,0)</f>
        <v>0</v>
      </c>
      <c r="G11" s="177">
        <f>ROUND('（シート１）財務データ入力用'!H13,0)+ROUND('（シート１）財務データ入力用'!H55,0)</f>
        <v>0</v>
      </c>
      <c r="H11" s="177">
        <f>ROUND('（シート１）財務データ入力用'!J13,0)+ROUND('（シート１）財務データ入力用'!J55,0)</f>
        <v>0</v>
      </c>
      <c r="I11" s="177">
        <f>ROUND('（シート１）財務データ入力用'!L13,0)+ROUND('（シート１）財務データ入力用'!L55,0)</f>
        <v>0</v>
      </c>
      <c r="J11" s="177">
        <f>ROUND('（シート１）財務データ入力用'!N13,0)+ROUND('（シート１）財務データ入力用'!N55,0)</f>
        <v>0</v>
      </c>
      <c r="K11" s="177">
        <f>ROUND('（シート１）財務データ入力用'!P13,0)+ROUND('（シート１）財務データ入力用'!P55,0)</f>
        <v>0</v>
      </c>
      <c r="L11" s="177">
        <f>ROUND('（シート１）財務データ入力用'!R13,0)+ROUND('（シート１）財務データ入力用'!R55,0)</f>
        <v>0</v>
      </c>
      <c r="M11" s="177">
        <f>ROUND('（シート１）財務データ入力用'!T13,0)+ROUND('（シート１）財務データ入力用'!T55,0)</f>
        <v>0</v>
      </c>
      <c r="N11" s="177">
        <f>ROUND('（シート１）財務データ入力用'!V13,0)+ROUND('（シート１）財務データ入力用'!V55,0)</f>
        <v>0</v>
      </c>
      <c r="O11" s="34"/>
      <c r="P11"/>
    </row>
    <row r="12" spans="2:16" ht="16.5" customHeight="1">
      <c r="B12" s="429"/>
      <c r="C12" s="132" t="s">
        <v>129</v>
      </c>
      <c r="D12" s="177">
        <f>ROUND('（シート１）財務データ入力用'!D14,0)</f>
        <v>0</v>
      </c>
      <c r="E12" s="177">
        <f>ROUND('（シート１）財務データ入力用'!E14,0)</f>
        <v>0</v>
      </c>
      <c r="F12" s="177">
        <f>ROUND('（シート１）財務データ入力用'!F14,0)</f>
        <v>0</v>
      </c>
      <c r="G12" s="177">
        <f>ROUND('（シート１）財務データ入力用'!H14,0)+ROUND('（シート１）財務データ入力用'!H56,0)</f>
        <v>0</v>
      </c>
      <c r="H12" s="177">
        <f>ROUND('（シート１）財務データ入力用'!J14,0)+ROUND('（シート１）財務データ入力用'!J56,0)</f>
        <v>0</v>
      </c>
      <c r="I12" s="177">
        <f>ROUND('（シート１）財務データ入力用'!L14,0)+ROUND('（シート１）財務データ入力用'!L56,0)</f>
        <v>0</v>
      </c>
      <c r="J12" s="177">
        <f>ROUND('（シート１）財務データ入力用'!N14,0)+ROUND('（シート１）財務データ入力用'!N56,0)</f>
        <v>0</v>
      </c>
      <c r="K12" s="177">
        <f>ROUND('（シート１）財務データ入力用'!P14,0)+ROUND('（シート１）財務データ入力用'!P56,0)</f>
        <v>0</v>
      </c>
      <c r="L12" s="177">
        <f>ROUND('（シート１）財務データ入力用'!R14,0)+ROUND('（シート１）財務データ入力用'!R56,0)</f>
        <v>0</v>
      </c>
      <c r="M12" s="177">
        <f>ROUND('（シート１）財務データ入力用'!T14,0)+ROUND('（シート１）財務データ入力用'!T56,0)</f>
        <v>0</v>
      </c>
      <c r="N12" s="177">
        <f>ROUND('（シート１）財務データ入力用'!V14,0)+ROUND('（シート１）財務データ入力用'!V56,0)</f>
        <v>0</v>
      </c>
      <c r="O12" s="34"/>
      <c r="P12"/>
    </row>
    <row r="13" spans="2:16" ht="16.5" customHeight="1">
      <c r="B13" s="429"/>
      <c r="C13" s="215" t="s">
        <v>111</v>
      </c>
      <c r="D13" s="177">
        <f>ROUND('（シート１）財務データ入力用'!D15,0)</f>
        <v>0</v>
      </c>
      <c r="E13" s="177">
        <f>ROUND('（シート１）財務データ入力用'!E15,0)</f>
        <v>0</v>
      </c>
      <c r="F13" s="177">
        <f>ROUND('（シート１）財務データ入力用'!F15,0)</f>
        <v>0</v>
      </c>
      <c r="G13" s="177">
        <f>'（シート１）財務データ入力用'!H15+'（シート１）財務データ入力用'!H57</f>
        <v>0</v>
      </c>
      <c r="H13" s="177">
        <f>ROUND('（シート１）財務データ入力用'!J15,0)+ROUND('（シート１）財務データ入力用'!J57,0)</f>
        <v>0</v>
      </c>
      <c r="I13" s="177">
        <f>ROUND('（シート１）財務データ入力用'!L15,0)+ROUND('（シート１）財務データ入力用'!L57,0)</f>
        <v>0</v>
      </c>
      <c r="J13" s="177">
        <f>ROUND('（シート１）財務データ入力用'!N15,0)+ROUND('（シート１）財務データ入力用'!N57,0)</f>
        <v>0</v>
      </c>
      <c r="K13" s="177">
        <f>ROUND('（シート１）財務データ入力用'!P15,0)+ROUND('（シート１）財務データ入力用'!P57,0)</f>
        <v>0</v>
      </c>
      <c r="L13" s="177">
        <f>ROUND('（シート１）財務データ入力用'!R15,0)+ROUND('（シート１）財務データ入力用'!R57,0)</f>
        <v>0</v>
      </c>
      <c r="M13" s="177">
        <f>ROUND('（シート１）財務データ入力用'!T15,0)+ROUND('（シート１）財務データ入力用'!T57,0)</f>
        <v>0</v>
      </c>
      <c r="N13" s="177">
        <f>ROUND('（シート１）財務データ入力用'!V15,0)+ROUND('（シート１）財務データ入力用'!V57,0)</f>
        <v>0</v>
      </c>
      <c r="O13" s="2"/>
      <c r="P13"/>
    </row>
    <row r="14" spans="2:16" ht="16.5" customHeight="1">
      <c r="B14" s="429"/>
      <c r="C14" s="226" t="s">
        <v>113</v>
      </c>
      <c r="D14" s="178">
        <f>ROUND('（シート１）財務データ入力用'!D16,0)</f>
        <v>0</v>
      </c>
      <c r="E14" s="178">
        <f>ROUND('（シート１）財務データ入力用'!E16,0)</f>
        <v>0</v>
      </c>
      <c r="F14" s="178">
        <f>ROUND('（シート１）財務データ入力用'!F16,0)</f>
        <v>0</v>
      </c>
      <c r="G14" s="177">
        <f>'（シート１）財務データ入力用'!H16+'（シート１）財務データ入力用'!H58</f>
        <v>0</v>
      </c>
      <c r="H14" s="177">
        <f>ROUND('（シート１）財務データ入力用'!J16,0)+ROUND('（シート１）財務データ入力用'!J58,0)</f>
        <v>0</v>
      </c>
      <c r="I14" s="177">
        <f>ROUND('（シート１）財務データ入力用'!L16,0)+ROUND('（シート１）財務データ入力用'!L58,0)</f>
        <v>0</v>
      </c>
      <c r="J14" s="177">
        <f>ROUND('（シート１）財務データ入力用'!N16,0)+ROUND('（シート１）財務データ入力用'!N58,0)</f>
        <v>0</v>
      </c>
      <c r="K14" s="177">
        <f>ROUND('（シート１）財務データ入力用'!P16,0)+ROUND('（シート１）財務データ入力用'!P58,0)</f>
        <v>0</v>
      </c>
      <c r="L14" s="177">
        <f>ROUND('（シート１）財務データ入力用'!R16,0)+ROUND('（シート１）財務データ入力用'!R58,0)</f>
        <v>0</v>
      </c>
      <c r="M14" s="177">
        <f>ROUND('（シート１）財務データ入力用'!T16,0)+ROUND('（シート１）財務データ入力用'!T58,0)</f>
        <v>0</v>
      </c>
      <c r="N14" s="177">
        <f>ROUND('（シート１）財務データ入力用'!V16,0)+ROUND('（シート１）財務データ入力用'!V58,0)</f>
        <v>0</v>
      </c>
      <c r="O14" s="2"/>
      <c r="P14"/>
    </row>
    <row r="15" spans="2:16" ht="16.5" customHeight="1">
      <c r="B15" s="419" t="s">
        <v>5</v>
      </c>
      <c r="C15" s="420"/>
      <c r="D15" s="179">
        <f t="shared" ref="D15:N15" si="0">ROUND(SUM(D6:D14),0)</f>
        <v>0</v>
      </c>
      <c r="E15" s="179">
        <f t="shared" si="0"/>
        <v>0</v>
      </c>
      <c r="F15" s="179">
        <f t="shared" si="0"/>
        <v>0</v>
      </c>
      <c r="G15" s="179">
        <f t="shared" si="0"/>
        <v>0</v>
      </c>
      <c r="H15" s="179">
        <f t="shared" si="0"/>
        <v>0</v>
      </c>
      <c r="I15" s="179">
        <f t="shared" si="0"/>
        <v>0</v>
      </c>
      <c r="J15" s="179">
        <f t="shared" si="0"/>
        <v>0</v>
      </c>
      <c r="K15" s="179">
        <f t="shared" si="0"/>
        <v>0</v>
      </c>
      <c r="L15" s="179">
        <f t="shared" si="0"/>
        <v>0</v>
      </c>
      <c r="M15" s="179">
        <f t="shared" si="0"/>
        <v>0</v>
      </c>
      <c r="N15" s="179">
        <f t="shared" si="0"/>
        <v>0</v>
      </c>
      <c r="O15" s="2"/>
      <c r="P15"/>
    </row>
    <row r="16" spans="2:16" ht="16.5" customHeight="1">
      <c r="B16" s="412" t="s">
        <v>6</v>
      </c>
      <c r="C16" s="413"/>
      <c r="D16" s="179">
        <f t="shared" ref="D16:N16" si="1">ROUND((D5-D15),0)</f>
        <v>0</v>
      </c>
      <c r="E16" s="179">
        <f t="shared" si="1"/>
        <v>0</v>
      </c>
      <c r="F16" s="179">
        <f t="shared" si="1"/>
        <v>0</v>
      </c>
      <c r="G16" s="179">
        <f t="shared" si="1"/>
        <v>0</v>
      </c>
      <c r="H16" s="179">
        <f t="shared" si="1"/>
        <v>0</v>
      </c>
      <c r="I16" s="179">
        <f t="shared" si="1"/>
        <v>0</v>
      </c>
      <c r="J16" s="179">
        <f t="shared" si="1"/>
        <v>0</v>
      </c>
      <c r="K16" s="179">
        <f t="shared" si="1"/>
        <v>0</v>
      </c>
      <c r="L16" s="179">
        <f t="shared" si="1"/>
        <v>0</v>
      </c>
      <c r="M16" s="179">
        <f t="shared" si="1"/>
        <v>0</v>
      </c>
      <c r="N16" s="179">
        <f t="shared" si="1"/>
        <v>0</v>
      </c>
      <c r="O16"/>
      <c r="P16"/>
    </row>
    <row r="17" spans="2:16" ht="16.5" customHeight="1">
      <c r="B17" s="430" t="s">
        <v>66</v>
      </c>
      <c r="C17" s="255" t="s">
        <v>117</v>
      </c>
      <c r="D17" s="180">
        <f>ROUND(('（シート１）財務データ入力用'!D19),0)</f>
        <v>0</v>
      </c>
      <c r="E17" s="180">
        <f>ROUND(('（シート１）財務データ入力用'!E19),0)</f>
        <v>0</v>
      </c>
      <c r="F17" s="180">
        <f>ROUND(('（シート１）財務データ入力用'!F19),0)</f>
        <v>0</v>
      </c>
      <c r="G17" s="177">
        <f>ROUND('（シート１）財務データ入力用'!H19,0)+ROUND('（シート１）財務データ入力用'!H61,0)</f>
        <v>0</v>
      </c>
      <c r="H17" s="177">
        <f>ROUND('（シート１）財務データ入力用'!J19,0)+ROUND('（シート１）財務データ入力用'!J61,0)</f>
        <v>0</v>
      </c>
      <c r="I17" s="177">
        <f>ROUND('（シート１）財務データ入力用'!L19,0)+ROUND('（シート１）財務データ入力用'!L61,0)</f>
        <v>0</v>
      </c>
      <c r="J17" s="177">
        <f>ROUND('（シート１）財務データ入力用'!N19,0)+ROUND('（シート１）財務データ入力用'!N61,0)</f>
        <v>0</v>
      </c>
      <c r="K17" s="177">
        <f>ROUND('（シート１）財務データ入力用'!P19,0)+ROUND('（シート１）財務データ入力用'!P61,0)</f>
        <v>0</v>
      </c>
      <c r="L17" s="177">
        <f>ROUND('（シート１）財務データ入力用'!R19,0)+ROUND('（シート１）財務データ入力用'!R61,0)</f>
        <v>0</v>
      </c>
      <c r="M17" s="177">
        <f>ROUND('（シート１）財務データ入力用'!T19,0)+ROUND('（シート１）財務データ入力用'!T61,0)</f>
        <v>0</v>
      </c>
      <c r="N17" s="177">
        <f>ROUND('（シート１）財務データ入力用'!V19,0)+ROUND('（シート１）財務データ入力用'!V61,0)</f>
        <v>0</v>
      </c>
      <c r="O17"/>
      <c r="P17"/>
    </row>
    <row r="18" spans="2:16" ht="16.5" customHeight="1">
      <c r="B18" s="431"/>
      <c r="C18" s="160" t="s">
        <v>98</v>
      </c>
      <c r="D18" s="180">
        <f>ROUND(('（シート１）財務データ入力用'!D20),0)</f>
        <v>0</v>
      </c>
      <c r="E18" s="180">
        <f>ROUND(('（シート１）財務データ入力用'!E20),0)</f>
        <v>0</v>
      </c>
      <c r="F18" s="180">
        <f>ROUND(('（シート１）財務データ入力用'!F20),0)</f>
        <v>0</v>
      </c>
      <c r="G18" s="177">
        <f>ROUND('（シート１）財務データ入力用'!H20,0)+ROUND('（シート１）財務データ入力用'!H62,0)</f>
        <v>0</v>
      </c>
      <c r="H18" s="177">
        <f>ROUND('（シート１）財務データ入力用'!J20,0)+ROUND('（シート１）財務データ入力用'!J62,0)</f>
        <v>0</v>
      </c>
      <c r="I18" s="177">
        <f>ROUND('（シート１）財務データ入力用'!L20,0)+ROUND('（シート１）財務データ入力用'!L62,0)</f>
        <v>0</v>
      </c>
      <c r="J18" s="177">
        <f>ROUND('（シート１）財務データ入力用'!N20,0)+ROUND('（シート１）財務データ入力用'!N62,0)</f>
        <v>0</v>
      </c>
      <c r="K18" s="177">
        <f>ROUND('（シート１）財務データ入力用'!P20,0)+ROUND('（シート１）財務データ入力用'!P62,0)</f>
        <v>0</v>
      </c>
      <c r="L18" s="177">
        <f>ROUND('（シート１）財務データ入力用'!R20,0)+ROUND('（シート１）財務データ入力用'!R62,0)</f>
        <v>0</v>
      </c>
      <c r="M18" s="177">
        <f>ROUND('（シート１）財務データ入力用'!T20,0)+ROUND('（シート１）財務データ入力用'!T62,0)</f>
        <v>0</v>
      </c>
      <c r="N18" s="177">
        <f>ROUND('（シート１）財務データ入力用'!V20,0)+ROUND('（シート１）財務データ入力用'!V62,0)</f>
        <v>0</v>
      </c>
      <c r="O18"/>
      <c r="P18"/>
    </row>
    <row r="19" spans="2:16" ht="16.5" customHeight="1">
      <c r="B19" s="431"/>
      <c r="C19" s="64" t="s">
        <v>63</v>
      </c>
      <c r="D19" s="177">
        <f>ROUND(('（シート１）財務データ入力用'!D21),0)</f>
        <v>0</v>
      </c>
      <c r="E19" s="177">
        <f>ROUND(('（シート１）財務データ入力用'!E21),0)</f>
        <v>0</v>
      </c>
      <c r="F19" s="177">
        <f>ROUND(('（シート１）財務データ入力用'!F21),0)</f>
        <v>0</v>
      </c>
      <c r="G19" s="177">
        <f>ROUND('（シート１）財務データ入力用'!H21,0)+ROUND('（シート１）財務データ入力用'!H63,0)</f>
        <v>0</v>
      </c>
      <c r="H19" s="177">
        <f>ROUND('（シート１）財務データ入力用'!J21,0)+ROUND('（シート１）財務データ入力用'!J63,0)</f>
        <v>0</v>
      </c>
      <c r="I19" s="177">
        <f>ROUND('（シート１）財務データ入力用'!L21,0)+ROUND('（シート１）財務データ入力用'!L63,0)</f>
        <v>0</v>
      </c>
      <c r="J19" s="177">
        <f>ROUND('（シート１）財務データ入力用'!N21,0)+ROUND('（シート１）財務データ入力用'!N63,0)</f>
        <v>0</v>
      </c>
      <c r="K19" s="177">
        <f>ROUND('（シート１）財務データ入力用'!P21,0)+ROUND('（シート１）財務データ入力用'!P63,0)</f>
        <v>0</v>
      </c>
      <c r="L19" s="177">
        <f>ROUND('（シート１）財務データ入力用'!R21,0)+ROUND('（シート１）財務データ入力用'!R63,0)</f>
        <v>0</v>
      </c>
      <c r="M19" s="177">
        <f>ROUND('（シート１）財務データ入力用'!T21,0)+ROUND('（シート１）財務データ入力用'!T63,0)</f>
        <v>0</v>
      </c>
      <c r="N19" s="177">
        <f>ROUND('（シート１）財務データ入力用'!V21,0)+ROUND('（シート１）財務データ入力用'!V63,0)</f>
        <v>0</v>
      </c>
      <c r="O19"/>
      <c r="P19"/>
    </row>
    <row r="20" spans="2:16" ht="16.5" customHeight="1">
      <c r="B20" s="431"/>
      <c r="C20" s="64" t="s">
        <v>58</v>
      </c>
      <c r="D20" s="177">
        <f>ROUND(('（シート１）財務データ入力用'!D22),0)</f>
        <v>0</v>
      </c>
      <c r="E20" s="177">
        <f>ROUND(('（シート１）財務データ入力用'!E22),0)</f>
        <v>0</v>
      </c>
      <c r="F20" s="177">
        <f>ROUND(('（シート１）財務データ入力用'!F22),0)</f>
        <v>0</v>
      </c>
      <c r="G20" s="177">
        <f>ROUND('（シート１）財務データ入力用'!H22,0)+ROUND('（シート１）財務データ入力用'!H64,0)</f>
        <v>0</v>
      </c>
      <c r="H20" s="177">
        <f>ROUND('（シート１）財務データ入力用'!J22,0)+ROUND('（シート１）財務データ入力用'!J64,0)</f>
        <v>0</v>
      </c>
      <c r="I20" s="177">
        <f>ROUND('（シート１）財務データ入力用'!L22,0)+ROUND('（シート１）財務データ入力用'!L64,0)</f>
        <v>0</v>
      </c>
      <c r="J20" s="177">
        <f>ROUND('（シート１）財務データ入力用'!N22,0)+ROUND('（シート１）財務データ入力用'!N64,0)</f>
        <v>0</v>
      </c>
      <c r="K20" s="177">
        <f>ROUND('（シート１）財務データ入力用'!P22,0)+ROUND('（シート１）財務データ入力用'!P64,0)</f>
        <v>0</v>
      </c>
      <c r="L20" s="177">
        <f>ROUND('（シート１）財務データ入力用'!R22,0)+ROUND('（シート１）財務データ入力用'!R64,0)</f>
        <v>0</v>
      </c>
      <c r="M20" s="177">
        <f>ROUND('（シート１）財務データ入力用'!T22,0)+ROUND('（シート１）財務データ入力用'!T64,0)</f>
        <v>0</v>
      </c>
      <c r="N20" s="177">
        <f>ROUND('（シート１）財務データ入力用'!V22,0)+ROUND('（シート１）財務データ入力用'!V64,0)</f>
        <v>0</v>
      </c>
      <c r="O20" s="34"/>
      <c r="P20"/>
    </row>
    <row r="21" spans="2:16" ht="16.5" customHeight="1">
      <c r="B21" s="431"/>
      <c r="C21" s="132" t="s">
        <v>129</v>
      </c>
      <c r="D21" s="177">
        <f>ROUND(('（シート１）財務データ入力用'!D23),0)</f>
        <v>0</v>
      </c>
      <c r="E21" s="177">
        <f>ROUND(('（シート１）財務データ入力用'!E23),0)</f>
        <v>0</v>
      </c>
      <c r="F21" s="177">
        <f>ROUND(('（シート１）財務データ入力用'!F23),0)</f>
        <v>0</v>
      </c>
      <c r="G21" s="177">
        <f>ROUND('（シート１）財務データ入力用'!H23,0)+ROUND('（シート１）財務データ入力用'!H65,0)</f>
        <v>0</v>
      </c>
      <c r="H21" s="177">
        <f>ROUND('（シート１）財務データ入力用'!J23,0)+ROUND('（シート１）財務データ入力用'!J65,0)</f>
        <v>0</v>
      </c>
      <c r="I21" s="177">
        <f>ROUND('（シート１）財務データ入力用'!L23,0)+ROUND('（シート１）財務データ入力用'!L65,0)</f>
        <v>0</v>
      </c>
      <c r="J21" s="177">
        <f>ROUND('（シート１）財務データ入力用'!N23,0)+ROUND('（シート１）財務データ入力用'!N65,0)</f>
        <v>0</v>
      </c>
      <c r="K21" s="177">
        <f>ROUND('（シート１）財務データ入力用'!P23,0)+ROUND('（シート１）財務データ入力用'!P65,0)</f>
        <v>0</v>
      </c>
      <c r="L21" s="177">
        <f>ROUND('（シート１）財務データ入力用'!R23,0)+ROUND('（シート１）財務データ入力用'!R65,0)</f>
        <v>0</v>
      </c>
      <c r="M21" s="177">
        <f>ROUND('（シート１）財務データ入力用'!T23,0)+ROUND('（シート１）財務データ入力用'!T65,0)</f>
        <v>0</v>
      </c>
      <c r="N21" s="177">
        <f>ROUND('（シート１）財務データ入力用'!V23,0)+ROUND('（シート１）財務データ入力用'!V65,0)</f>
        <v>0</v>
      </c>
      <c r="O21" s="34"/>
      <c r="P21"/>
    </row>
    <row r="22" spans="2:16" ht="16.5" customHeight="1">
      <c r="B22" s="431"/>
      <c r="C22" s="215" t="s">
        <v>111</v>
      </c>
      <c r="D22" s="177">
        <f>ROUND(('（シート１）財務データ入力用'!D24),0)</f>
        <v>0</v>
      </c>
      <c r="E22" s="177">
        <f>ROUND(('（シート１）財務データ入力用'!E24),0)</f>
        <v>0</v>
      </c>
      <c r="F22" s="177">
        <f>ROUND(('（シート１）財務データ入力用'!F24),0)</f>
        <v>0</v>
      </c>
      <c r="G22" s="177">
        <f>ROUND('（シート１）財務データ入力用'!H24,0)+ROUND('（シート１）財務データ入力用'!H66,0)</f>
        <v>0</v>
      </c>
      <c r="H22" s="177">
        <f>ROUND('（シート１）財務データ入力用'!J24,0)+ROUND('（シート１）財務データ入力用'!J66,0)</f>
        <v>0</v>
      </c>
      <c r="I22" s="177">
        <f>ROUND('（シート１）財務データ入力用'!L24,0)+ROUND('（シート１）財務データ入力用'!L66,0)</f>
        <v>0</v>
      </c>
      <c r="J22" s="177">
        <f>ROUND('（シート１）財務データ入力用'!N24,0)+ROUND('（シート１）財務データ入力用'!N66,0)</f>
        <v>0</v>
      </c>
      <c r="K22" s="177">
        <f>ROUND('（シート１）財務データ入力用'!P24,0)+ROUND('（シート１）財務データ入力用'!P66,0)</f>
        <v>0</v>
      </c>
      <c r="L22" s="177">
        <f>ROUND('（シート１）財務データ入力用'!R24,0)+ROUND('（シート１）財務データ入力用'!R66,0)</f>
        <v>0</v>
      </c>
      <c r="M22" s="177">
        <f>ROUND('（シート１）財務データ入力用'!T24,0)+ROUND('（シート１）財務データ入力用'!T66,0)</f>
        <v>0</v>
      </c>
      <c r="N22" s="177">
        <f>ROUND('（シート１）財務データ入力用'!V24,0)+ROUND('（シート１）財務データ入力用'!V66,0)</f>
        <v>0</v>
      </c>
      <c r="O22"/>
      <c r="P22"/>
    </row>
    <row r="23" spans="2:16" ht="16.5" customHeight="1">
      <c r="B23" s="431"/>
      <c r="C23" s="226" t="s">
        <v>113</v>
      </c>
      <c r="D23" s="178">
        <f>ROUND(('（シート１）財務データ入力用'!D25),0)</f>
        <v>0</v>
      </c>
      <c r="E23" s="178">
        <f>ROUND(('（シート１）財務データ入力用'!E25),0)</f>
        <v>0</v>
      </c>
      <c r="F23" s="178">
        <f>ROUND(('（シート１）財務データ入力用'!F25),0)</f>
        <v>0</v>
      </c>
      <c r="G23" s="177">
        <f>ROUND('（シート１）財務データ入力用'!H25,0)+ROUND('（シート１）財務データ入力用'!H67,0)</f>
        <v>0</v>
      </c>
      <c r="H23" s="178">
        <f>ROUND('（シート１）財務データ入力用'!J25,0)+ROUND('（シート１）財務データ入力用'!J67,0)</f>
        <v>0</v>
      </c>
      <c r="I23" s="178">
        <f>ROUND('（シート１）財務データ入力用'!L25,0)+ROUND('（シート１）財務データ入力用'!L67,0)</f>
        <v>0</v>
      </c>
      <c r="J23" s="178">
        <f>ROUND('（シート１）財務データ入力用'!N25,0)+ROUND('（シート１）財務データ入力用'!N67,0)</f>
        <v>0</v>
      </c>
      <c r="K23" s="178">
        <f>ROUND('（シート１）財務データ入力用'!P25,0)+ROUND('（シート１）財務データ入力用'!P67,0)</f>
        <v>0</v>
      </c>
      <c r="L23" s="178">
        <f>ROUND('（シート１）財務データ入力用'!R25,0)+ROUND('（シート１）財務データ入力用'!R67,0)</f>
        <v>0</v>
      </c>
      <c r="M23" s="178">
        <f>ROUND('（シート１）財務データ入力用'!T25,0)+ROUND('（シート１）財務データ入力用'!T67,0)</f>
        <v>0</v>
      </c>
      <c r="N23" s="178">
        <f>ROUND('（シート１）財務データ入力用'!V25,0)+ROUND('（シート１）財務データ入力用'!V67,0)</f>
        <v>0</v>
      </c>
      <c r="O23"/>
      <c r="P23"/>
    </row>
    <row r="24" spans="2:16" ht="16.5" customHeight="1">
      <c r="B24" s="419" t="s">
        <v>5</v>
      </c>
      <c r="C24" s="420"/>
      <c r="D24" s="181">
        <f t="shared" ref="D24:N24" si="2">ROUND(SUM(D17:D23),0)</f>
        <v>0</v>
      </c>
      <c r="E24" s="181">
        <f t="shared" si="2"/>
        <v>0</v>
      </c>
      <c r="F24" s="181">
        <f t="shared" si="2"/>
        <v>0</v>
      </c>
      <c r="G24" s="181">
        <f t="shared" si="2"/>
        <v>0</v>
      </c>
      <c r="H24" s="181">
        <f t="shared" si="2"/>
        <v>0</v>
      </c>
      <c r="I24" s="181">
        <f t="shared" si="2"/>
        <v>0</v>
      </c>
      <c r="J24" s="181">
        <f t="shared" si="2"/>
        <v>0</v>
      </c>
      <c r="K24" s="181">
        <f t="shared" si="2"/>
        <v>0</v>
      </c>
      <c r="L24" s="181">
        <f t="shared" si="2"/>
        <v>0</v>
      </c>
      <c r="M24" s="181">
        <f t="shared" si="2"/>
        <v>0</v>
      </c>
      <c r="N24" s="181">
        <f t="shared" si="2"/>
        <v>0</v>
      </c>
      <c r="O24"/>
      <c r="P24"/>
    </row>
    <row r="25" spans="2:16" ht="16.5" customHeight="1">
      <c r="B25" s="412" t="s">
        <v>7</v>
      </c>
      <c r="C25" s="413"/>
      <c r="D25" s="181">
        <f t="shared" ref="D25:N25" si="3">ROUND((D16-D24),0)</f>
        <v>0</v>
      </c>
      <c r="E25" s="181">
        <f t="shared" si="3"/>
        <v>0</v>
      </c>
      <c r="F25" s="181">
        <f t="shared" si="3"/>
        <v>0</v>
      </c>
      <c r="G25" s="181">
        <f t="shared" si="3"/>
        <v>0</v>
      </c>
      <c r="H25" s="181">
        <f t="shared" si="3"/>
        <v>0</v>
      </c>
      <c r="I25" s="181">
        <f t="shared" si="3"/>
        <v>0</v>
      </c>
      <c r="J25" s="181">
        <f t="shared" si="3"/>
        <v>0</v>
      </c>
      <c r="K25" s="181">
        <f t="shared" si="3"/>
        <v>0</v>
      </c>
      <c r="L25" s="181">
        <f t="shared" si="3"/>
        <v>0</v>
      </c>
      <c r="M25" s="181">
        <f t="shared" si="3"/>
        <v>0</v>
      </c>
      <c r="N25" s="181">
        <f t="shared" si="3"/>
        <v>0</v>
      </c>
      <c r="O25" s="1"/>
      <c r="P25"/>
    </row>
    <row r="26" spans="2:16" ht="16.5" customHeight="1">
      <c r="B26" s="401" t="s">
        <v>100</v>
      </c>
      <c r="C26" s="402"/>
      <c r="D26" s="182">
        <f>ROUND('（シート１）財務データ入力用'!D28,0)</f>
        <v>0</v>
      </c>
      <c r="E26" s="182">
        <f>ROUND('（シート１）財務データ入力用'!E28,0)</f>
        <v>0</v>
      </c>
      <c r="F26" s="182">
        <f>ROUND('（シート１）財務データ入力用'!F28,0)</f>
        <v>0</v>
      </c>
      <c r="G26" s="182">
        <f>ROUND('（シート１）財務データ入力用'!H28,0)</f>
        <v>0</v>
      </c>
      <c r="H26" s="182">
        <f>ROUND('（シート１）財務データ入力用'!J28,0)</f>
        <v>0</v>
      </c>
      <c r="I26" s="182">
        <f>ROUND('（シート１）財務データ入力用'!L28,0)</f>
        <v>0</v>
      </c>
      <c r="J26" s="182">
        <f>ROUND('（シート１）財務データ入力用'!N28,0)</f>
        <v>0</v>
      </c>
      <c r="K26" s="182">
        <f>ROUND('（シート１）財務データ入力用'!P28,0)</f>
        <v>0</v>
      </c>
      <c r="L26" s="182">
        <f>ROUND('（シート１）財務データ入力用'!R28,0)</f>
        <v>0</v>
      </c>
      <c r="M26" s="182">
        <f>ROUND('（シート１）財務データ入力用'!T28,0)</f>
        <v>0</v>
      </c>
      <c r="N26" s="182">
        <f>ROUND('（シート１）財務データ入力用'!V28,0)</f>
        <v>0</v>
      </c>
      <c r="O26" s="1"/>
      <c r="P26"/>
    </row>
    <row r="27" spans="2:16" ht="16.5" customHeight="1">
      <c r="B27" s="401" t="s">
        <v>8</v>
      </c>
      <c r="C27" s="402"/>
      <c r="D27" s="183">
        <f>ROUND(('（シート１）財務データ入力用'!D29),0)</f>
        <v>0</v>
      </c>
      <c r="E27" s="183">
        <f>ROUND(('（シート１）財務データ入力用'!E29),0)</f>
        <v>0</v>
      </c>
      <c r="F27" s="183">
        <f>ROUND(('（シート１）財務データ入力用'!F29),0)</f>
        <v>0</v>
      </c>
      <c r="G27" s="183">
        <f>ROUND('（シート１）財務データ入力用'!H29,0)+ROUND('（シート１）財務データ入力用'!H70,0)</f>
        <v>0</v>
      </c>
      <c r="H27" s="182">
        <f>ROUND('（シート１）財務データ入力用'!J29,0)+ROUND('（シート１）財務データ入力用'!J70,0)</f>
        <v>0</v>
      </c>
      <c r="I27" s="182">
        <f>ROUND('（シート１）財務データ入力用'!L29,0)+ROUND('（シート１）財務データ入力用'!L70,0)</f>
        <v>0</v>
      </c>
      <c r="J27" s="182">
        <f>ROUND('（シート１）財務データ入力用'!N29,0)+ROUND('（シート１）財務データ入力用'!N70,0)</f>
        <v>0</v>
      </c>
      <c r="K27" s="182">
        <f>ROUND('（シート１）財務データ入力用'!P29,0)+ROUND('（シート１）財務データ入力用'!P70,0)</f>
        <v>0</v>
      </c>
      <c r="L27" s="182">
        <f>ROUND('（シート１）財務データ入力用'!R29,0)+ROUND('（シート１）財務データ入力用'!R70,0)</f>
        <v>0</v>
      </c>
      <c r="M27" s="182">
        <f>ROUND('（シート１）財務データ入力用'!T29,0)+ROUND('（シート１）財務データ入力用'!T70,0)</f>
        <v>0</v>
      </c>
      <c r="N27" s="182">
        <f>ROUND('（シート１）財務データ入力用'!V29,0)+ROUND('（シート１）財務データ入力用'!V70,0)</f>
        <v>0</v>
      </c>
      <c r="O27" s="1"/>
      <c r="P27"/>
    </row>
    <row r="28" spans="2:16" ht="16.5" customHeight="1">
      <c r="B28" s="412" t="s">
        <v>16</v>
      </c>
      <c r="C28" s="413"/>
      <c r="D28" s="181">
        <f>D25+D26-D27</f>
        <v>0</v>
      </c>
      <c r="E28" s="181">
        <f t="shared" ref="E28:N28" si="4">E25+E26-E27</f>
        <v>0</v>
      </c>
      <c r="F28" s="181">
        <f t="shared" si="4"/>
        <v>0</v>
      </c>
      <c r="G28" s="181">
        <f t="shared" si="4"/>
        <v>0</v>
      </c>
      <c r="H28" s="181">
        <f t="shared" si="4"/>
        <v>0</v>
      </c>
      <c r="I28" s="181">
        <f t="shared" si="4"/>
        <v>0</v>
      </c>
      <c r="J28" s="181">
        <f t="shared" si="4"/>
        <v>0</v>
      </c>
      <c r="K28" s="181">
        <f t="shared" si="4"/>
        <v>0</v>
      </c>
      <c r="L28" s="181">
        <f t="shared" si="4"/>
        <v>0</v>
      </c>
      <c r="M28" s="181">
        <f t="shared" si="4"/>
        <v>0</v>
      </c>
      <c r="N28" s="181">
        <f t="shared" si="4"/>
        <v>0</v>
      </c>
      <c r="O28" s="1"/>
      <c r="P28"/>
    </row>
    <row r="29" spans="2:16" ht="16.5" customHeight="1">
      <c r="B29" s="418" t="s">
        <v>59</v>
      </c>
      <c r="C29" s="418"/>
      <c r="D29" s="33"/>
      <c r="E29" s="33"/>
      <c r="F29" s="33"/>
      <c r="G29" s="33"/>
      <c r="H29" s="33"/>
      <c r="I29" s="33"/>
      <c r="J29" s="33"/>
      <c r="K29" s="33"/>
      <c r="L29" s="33"/>
      <c r="M29" s="33"/>
      <c r="N29" s="33"/>
      <c r="O29" s="1"/>
      <c r="P29"/>
    </row>
    <row r="30" spans="2:16" ht="16.5" customHeight="1">
      <c r="B30" s="414" t="s">
        <v>62</v>
      </c>
      <c r="C30" s="65" t="s">
        <v>60</v>
      </c>
      <c r="D30" s="184">
        <f>'（シート１）財務データ入力用'!D32</f>
        <v>0</v>
      </c>
      <c r="E30" s="184">
        <f>'（シート１）財務データ入力用'!E32</f>
        <v>0</v>
      </c>
      <c r="F30" s="184">
        <f>'（シート１）財務データ入力用'!F32</f>
        <v>0</v>
      </c>
      <c r="G30" s="184">
        <f>'（シート１）財務データ入力用'!H32+'（シート１）財務データ入力用'!H73+'（シート１）財務データ入力用'!H74</f>
        <v>0</v>
      </c>
      <c r="H30" s="184">
        <f>'（シート１）財務データ入力用'!J32+'（シート１）財務データ入力用'!J73+'（シート１）財務データ入力用'!J74</f>
        <v>0</v>
      </c>
      <c r="I30" s="184">
        <f>'（シート１）財務データ入力用'!L32+'（シート１）財務データ入力用'!L73+'（シート１）財務データ入力用'!L74</f>
        <v>0</v>
      </c>
      <c r="J30" s="184">
        <f>'（シート１）財務データ入力用'!N32+'（シート１）財務データ入力用'!N73+'（シート１）財務データ入力用'!N74</f>
        <v>0</v>
      </c>
      <c r="K30" s="184">
        <f>'（シート１）財務データ入力用'!P32+'（シート１）財務データ入力用'!P73+'（シート１）財務データ入力用'!P74</f>
        <v>0</v>
      </c>
      <c r="L30" s="184">
        <f>'（シート１）財務データ入力用'!R32+'（シート１）財務データ入力用'!R73+'（シート１）財務データ入力用'!R74</f>
        <v>0</v>
      </c>
      <c r="M30" s="184">
        <f>'（シート１）財務データ入力用'!T32+'（シート１）財務データ入力用'!T73+'（シート１）財務データ入力用'!T74</f>
        <v>0</v>
      </c>
      <c r="N30" s="184">
        <f>'（シート１）財務データ入力用'!V32+'（シート１）財務データ入力用'!V73+'（シート１）財務データ入力用'!V74</f>
        <v>0</v>
      </c>
      <c r="O30" s="1"/>
      <c r="P30"/>
    </row>
    <row r="31" spans="2:16" ht="16.5" customHeight="1">
      <c r="B31" s="415"/>
      <c r="C31" s="66" t="s">
        <v>61</v>
      </c>
      <c r="D31" s="185">
        <f>'（シート１）財務データ入力用'!D33</f>
        <v>0</v>
      </c>
      <c r="E31" s="185">
        <f>'（シート１）財務データ入力用'!E33</f>
        <v>0</v>
      </c>
      <c r="F31" s="185">
        <f>'（シート１）財務データ入力用'!F33</f>
        <v>0</v>
      </c>
      <c r="G31" s="185">
        <f>'（シート１）財務データ入力用'!H33+'（シート１）財務データ入力用'!H76</f>
        <v>0</v>
      </c>
      <c r="H31" s="185">
        <f>'（シート１）財務データ入力用'!J33+'（シート１）財務データ入力用'!J76</f>
        <v>0</v>
      </c>
      <c r="I31" s="185">
        <f>'（シート１）財務データ入力用'!L33+'（シート１）財務データ入力用'!L76</f>
        <v>0</v>
      </c>
      <c r="J31" s="185">
        <f>'（シート１）財務データ入力用'!N33+'（シート１）財務データ入力用'!N76</f>
        <v>0</v>
      </c>
      <c r="K31" s="185">
        <f>'（シート１）財務データ入力用'!P33+'（シート１）財務データ入力用'!P76</f>
        <v>0</v>
      </c>
      <c r="L31" s="185">
        <f>'（シート１）財務データ入力用'!R33+'（シート１）財務データ入力用'!R76</f>
        <v>0</v>
      </c>
      <c r="M31" s="185">
        <f>'（シート１）財務データ入力用'!T33+'（シート１）財務データ入力用'!T76</f>
        <v>0</v>
      </c>
      <c r="N31" s="185">
        <f>'（シート１）財務データ入力用'!V33+'（シート１）財務データ入力用'!V76</f>
        <v>0</v>
      </c>
      <c r="O31" s="1"/>
      <c r="P31"/>
    </row>
    <row r="32" spans="2:16" ht="16.5" customHeight="1">
      <c r="B32" s="416"/>
      <c r="C32" s="67" t="s">
        <v>5</v>
      </c>
      <c r="D32" s="186">
        <f>SUM(D30:D31)</f>
        <v>0</v>
      </c>
      <c r="E32" s="186">
        <f>SUM(E30:E31)</f>
        <v>0</v>
      </c>
      <c r="F32" s="186">
        <f>SUM(F30:F31)</f>
        <v>0</v>
      </c>
      <c r="G32" s="186">
        <f>SUM(G30:G31)</f>
        <v>0</v>
      </c>
      <c r="H32" s="186">
        <f t="shared" ref="H32:M32" si="5">SUM(H30:H31)</f>
        <v>0</v>
      </c>
      <c r="I32" s="186">
        <f t="shared" si="5"/>
        <v>0</v>
      </c>
      <c r="J32" s="186">
        <f t="shared" si="5"/>
        <v>0</v>
      </c>
      <c r="K32" s="186">
        <f t="shared" si="5"/>
        <v>0</v>
      </c>
      <c r="L32" s="186">
        <f t="shared" si="5"/>
        <v>0</v>
      </c>
      <c r="M32" s="186">
        <f t="shared" si="5"/>
        <v>0</v>
      </c>
      <c r="N32" s="186">
        <f>SUM(N30:N31)</f>
        <v>0</v>
      </c>
      <c r="O32" s="1"/>
      <c r="P32"/>
    </row>
    <row r="33" spans="2:16" ht="16.5" customHeight="1">
      <c r="B33" s="409" t="s">
        <v>57</v>
      </c>
      <c r="C33" s="68" t="s">
        <v>52</v>
      </c>
      <c r="D33" s="187"/>
      <c r="E33" s="188"/>
      <c r="F33" s="189"/>
      <c r="G33" s="184">
        <f>'（シート１）財務データ入力用'!H35+'（シート１）財務データ入力用'!H78</f>
        <v>0</v>
      </c>
      <c r="H33" s="184">
        <f>'（シート１）財務データ入力用'!J35+'（シート１）財務データ入力用'!J78</f>
        <v>0</v>
      </c>
      <c r="I33" s="184">
        <f>'（シート１）財務データ入力用'!L35+'（シート１）財務データ入力用'!L78</f>
        <v>0</v>
      </c>
      <c r="J33" s="184">
        <f>'（シート１）財務データ入力用'!N35+'（シート１）財務データ入力用'!N78</f>
        <v>0</v>
      </c>
      <c r="K33" s="184">
        <f>'（シート１）財務データ入力用'!P35+'（シート１）財務データ入力用'!P78</f>
        <v>0</v>
      </c>
      <c r="L33" s="184">
        <f>'（シート１）財務データ入力用'!R35+'（シート１）財務データ入力用'!R78</f>
        <v>0</v>
      </c>
      <c r="M33" s="184">
        <f>'（シート１）財務データ入力用'!T35+'（シート１）財務データ入力用'!T78</f>
        <v>0</v>
      </c>
      <c r="N33" s="184">
        <f>'（シート１）財務データ入力用'!V35+'（シート１）財務データ入力用'!V78</f>
        <v>0</v>
      </c>
      <c r="O33" s="1"/>
      <c r="P33"/>
    </row>
    <row r="34" spans="2:16" ht="16.5" customHeight="1">
      <c r="B34" s="410"/>
      <c r="C34" s="69" t="s">
        <v>53</v>
      </c>
      <c r="D34" s="190"/>
      <c r="E34" s="191"/>
      <c r="F34" s="192"/>
      <c r="G34" s="193">
        <f>'（シート１）財務データ入力用'!H36+'（シート１）財務データ入力用'!H79</f>
        <v>0</v>
      </c>
      <c r="H34" s="193">
        <f>'（シート１）財務データ入力用'!J36+'（シート１）財務データ入力用'!J79</f>
        <v>0</v>
      </c>
      <c r="I34" s="193">
        <f>'（シート１）財務データ入力用'!L36+'（シート１）財務データ入力用'!L79</f>
        <v>0</v>
      </c>
      <c r="J34" s="193">
        <f>'（シート１）財務データ入力用'!N36+'（シート１）財務データ入力用'!N79</f>
        <v>0</v>
      </c>
      <c r="K34" s="193">
        <f>'（シート１）財務データ入力用'!P36+'（シート１）財務データ入力用'!P79</f>
        <v>0</v>
      </c>
      <c r="L34" s="193">
        <f>'（シート１）財務データ入力用'!R36+'（シート１）財務データ入力用'!R79</f>
        <v>0</v>
      </c>
      <c r="M34" s="193">
        <f>'（シート１）財務データ入力用'!T36+'（シート１）財務データ入力用'!T79</f>
        <v>0</v>
      </c>
      <c r="N34" s="193">
        <f>'（シート１）財務データ入力用'!V36+'（シート１）財務データ入力用'!V79</f>
        <v>0</v>
      </c>
      <c r="O34" s="1"/>
      <c r="P34"/>
    </row>
    <row r="35" spans="2:16" ht="16.5" customHeight="1">
      <c r="B35" s="410"/>
      <c r="C35" s="69" t="s">
        <v>54</v>
      </c>
      <c r="D35" s="190"/>
      <c r="E35" s="191"/>
      <c r="F35" s="192"/>
      <c r="G35" s="193">
        <f>'（シート１）財務データ入力用'!H37+'（シート１）財務データ入力用'!H80</f>
        <v>0</v>
      </c>
      <c r="H35" s="193">
        <f>'（シート１）財務データ入力用'!J37+'（シート１）財務データ入力用'!J80</f>
        <v>0</v>
      </c>
      <c r="I35" s="193">
        <f>'（シート１）財務データ入力用'!L37+'（シート１）財務データ入力用'!L80</f>
        <v>0</v>
      </c>
      <c r="J35" s="193">
        <f>'（シート１）財務データ入力用'!N37+'（シート１）財務データ入力用'!N80</f>
        <v>0</v>
      </c>
      <c r="K35" s="193">
        <f>'（シート１）財務データ入力用'!P37+'（シート１）財務データ入力用'!P80</f>
        <v>0</v>
      </c>
      <c r="L35" s="193">
        <f>'（シート１）財務データ入力用'!R37+'（シート１）財務データ入力用'!R80</f>
        <v>0</v>
      </c>
      <c r="M35" s="193">
        <f>'（シート１）財務データ入力用'!T37+'（シート１）財務データ入力用'!T80</f>
        <v>0</v>
      </c>
      <c r="N35" s="193">
        <f>'（シート１）財務データ入力用'!V37+'（シート１）財務データ入力用'!V80</f>
        <v>0</v>
      </c>
      <c r="O35" s="1"/>
      <c r="P35"/>
    </row>
    <row r="36" spans="2:16" ht="16.5" customHeight="1">
      <c r="B36" s="410"/>
      <c r="C36" s="70" t="s">
        <v>55</v>
      </c>
      <c r="D36" s="194"/>
      <c r="E36" s="195"/>
      <c r="F36" s="196"/>
      <c r="G36" s="197">
        <f>'（シート１）財務データ入力用'!H38+'（シート１）財務データ入力用'!H81</f>
        <v>0</v>
      </c>
      <c r="H36" s="197">
        <f>'（シート１）財務データ入力用'!J38+'（シート１）財務データ入力用'!J81</f>
        <v>0</v>
      </c>
      <c r="I36" s="197">
        <f>'（シート１）財務データ入力用'!L38+'（シート１）財務データ入力用'!L81</f>
        <v>0</v>
      </c>
      <c r="J36" s="197">
        <f>'（シート１）財務データ入力用'!N38+'（シート１）財務データ入力用'!N81</f>
        <v>0</v>
      </c>
      <c r="K36" s="197">
        <f>'（シート１）財務データ入力用'!P38+'（シート１）財務データ入力用'!P81</f>
        <v>0</v>
      </c>
      <c r="L36" s="197">
        <f>'（シート１）財務データ入力用'!R38+'（シート１）財務データ入力用'!R81</f>
        <v>0</v>
      </c>
      <c r="M36" s="197">
        <f>'（シート１）財務データ入力用'!T38+'（シート１）財務データ入力用'!T81</f>
        <v>0</v>
      </c>
      <c r="N36" s="197">
        <f>'（シート１）財務データ入力用'!V38+'（シート１）財務データ入力用'!V81</f>
        <v>0</v>
      </c>
      <c r="O36" s="1"/>
      <c r="P36"/>
    </row>
    <row r="37" spans="2:16" ht="16.5" customHeight="1">
      <c r="B37" s="71"/>
      <c r="C37" s="67" t="s">
        <v>5</v>
      </c>
      <c r="D37" s="198"/>
      <c r="E37" s="199"/>
      <c r="F37" s="200"/>
      <c r="G37" s="181">
        <f>SUM(G33:G36)</f>
        <v>0</v>
      </c>
      <c r="H37" s="181">
        <f t="shared" ref="H37:N37" si="6">SUM(H33:H36)</f>
        <v>0</v>
      </c>
      <c r="I37" s="181">
        <f t="shared" si="6"/>
        <v>0</v>
      </c>
      <c r="J37" s="181">
        <f t="shared" si="6"/>
        <v>0</v>
      </c>
      <c r="K37" s="181">
        <f t="shared" si="6"/>
        <v>0</v>
      </c>
      <c r="L37" s="181">
        <f t="shared" si="6"/>
        <v>0</v>
      </c>
      <c r="M37" s="181">
        <f t="shared" si="6"/>
        <v>0</v>
      </c>
      <c r="N37" s="181">
        <f t="shared" si="6"/>
        <v>0</v>
      </c>
      <c r="O37" s="1"/>
      <c r="P37"/>
    </row>
    <row r="38" spans="2:16" ht="17.100000000000001" customHeight="1">
      <c r="B38" s="275"/>
      <c r="C38" s="275"/>
      <c r="D38" s="275"/>
      <c r="E38" s="276"/>
      <c r="F38" s="276"/>
      <c r="G38" s="277" t="str">
        <f>IF(G32=G37," ","エラー")</f>
        <v xml:space="preserve"> </v>
      </c>
      <c r="H38" s="277" t="str">
        <f t="shared" ref="H38:N38" si="7">IF(H32=H37," ","エラー")</f>
        <v xml:space="preserve"> </v>
      </c>
      <c r="I38" s="277" t="str">
        <f t="shared" si="7"/>
        <v xml:space="preserve"> </v>
      </c>
      <c r="J38" s="277" t="str">
        <f t="shared" si="7"/>
        <v xml:space="preserve"> </v>
      </c>
      <c r="K38" s="277" t="str">
        <f t="shared" si="7"/>
        <v xml:space="preserve"> </v>
      </c>
      <c r="L38" s="277" t="str">
        <f t="shared" si="7"/>
        <v xml:space="preserve"> </v>
      </c>
      <c r="M38" s="277" t="str">
        <f t="shared" si="7"/>
        <v xml:space="preserve"> </v>
      </c>
      <c r="N38" s="277" t="str">
        <f t="shared" si="7"/>
        <v xml:space="preserve"> </v>
      </c>
      <c r="O38" s="1"/>
      <c r="P38"/>
    </row>
    <row r="39" spans="2:16" ht="16.5" customHeight="1">
      <c r="B39" s="411" t="s">
        <v>84</v>
      </c>
      <c r="C39" s="411"/>
      <c r="D39" s="411"/>
      <c r="E39" s="31"/>
      <c r="F39" s="31"/>
      <c r="G39" s="31"/>
      <c r="H39" s="31"/>
      <c r="I39" s="31"/>
      <c r="J39" s="31"/>
      <c r="K39" s="31"/>
      <c r="L39" s="31"/>
      <c r="M39" s="31"/>
      <c r="N39" s="32" t="s">
        <v>49</v>
      </c>
      <c r="P39"/>
    </row>
    <row r="40" spans="2:16" ht="16.5" customHeight="1">
      <c r="B40" s="403" t="s">
        <v>9</v>
      </c>
      <c r="C40" s="404"/>
      <c r="D40" s="39">
        <f>'（シート１）財務データ入力用'!D44</f>
        <v>0</v>
      </c>
      <c r="E40" s="39">
        <f>'（シート１）財務データ入力用'!E44</f>
        <v>0</v>
      </c>
      <c r="F40" s="39">
        <f>'（シート１）財務データ入力用'!F44</f>
        <v>0</v>
      </c>
      <c r="G40" s="39">
        <f>'（シート１）財務データ入力用'!H44</f>
        <v>0</v>
      </c>
      <c r="H40" s="39">
        <f>'（シート１）財務データ入力用'!J44</f>
        <v>0</v>
      </c>
      <c r="I40" s="39">
        <f>'（シート１）財務データ入力用'!L44</f>
        <v>0</v>
      </c>
      <c r="J40" s="39">
        <f>'（シート１）財務データ入力用'!N44</f>
        <v>0</v>
      </c>
      <c r="K40" s="39">
        <f>'（シート１）財務データ入力用'!P44</f>
        <v>0</v>
      </c>
      <c r="L40" s="39">
        <f>'（シート１）財務データ入力用'!R44</f>
        <v>0</v>
      </c>
      <c r="M40" s="39">
        <f>'（シート１）財務データ入力用'!T44</f>
        <v>0</v>
      </c>
      <c r="N40" s="39">
        <f>'（シート１）財務データ入力用'!V44</f>
        <v>0</v>
      </c>
      <c r="O40"/>
      <c r="P40"/>
    </row>
    <row r="41" spans="2:16" ht="16.5" customHeight="1">
      <c r="B41" s="407" t="s">
        <v>17</v>
      </c>
      <c r="C41" s="408"/>
      <c r="D41" s="76"/>
      <c r="E41" s="77"/>
      <c r="F41" s="78"/>
      <c r="G41" s="38">
        <f>'（シート１）財務データ入力用'!H87</f>
        <v>0</v>
      </c>
      <c r="H41" s="38">
        <f>'（シート１）財務データ入力用'!J87</f>
        <v>0</v>
      </c>
      <c r="I41" s="38">
        <f>'（シート１）財務データ入力用'!L87</f>
        <v>0</v>
      </c>
      <c r="J41" s="38">
        <f>'（シート１）財務データ入力用'!N87</f>
        <v>0</v>
      </c>
      <c r="K41" s="38">
        <f>'（シート１）財務データ入力用'!P87</f>
        <v>0</v>
      </c>
      <c r="L41" s="38">
        <f>'（シート１）財務データ入力用'!R87</f>
        <v>0</v>
      </c>
      <c r="M41" s="38">
        <f>'（シート１）財務データ入力用'!T87</f>
        <v>0</v>
      </c>
      <c r="N41" s="38">
        <f>'（シート１）財務データ入力用'!V87</f>
        <v>0</v>
      </c>
      <c r="O41"/>
      <c r="P41"/>
    </row>
    <row r="42" spans="2:16" ht="16.5" customHeight="1">
      <c r="B42" s="405" t="s">
        <v>5</v>
      </c>
      <c r="C42" s="406"/>
      <c r="D42" s="72">
        <f>SUM(D40:D41)</f>
        <v>0</v>
      </c>
      <c r="E42" s="72">
        <f>SUM(E40:E41)</f>
        <v>0</v>
      </c>
      <c r="F42" s="72">
        <f>SUM(F40:F41)</f>
        <v>0</v>
      </c>
      <c r="G42" s="72">
        <f>SUM(G40:G41)</f>
        <v>0</v>
      </c>
      <c r="H42" s="72">
        <f t="shared" ref="H42:M42" si="8">SUM(H40:H41)</f>
        <v>0</v>
      </c>
      <c r="I42" s="72">
        <f t="shared" si="8"/>
        <v>0</v>
      </c>
      <c r="J42" s="72">
        <f t="shared" si="8"/>
        <v>0</v>
      </c>
      <c r="K42" s="72">
        <f t="shared" si="8"/>
        <v>0</v>
      </c>
      <c r="L42" s="72">
        <f t="shared" si="8"/>
        <v>0</v>
      </c>
      <c r="M42" s="72">
        <f t="shared" si="8"/>
        <v>0</v>
      </c>
      <c r="N42" s="72">
        <f>SUM(N40:N41)</f>
        <v>0</v>
      </c>
      <c r="O42"/>
      <c r="P42"/>
    </row>
    <row r="43" spans="2:16" ht="19.5" customHeight="1">
      <c r="B43"/>
      <c r="C43" s="126" t="s">
        <v>83</v>
      </c>
      <c r="D43"/>
      <c r="E43"/>
      <c r="F43"/>
      <c r="G43"/>
      <c r="H43"/>
      <c r="I43"/>
      <c r="J43"/>
      <c r="K43"/>
      <c r="L43"/>
      <c r="M43"/>
      <c r="N43"/>
      <c r="O43"/>
      <c r="P43"/>
    </row>
    <row r="44" spans="2:16">
      <c r="B44" s="125"/>
      <c r="C44" s="256" t="s">
        <v>79</v>
      </c>
      <c r="D44" s="39">
        <f>ROUND(('（シート１）財務データ入力用'!D42),1)</f>
        <v>0</v>
      </c>
      <c r="E44" s="39">
        <f>ROUND(('（シート１）財務データ入力用'!F42),1)</f>
        <v>0</v>
      </c>
      <c r="F44" s="253">
        <f>ROUND(('（シート１）財務データ入力用'!F42),1)</f>
        <v>0</v>
      </c>
      <c r="G44" s="253">
        <f>ROUND(('（シート１）財務データ入力用'!H42+'（シート１）財務データ入力用'!H85),1)</f>
        <v>0</v>
      </c>
      <c r="H44" s="253">
        <f>ROUND(('（シート１）財務データ入力用'!J42+'（シート１）財務データ入力用'!J85),1)</f>
        <v>0</v>
      </c>
      <c r="I44" s="253">
        <f>ROUND(('（シート１）財務データ入力用'!L42+'（シート１）財務データ入力用'!L85),1)</f>
        <v>0</v>
      </c>
      <c r="J44" s="253">
        <f>ROUND(('（シート１）財務データ入力用'!N42+'（シート１）財務データ入力用'!N85),1)</f>
        <v>0</v>
      </c>
      <c r="K44" s="253">
        <f>ROUND(('（シート１）財務データ入力用'!P42+'（シート１）財務データ入力用'!P85),1)</f>
        <v>0</v>
      </c>
      <c r="L44" s="253">
        <f>ROUND(('（シート１）財務データ入力用'!R42+'（シート１）財務データ入力用'!R85),1)</f>
        <v>0</v>
      </c>
      <c r="M44" s="253">
        <f>ROUND(('（シート１）財務データ入力用'!T42+'（シート１）財務データ入力用'!T85),1)</f>
        <v>0</v>
      </c>
      <c r="N44" s="253">
        <f>ROUND(('（シート１）財務データ入力用'!V42+'（シート１）財務データ入力用'!V85),1)</f>
        <v>0</v>
      </c>
      <c r="O44"/>
      <c r="P44"/>
    </row>
    <row r="45" spans="2:16">
      <c r="B45" s="125"/>
      <c r="C45" s="257" t="s">
        <v>118</v>
      </c>
      <c r="D45" s="258">
        <f>ROUND(('（シート１）財務データ入力用'!D43),1)</f>
        <v>0</v>
      </c>
      <c r="E45" s="258">
        <f>ROUND(('（シート１）財務データ入力用'!E43),1)</f>
        <v>0</v>
      </c>
      <c r="F45" s="254">
        <f>ROUND(('（シート１）財務データ入力用'!F43),1)</f>
        <v>0</v>
      </c>
      <c r="G45" s="254">
        <f>ROUND(('（シート１）財務データ入力用'!H43+'（シート１）財務データ入力用'!H86),1)</f>
        <v>0</v>
      </c>
      <c r="H45" s="254">
        <f>ROUND(('（シート１）財務データ入力用'!J43+'（シート１）財務データ入力用'!J86),1)</f>
        <v>0</v>
      </c>
      <c r="I45" s="254">
        <f>ROUND(('（シート１）財務データ入力用'!L43+'（シート１）財務データ入力用'!L86),1)</f>
        <v>0</v>
      </c>
      <c r="J45" s="254">
        <f>ROUND(('（シート１）財務データ入力用'!N43+'（シート１）財務データ入力用'!N86),1)</f>
        <v>0</v>
      </c>
      <c r="K45" s="254">
        <f>ROUND(('（シート１）財務データ入力用'!P43+'（シート１）財務データ入力用'!P86),1)</f>
        <v>0</v>
      </c>
      <c r="L45" s="254">
        <f>ROUND(('（シート１）財務データ入力用'!R43+'（シート１）財務データ入力用'!R86),1)</f>
        <v>0</v>
      </c>
      <c r="M45" s="254">
        <f>ROUND(('（シート１）財務データ入力用'!T43+'（シート１）財務データ入力用'!T86),1)</f>
        <v>0</v>
      </c>
      <c r="N45" s="254">
        <f>ROUND(('（シート１）財務データ入力用'!V43+'（シート１）財務データ入力用'!V86),1)</f>
        <v>0</v>
      </c>
      <c r="O45"/>
      <c r="P45"/>
    </row>
    <row r="46" spans="2:16">
      <c r="B46"/>
      <c r="C46"/>
      <c r="D46"/>
      <c r="E46"/>
      <c r="F46"/>
      <c r="G46"/>
      <c r="H46"/>
      <c r="I46"/>
      <c r="J46"/>
      <c r="K46"/>
      <c r="L46"/>
      <c r="M46"/>
      <c r="N46"/>
      <c r="O46"/>
      <c r="P46"/>
    </row>
    <row r="47" spans="2:16">
      <c r="B47" s="37" t="s">
        <v>67</v>
      </c>
    </row>
    <row r="48" spans="2:16">
      <c r="B48" s="400" t="s">
        <v>68</v>
      </c>
      <c r="C48" s="400"/>
      <c r="D48" s="103">
        <f>D8+D9+D10+D11+D12+D13+D17+D18+D19+D20+D21+D22+D25</f>
        <v>0</v>
      </c>
      <c r="E48" s="103">
        <f>E8+E9+E10+E11+E12+E13+E17+E18+E19+E20+E21+E22+E25</f>
        <v>0</v>
      </c>
      <c r="F48" s="104">
        <f>F8+F9+F10+F11+F12+F13+F17+F18+F19+F20+F21+F22+F25</f>
        <v>0</v>
      </c>
      <c r="G48" s="105">
        <f t="shared" ref="G48:N48" si="9">G8+G9+G10+G11+G12+G13+G17+G18+G19+G20+G21+G22+G25</f>
        <v>0</v>
      </c>
      <c r="H48" s="102">
        <f t="shared" si="9"/>
        <v>0</v>
      </c>
      <c r="I48" s="102">
        <f t="shared" si="9"/>
        <v>0</v>
      </c>
      <c r="J48" s="102">
        <f t="shared" si="9"/>
        <v>0</v>
      </c>
      <c r="K48" s="102">
        <f t="shared" si="9"/>
        <v>0</v>
      </c>
      <c r="L48" s="102">
        <f t="shared" si="9"/>
        <v>0</v>
      </c>
      <c r="M48" s="102">
        <f t="shared" si="9"/>
        <v>0</v>
      </c>
      <c r="N48" s="102">
        <f t="shared" si="9"/>
        <v>0</v>
      </c>
    </row>
    <row r="49" spans="2:18">
      <c r="B49" s="79"/>
      <c r="C49" s="80" t="s">
        <v>70</v>
      </c>
      <c r="D49" s="201"/>
      <c r="E49" s="202"/>
      <c r="F49" s="202"/>
      <c r="G49" s="203"/>
      <c r="H49" s="203"/>
      <c r="I49" s="204" t="str">
        <f t="shared" ref="I49:N49" si="10">IF(I48=0," ",ROUND(((I48-$F$48)/ABS($F$48)),3))</f>
        <v xml:space="preserve"> </v>
      </c>
      <c r="J49" s="204" t="str">
        <f t="shared" si="10"/>
        <v xml:space="preserve"> </v>
      </c>
      <c r="K49" s="204" t="str">
        <f t="shared" si="10"/>
        <v xml:space="preserve"> </v>
      </c>
      <c r="L49" s="204" t="str">
        <f t="shared" si="10"/>
        <v xml:space="preserve"> </v>
      </c>
      <c r="M49" s="204" t="str">
        <f t="shared" si="10"/>
        <v xml:space="preserve"> </v>
      </c>
      <c r="N49" s="204" t="str">
        <f t="shared" si="10"/>
        <v xml:space="preserve"> </v>
      </c>
    </row>
    <row r="50" spans="2:18">
      <c r="B50" s="400" t="s">
        <v>69</v>
      </c>
      <c r="C50" s="400"/>
      <c r="D50" s="205">
        <f t="shared" ref="D50:N50" si="11">IF(D42=0,,ROUND((D48/D42),0))</f>
        <v>0</v>
      </c>
      <c r="E50" s="206">
        <f t="shared" si="11"/>
        <v>0</v>
      </c>
      <c r="F50" s="207">
        <f t="shared" si="11"/>
        <v>0</v>
      </c>
      <c r="G50" s="206">
        <f t="shared" si="11"/>
        <v>0</v>
      </c>
      <c r="H50" s="206">
        <f t="shared" si="11"/>
        <v>0</v>
      </c>
      <c r="I50" s="206">
        <f t="shared" si="11"/>
        <v>0</v>
      </c>
      <c r="J50" s="206">
        <f t="shared" si="11"/>
        <v>0</v>
      </c>
      <c r="K50" s="206">
        <f t="shared" si="11"/>
        <v>0</v>
      </c>
      <c r="L50" s="206">
        <f t="shared" si="11"/>
        <v>0</v>
      </c>
      <c r="M50" s="206">
        <f t="shared" si="11"/>
        <v>0</v>
      </c>
      <c r="N50" s="206">
        <f t="shared" si="11"/>
        <v>0</v>
      </c>
      <c r="R50" s="101"/>
    </row>
    <row r="51" spans="2:18">
      <c r="B51" s="79"/>
      <c r="C51" s="80" t="s">
        <v>70</v>
      </c>
      <c r="D51" s="208"/>
      <c r="E51" s="209"/>
      <c r="F51" s="209"/>
      <c r="G51" s="210"/>
      <c r="H51" s="210"/>
      <c r="I51" s="204" t="str">
        <f t="shared" ref="I51:N51" si="12">IF(I50=0," ",ROUND(((I50-$F$50)/ABS($F$50)),3))</f>
        <v xml:space="preserve"> </v>
      </c>
      <c r="J51" s="204" t="str">
        <f t="shared" si="12"/>
        <v xml:space="preserve"> </v>
      </c>
      <c r="K51" s="204" t="str">
        <f t="shared" si="12"/>
        <v xml:space="preserve"> </v>
      </c>
      <c r="L51" s="204" t="str">
        <f t="shared" si="12"/>
        <v xml:space="preserve"> </v>
      </c>
      <c r="M51" s="204" t="str">
        <f t="shared" si="12"/>
        <v xml:space="preserve"> </v>
      </c>
      <c r="N51" s="204" t="str">
        <f t="shared" si="12"/>
        <v xml:space="preserve"> </v>
      </c>
      <c r="R51" s="101"/>
    </row>
    <row r="52" spans="2:18">
      <c r="B52" s="400" t="s">
        <v>99</v>
      </c>
      <c r="C52" s="400"/>
      <c r="D52" s="211">
        <f>D8+D17</f>
        <v>0</v>
      </c>
      <c r="E52" s="212">
        <f t="shared" ref="E52:N52" si="13">E8+E17</f>
        <v>0</v>
      </c>
      <c r="F52" s="213">
        <f t="shared" si="13"/>
        <v>0</v>
      </c>
      <c r="G52" s="214">
        <f t="shared" si="13"/>
        <v>0</v>
      </c>
      <c r="H52" s="212">
        <f t="shared" si="13"/>
        <v>0</v>
      </c>
      <c r="I52" s="212">
        <f t="shared" si="13"/>
        <v>0</v>
      </c>
      <c r="J52" s="212">
        <f t="shared" si="13"/>
        <v>0</v>
      </c>
      <c r="K52" s="212">
        <f t="shared" si="13"/>
        <v>0</v>
      </c>
      <c r="L52" s="212">
        <f t="shared" si="13"/>
        <v>0</v>
      </c>
      <c r="M52" s="212">
        <f t="shared" si="13"/>
        <v>0</v>
      </c>
      <c r="N52" s="212">
        <f t="shared" si="13"/>
        <v>0</v>
      </c>
    </row>
    <row r="53" spans="2:18">
      <c r="B53" s="79"/>
      <c r="C53" s="80" t="s">
        <v>70</v>
      </c>
      <c r="D53" s="201"/>
      <c r="E53" s="202"/>
      <c r="F53" s="202"/>
      <c r="G53" s="203"/>
      <c r="H53" s="203"/>
      <c r="I53" s="204" t="str">
        <f t="shared" ref="I53:N53" si="14">IF(I52=0," ",ROUND(((I52-$F$52)/ABS($F$52)),3))</f>
        <v xml:space="preserve"> </v>
      </c>
      <c r="J53" s="204" t="str">
        <f t="shared" si="14"/>
        <v xml:space="preserve"> </v>
      </c>
      <c r="K53" s="204" t="str">
        <f t="shared" si="14"/>
        <v xml:space="preserve"> </v>
      </c>
      <c r="L53" s="204" t="str">
        <f t="shared" si="14"/>
        <v xml:space="preserve"> </v>
      </c>
      <c r="M53" s="204" t="str">
        <f t="shared" si="14"/>
        <v xml:space="preserve"> </v>
      </c>
      <c r="N53" s="204" t="str">
        <f t="shared" si="14"/>
        <v xml:space="preserve"> </v>
      </c>
    </row>
  </sheetData>
  <sheetProtection algorithmName="SHA-512" hashValue="29nxasOyYvqBw+SXxnnbLUC7IHre1AWDj4Po61qdFKBzC40sCT9IN2lWvexFt94r94rpr8k1ScYNkG+vyPXz8w==" saltValue="nxH+vlBuh2Hg/5TGA/KzAg==" spinCount="100000" sheet="1" selectLockedCells="1" selectUnlockedCells="1"/>
  <mergeCells count="23">
    <mergeCell ref="B16:C16"/>
    <mergeCell ref="B26:C26"/>
    <mergeCell ref="B30:B32"/>
    <mergeCell ref="M1:N1"/>
    <mergeCell ref="B29:C29"/>
    <mergeCell ref="B24:C24"/>
    <mergeCell ref="B25:C25"/>
    <mergeCell ref="B3:C4"/>
    <mergeCell ref="B2:G2"/>
    <mergeCell ref="B5:C5"/>
    <mergeCell ref="B15:C15"/>
    <mergeCell ref="B28:C28"/>
    <mergeCell ref="B6:B14"/>
    <mergeCell ref="B17:B23"/>
    <mergeCell ref="B52:C52"/>
    <mergeCell ref="B27:C27"/>
    <mergeCell ref="B40:C40"/>
    <mergeCell ref="B42:C42"/>
    <mergeCell ref="B41:C41"/>
    <mergeCell ref="B33:B36"/>
    <mergeCell ref="B48:C48"/>
    <mergeCell ref="B50:C50"/>
    <mergeCell ref="B39:D39"/>
  </mergeCells>
  <phoneticPr fontId="3"/>
  <pageMargins left="0.33" right="0.24" top="0.78" bottom="0.45" header="0.51200000000000001" footer="0.24"/>
  <pageSetup paperSize="9" scale="7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CFFFF"/>
  </sheetPr>
  <dimension ref="A1:N38"/>
  <sheetViews>
    <sheetView showGridLines="0" view="pageBreakPreview" zoomScale="75" zoomScaleNormal="75" zoomScaleSheetLayoutView="75" workbookViewId="0"/>
  </sheetViews>
  <sheetFormatPr defaultColWidth="10.28515625" defaultRowHeight="13.5"/>
  <cols>
    <col min="1" max="1" width="6.42578125" style="4" customWidth="1"/>
    <col min="2" max="2" width="2.5703125" style="4" customWidth="1"/>
    <col min="3" max="3" width="16.7109375" style="4" customWidth="1"/>
    <col min="4" max="14" width="12.28515625" style="4" customWidth="1"/>
    <col min="15" max="16384" width="10.28515625" style="4"/>
  </cols>
  <sheetData>
    <row r="1" spans="1:14" ht="27.75" customHeight="1">
      <c r="C1" s="5" t="s">
        <v>18</v>
      </c>
    </row>
    <row r="2" spans="1:14" ht="29.25" customHeight="1">
      <c r="C2" s="5" t="s">
        <v>19</v>
      </c>
    </row>
    <row r="3" spans="1:14" ht="27" customHeight="1">
      <c r="C3" s="439" t="s">
        <v>109</v>
      </c>
      <c r="D3" s="439"/>
      <c r="E3" s="36">
        <f>'（シート１）財務データ入力用'!R3</f>
        <v>0</v>
      </c>
      <c r="F3" s="35"/>
      <c r="G3" s="35"/>
      <c r="N3" s="6" t="s">
        <v>20</v>
      </c>
    </row>
    <row r="4" spans="1:14" ht="24.95" customHeight="1">
      <c r="A4" s="7"/>
      <c r="B4" s="8"/>
      <c r="C4" s="9"/>
      <c r="D4" s="10" t="s">
        <v>21</v>
      </c>
      <c r="E4" s="10" t="s">
        <v>22</v>
      </c>
      <c r="F4" s="10" t="s">
        <v>23</v>
      </c>
      <c r="G4" s="10" t="s">
        <v>24</v>
      </c>
      <c r="H4" s="10" t="s">
        <v>25</v>
      </c>
      <c r="I4" s="10" t="s">
        <v>26</v>
      </c>
      <c r="J4" s="10" t="s">
        <v>27</v>
      </c>
      <c r="K4" s="10" t="s">
        <v>28</v>
      </c>
      <c r="L4" s="10" t="s">
        <v>90</v>
      </c>
      <c r="M4" s="10" t="s">
        <v>91</v>
      </c>
      <c r="N4" s="10" t="s">
        <v>92</v>
      </c>
    </row>
    <row r="5" spans="1:14" ht="24.95" customHeight="1" thickBot="1">
      <c r="A5" s="11"/>
      <c r="B5" s="12"/>
      <c r="C5" s="13"/>
      <c r="D5" s="161" t="str">
        <f>'（シート２）会社全体の売上計画（自動出力）'!D4</f>
        <v>( 年 月期)</v>
      </c>
      <c r="E5" s="161" t="str">
        <f>'（シート２）会社全体の売上計画（自動出力）'!E4</f>
        <v>( 年 月期)</v>
      </c>
      <c r="F5" s="161" t="str">
        <f>'（シート２）会社全体の売上計画（自動出力）'!F4</f>
        <v>( 年 月期)</v>
      </c>
      <c r="G5" s="161" t="str">
        <f>'（シート２）会社全体の売上計画（自動出力）'!G4</f>
        <v>( 年 月期)</v>
      </c>
      <c r="H5" s="161" t="str">
        <f>'（シート２）会社全体の売上計画（自動出力）'!H4</f>
        <v>( 年 月期)</v>
      </c>
      <c r="I5" s="161" t="str">
        <f>'（シート２）会社全体の売上計画（自動出力）'!I4</f>
        <v>( 年 月期)</v>
      </c>
      <c r="J5" s="161" t="str">
        <f>'（シート２）会社全体の売上計画（自動出力）'!J4</f>
        <v>( 年 月期)</v>
      </c>
      <c r="K5" s="161" t="str">
        <f>'（シート２）会社全体の売上計画（自動出力）'!K4</f>
        <v>( 年 月期)</v>
      </c>
      <c r="L5" s="161" t="str">
        <f>'（シート２）会社全体の売上計画（自動出力）'!L4</f>
        <v>( 年 月期)</v>
      </c>
      <c r="M5" s="161" t="str">
        <f>'（シート２）会社全体の売上計画（自動出力）'!M4</f>
        <v>( 年 月期)</v>
      </c>
      <c r="N5" s="161" t="str">
        <f>'（シート２）会社全体の売上計画（自動出力）'!N4</f>
        <v>( 年 月期)</v>
      </c>
    </row>
    <row r="6" spans="1:14" ht="36.4" customHeight="1" thickTop="1">
      <c r="A6" s="432" t="s">
        <v>29</v>
      </c>
      <c r="B6" s="432"/>
      <c r="C6" s="432"/>
      <c r="D6" s="25">
        <f>'（シート２）会社全体の売上計画（自動出力）'!D5</f>
        <v>0</v>
      </c>
      <c r="E6" s="25">
        <f>'（シート２）会社全体の売上計画（自動出力）'!E5</f>
        <v>0</v>
      </c>
      <c r="F6" s="25">
        <f>'（シート２）会社全体の売上計画（自動出力）'!F5</f>
        <v>0</v>
      </c>
      <c r="G6" s="25">
        <f>'（シート２）会社全体の売上計画（自動出力）'!G5</f>
        <v>0</v>
      </c>
      <c r="H6" s="25">
        <f>'（シート２）会社全体の売上計画（自動出力）'!H5</f>
        <v>0</v>
      </c>
      <c r="I6" s="25">
        <f>'（シート２）会社全体の売上計画（自動出力）'!I5</f>
        <v>0</v>
      </c>
      <c r="J6" s="25">
        <f>'（シート２）会社全体の売上計画（自動出力）'!J5</f>
        <v>0</v>
      </c>
      <c r="K6" s="25">
        <f>'（シート２）会社全体の売上計画（自動出力）'!K5</f>
        <v>0</v>
      </c>
      <c r="L6" s="25">
        <f>'（シート２）会社全体の売上計画（自動出力）'!L5</f>
        <v>0</v>
      </c>
      <c r="M6" s="25">
        <f>'（シート２）会社全体の売上計画（自動出力）'!M5</f>
        <v>0</v>
      </c>
      <c r="N6" s="25">
        <f>'（シート２）会社全体の売上計画（自動出力）'!N5</f>
        <v>0</v>
      </c>
    </row>
    <row r="7" spans="1:14" ht="36.4" customHeight="1">
      <c r="A7" s="433" t="s">
        <v>30</v>
      </c>
      <c r="B7" s="433"/>
      <c r="C7" s="433"/>
      <c r="D7" s="26">
        <f>'（シート２）会社全体の売上計画（自動出力）'!D15</f>
        <v>0</v>
      </c>
      <c r="E7" s="26">
        <f>'（シート２）会社全体の売上計画（自動出力）'!E15</f>
        <v>0</v>
      </c>
      <c r="F7" s="26">
        <f>'（シート２）会社全体の売上計画（自動出力）'!F15</f>
        <v>0</v>
      </c>
      <c r="G7" s="26">
        <f>'（シート２）会社全体の売上計画（自動出力）'!G15</f>
        <v>0</v>
      </c>
      <c r="H7" s="26">
        <f>'（シート２）会社全体の売上計画（自動出力）'!H15</f>
        <v>0</v>
      </c>
      <c r="I7" s="26">
        <f>'（シート２）会社全体の売上計画（自動出力）'!I15</f>
        <v>0</v>
      </c>
      <c r="J7" s="26">
        <f>'（シート２）会社全体の売上計画（自動出力）'!J15</f>
        <v>0</v>
      </c>
      <c r="K7" s="26">
        <f>'（シート２）会社全体の売上計画（自動出力）'!K15</f>
        <v>0</v>
      </c>
      <c r="L7" s="26">
        <f>'（シート２）会社全体の売上計画（自動出力）'!L15</f>
        <v>0</v>
      </c>
      <c r="M7" s="26">
        <f>'（シート２）会社全体の売上計画（自動出力）'!M15</f>
        <v>0</v>
      </c>
      <c r="N7" s="26">
        <f>'（シート２）会社全体の売上計画（自動出力）'!N15</f>
        <v>0</v>
      </c>
    </row>
    <row r="8" spans="1:14" ht="36.4" customHeight="1">
      <c r="A8" s="433" t="s">
        <v>31</v>
      </c>
      <c r="B8" s="433"/>
      <c r="C8" s="433"/>
      <c r="D8" s="27">
        <f t="shared" ref="D8:N8" si="0">D6-D7</f>
        <v>0</v>
      </c>
      <c r="E8" s="27">
        <f t="shared" si="0"/>
        <v>0</v>
      </c>
      <c r="F8" s="27">
        <f t="shared" si="0"/>
        <v>0</v>
      </c>
      <c r="G8" s="27">
        <f t="shared" si="0"/>
        <v>0</v>
      </c>
      <c r="H8" s="27">
        <f t="shared" si="0"/>
        <v>0</v>
      </c>
      <c r="I8" s="27">
        <f t="shared" si="0"/>
        <v>0</v>
      </c>
      <c r="J8" s="27">
        <f t="shared" si="0"/>
        <v>0</v>
      </c>
      <c r="K8" s="27">
        <f t="shared" si="0"/>
        <v>0</v>
      </c>
      <c r="L8" s="27">
        <f t="shared" si="0"/>
        <v>0</v>
      </c>
      <c r="M8" s="27">
        <f t="shared" si="0"/>
        <v>0</v>
      </c>
      <c r="N8" s="27">
        <f t="shared" si="0"/>
        <v>0</v>
      </c>
    </row>
    <row r="9" spans="1:14" ht="36.4" customHeight="1">
      <c r="A9" s="433" t="s">
        <v>32</v>
      </c>
      <c r="B9" s="433"/>
      <c r="C9" s="433"/>
      <c r="D9" s="26">
        <f>'（シート２）会社全体の売上計画（自動出力）'!D24</f>
        <v>0</v>
      </c>
      <c r="E9" s="26">
        <f>'（シート２）会社全体の売上計画（自動出力）'!E24</f>
        <v>0</v>
      </c>
      <c r="F9" s="26">
        <f>'（シート２）会社全体の売上計画（自動出力）'!F24</f>
        <v>0</v>
      </c>
      <c r="G9" s="26">
        <f>'（シート２）会社全体の売上計画（自動出力）'!G24</f>
        <v>0</v>
      </c>
      <c r="H9" s="26">
        <f>'（シート２）会社全体の売上計画（自動出力）'!H24</f>
        <v>0</v>
      </c>
      <c r="I9" s="26">
        <f>'（シート２）会社全体の売上計画（自動出力）'!I24</f>
        <v>0</v>
      </c>
      <c r="J9" s="26">
        <f>'（シート２）会社全体の売上計画（自動出力）'!J24</f>
        <v>0</v>
      </c>
      <c r="K9" s="26">
        <f>'（シート２）会社全体の売上計画（自動出力）'!K24</f>
        <v>0</v>
      </c>
      <c r="L9" s="26">
        <f>'（シート２）会社全体の売上計画（自動出力）'!L24</f>
        <v>0</v>
      </c>
      <c r="M9" s="26">
        <f>'（シート２）会社全体の売上計画（自動出力）'!M24</f>
        <v>0</v>
      </c>
      <c r="N9" s="26">
        <f>'（シート２）会社全体の売上計画（自動出力）'!N24</f>
        <v>0</v>
      </c>
    </row>
    <row r="10" spans="1:14" ht="36.4" customHeight="1">
      <c r="A10" s="438" t="s">
        <v>33</v>
      </c>
      <c r="B10" s="438"/>
      <c r="C10" s="438"/>
      <c r="D10" s="26">
        <f>'（シート２）会社全体の売上計画（自動出力）'!D25</f>
        <v>0</v>
      </c>
      <c r="E10" s="26">
        <f>'（シート２）会社全体の売上計画（自動出力）'!E25</f>
        <v>0</v>
      </c>
      <c r="F10" s="26">
        <f>'（シート２）会社全体の売上計画（自動出力）'!F25</f>
        <v>0</v>
      </c>
      <c r="G10" s="26">
        <f>'（シート２）会社全体の売上計画（自動出力）'!G25</f>
        <v>0</v>
      </c>
      <c r="H10" s="26">
        <f>'（シート２）会社全体の売上計画（自動出力）'!H25</f>
        <v>0</v>
      </c>
      <c r="I10" s="26">
        <f>'（シート２）会社全体の売上計画（自動出力）'!I25</f>
        <v>0</v>
      </c>
      <c r="J10" s="26">
        <f>'（シート２）会社全体の売上計画（自動出力）'!J25</f>
        <v>0</v>
      </c>
      <c r="K10" s="26">
        <f>'（シート２）会社全体の売上計画（自動出力）'!K25</f>
        <v>0</v>
      </c>
      <c r="L10" s="26">
        <f>'（シート２）会社全体の売上計画（自動出力）'!L25</f>
        <v>0</v>
      </c>
      <c r="M10" s="26">
        <f>'（シート２）会社全体の売上計画（自動出力）'!M25</f>
        <v>0</v>
      </c>
      <c r="N10" s="26">
        <f>'（シート２）会社全体の売上計画（自動出力）'!N25</f>
        <v>0</v>
      </c>
    </row>
    <row r="11" spans="1:14" ht="36.4" customHeight="1" thickBot="1">
      <c r="A11" s="435" t="s">
        <v>93</v>
      </c>
      <c r="B11" s="435"/>
      <c r="C11" s="435"/>
      <c r="D11" s="162">
        <f>'（シート２）会社全体の売上計画（自動出力）'!D28</f>
        <v>0</v>
      </c>
      <c r="E11" s="162">
        <f>'（シート２）会社全体の売上計画（自動出力）'!E28</f>
        <v>0</v>
      </c>
      <c r="F11" s="162">
        <f>'（シート２）会社全体の売上計画（自動出力）'!F28</f>
        <v>0</v>
      </c>
      <c r="G11" s="162">
        <f>'（シート２）会社全体の売上計画（自動出力）'!G28</f>
        <v>0</v>
      </c>
      <c r="H11" s="162">
        <f>'（シート２）会社全体の売上計画（自動出力）'!H28</f>
        <v>0</v>
      </c>
      <c r="I11" s="162">
        <f>'（シート２）会社全体の売上計画（自動出力）'!I28</f>
        <v>0</v>
      </c>
      <c r="J11" s="162">
        <f>'（シート２）会社全体の売上計画（自動出力）'!J28</f>
        <v>0</v>
      </c>
      <c r="K11" s="162">
        <f>'（シート２）会社全体の売上計画（自動出力）'!K28</f>
        <v>0</v>
      </c>
      <c r="L11" s="162">
        <f>'（シート２）会社全体の売上計画（自動出力）'!L28</f>
        <v>0</v>
      </c>
      <c r="M11" s="162">
        <f>'（シート２）会社全体の売上計画（自動出力）'!M28</f>
        <v>0</v>
      </c>
      <c r="N11" s="162">
        <f>'（シート２）会社全体の売上計画（自動出力）'!N28</f>
        <v>0</v>
      </c>
    </row>
    <row r="12" spans="1:14" ht="36.4" customHeight="1" thickTop="1" thickBot="1">
      <c r="A12" s="436" t="s">
        <v>94</v>
      </c>
      <c r="B12" s="437"/>
      <c r="C12" s="437"/>
      <c r="D12" s="163">
        <f>'（シート２）会社全体の売上計画（自動出力）'!D52</f>
        <v>0</v>
      </c>
      <c r="E12" s="163">
        <f>'（シート２）会社全体の売上計画（自動出力）'!E52</f>
        <v>0</v>
      </c>
      <c r="F12" s="163">
        <f>'（シート２）会社全体の売上計画（自動出力）'!F52</f>
        <v>0</v>
      </c>
      <c r="G12" s="163">
        <f>'（シート２）会社全体の売上計画（自動出力）'!G52</f>
        <v>0</v>
      </c>
      <c r="H12" s="163">
        <f>'（シート２）会社全体の売上計画（自動出力）'!H52</f>
        <v>0</v>
      </c>
      <c r="I12" s="163">
        <f>'（シート２）会社全体の売上計画（自動出力）'!I52</f>
        <v>0</v>
      </c>
      <c r="J12" s="163">
        <f>'（シート２）会社全体の売上計画（自動出力）'!J52</f>
        <v>0</v>
      </c>
      <c r="K12" s="163">
        <f>'（シート２）会社全体の売上計画（自動出力）'!K52</f>
        <v>0</v>
      </c>
      <c r="L12" s="163">
        <f>'（シート２）会社全体の売上計画（自動出力）'!L52</f>
        <v>0</v>
      </c>
      <c r="M12" s="163">
        <f>'（シート２）会社全体の売上計画（自動出力）'!M52</f>
        <v>0</v>
      </c>
      <c r="N12" s="164">
        <f>'（シート２）会社全体の売上計画（自動出力）'!N52</f>
        <v>0</v>
      </c>
    </row>
    <row r="13" spans="1:14" ht="36.4" customHeight="1" thickTop="1">
      <c r="A13" s="432" t="s">
        <v>34</v>
      </c>
      <c r="B13" s="432"/>
      <c r="C13" s="432"/>
      <c r="D13" s="25">
        <f>SUM('（シート２）会社全体の売上計画（自動出力）'!D8:D9)+SUM('（シート２）会社全体の売上計画（自動出力）'!D17:D18)</f>
        <v>0</v>
      </c>
      <c r="E13" s="25">
        <f>SUM('（シート２）会社全体の売上計画（自動出力）'!E8:E9)+SUM('（シート２）会社全体の売上計画（自動出力）'!E17:E18)</f>
        <v>0</v>
      </c>
      <c r="F13" s="25">
        <f>SUM('（シート２）会社全体の売上計画（自動出力）'!F8:F9)+SUM('（シート２）会社全体の売上計画（自動出力）'!F17:F18)</f>
        <v>0</v>
      </c>
      <c r="G13" s="25">
        <f>SUM('（シート２）会社全体の売上計画（自動出力）'!G8:G9)+SUM('（シート２）会社全体の売上計画（自動出力）'!G17:G18)</f>
        <v>0</v>
      </c>
      <c r="H13" s="25">
        <f>SUM('（シート２）会社全体の売上計画（自動出力）'!H8:H9)+SUM('（シート２）会社全体の売上計画（自動出力）'!H17:H18)</f>
        <v>0</v>
      </c>
      <c r="I13" s="25">
        <f>SUM('（シート２）会社全体の売上計画（自動出力）'!I8:I9)+SUM('（シート２）会社全体の売上計画（自動出力）'!I17:I18)</f>
        <v>0</v>
      </c>
      <c r="J13" s="25">
        <f>SUM('（シート２）会社全体の売上計画（自動出力）'!J8:J9)+SUM('（シート２）会社全体の売上計画（自動出力）'!J17:J18)</f>
        <v>0</v>
      </c>
      <c r="K13" s="25">
        <f>SUM('（シート２）会社全体の売上計画（自動出力）'!K8:K9)+SUM('（シート２）会社全体の売上計画（自動出力）'!K17:K18)</f>
        <v>0</v>
      </c>
      <c r="L13" s="25">
        <f>SUM('（シート２）会社全体の売上計画（自動出力）'!L8:L9)+SUM('（シート２）会社全体の売上計画（自動出力）'!L17:L18)</f>
        <v>0</v>
      </c>
      <c r="M13" s="25">
        <f>SUM('（シート２）会社全体の売上計画（自動出力）'!M8:M9)+SUM('（シート２）会社全体の売上計画（自動出力）'!M17:M18)</f>
        <v>0</v>
      </c>
      <c r="N13" s="25">
        <f>SUM('（シート２）会社全体の売上計画（自動出力）'!N8:N9)+SUM('（シート２）会社全体の売上計画（自動出力）'!N17:N18)</f>
        <v>0</v>
      </c>
    </row>
    <row r="14" spans="1:14" ht="36.4" customHeight="1">
      <c r="A14" s="448" t="s">
        <v>35</v>
      </c>
      <c r="B14" s="448"/>
      <c r="C14" s="448"/>
      <c r="D14" s="26">
        <f>'（シート２）会社全体の売上計画（自動出力）'!D31</f>
        <v>0</v>
      </c>
      <c r="E14" s="26">
        <f>'（シート２）会社全体の売上計画（自動出力）'!E31</f>
        <v>0</v>
      </c>
      <c r="F14" s="26">
        <f>'（シート２）会社全体の売上計画（自動出力）'!F31</f>
        <v>0</v>
      </c>
      <c r="G14" s="26">
        <f>'（シート２）会社全体の売上計画（自動出力）'!G31</f>
        <v>0</v>
      </c>
      <c r="H14" s="26">
        <f>'（シート２）会社全体の売上計画（自動出力）'!H31</f>
        <v>0</v>
      </c>
      <c r="I14" s="26">
        <f>'（シート２）会社全体の売上計画（自動出力）'!I31</f>
        <v>0</v>
      </c>
      <c r="J14" s="26">
        <f>'（シート２）会社全体の売上計画（自動出力）'!J31</f>
        <v>0</v>
      </c>
      <c r="K14" s="26">
        <f>'（シート２）会社全体の売上計画（自動出力）'!K31</f>
        <v>0</v>
      </c>
      <c r="L14" s="26">
        <f>'（シート２）会社全体の売上計画（自動出力）'!L31</f>
        <v>0</v>
      </c>
      <c r="M14" s="26">
        <f>'（シート２）会社全体の売上計画（自動出力）'!M31</f>
        <v>0</v>
      </c>
      <c r="N14" s="26">
        <f>'（シート２）会社全体の売上計画（自動出力）'!N31</f>
        <v>0</v>
      </c>
    </row>
    <row r="15" spans="1:14" ht="36.4" customHeight="1">
      <c r="A15" s="433" t="s">
        <v>36</v>
      </c>
      <c r="B15" s="433"/>
      <c r="C15" s="433"/>
      <c r="D15" s="26">
        <f>'（シート２）会社全体の売上計画（自動出力）'!D30</f>
        <v>0</v>
      </c>
      <c r="E15" s="26">
        <f>'（シート２）会社全体の売上計画（自動出力）'!E30</f>
        <v>0</v>
      </c>
      <c r="F15" s="26">
        <f>'（シート２）会社全体の売上計画（自動出力）'!F30</f>
        <v>0</v>
      </c>
      <c r="G15" s="26">
        <f>'（シート２）会社全体の売上計画（自動出力）'!G30</f>
        <v>0</v>
      </c>
      <c r="H15" s="26">
        <f>'（シート２）会社全体の売上計画（自動出力）'!H30</f>
        <v>0</v>
      </c>
      <c r="I15" s="26">
        <f>'（シート２）会社全体の売上計画（自動出力）'!I30</f>
        <v>0</v>
      </c>
      <c r="J15" s="26">
        <f>'（シート２）会社全体の売上計画（自動出力）'!J30</f>
        <v>0</v>
      </c>
      <c r="K15" s="26">
        <f>'（シート２）会社全体の売上計画（自動出力）'!K30</f>
        <v>0</v>
      </c>
      <c r="L15" s="26">
        <f>'（シート２）会社全体の売上計画（自動出力）'!L30</f>
        <v>0</v>
      </c>
      <c r="M15" s="26">
        <f>'（シート２）会社全体の売上計画（自動出力）'!M30</f>
        <v>0</v>
      </c>
      <c r="N15" s="26">
        <f>'（シート２）会社全体の売上計画（自動出力）'!N30</f>
        <v>0</v>
      </c>
    </row>
    <row r="16" spans="1:14" ht="36.4" customHeight="1">
      <c r="A16" s="14"/>
      <c r="B16" s="15" t="s">
        <v>37</v>
      </c>
      <c r="C16" s="15"/>
      <c r="D16" s="26">
        <f>'（シート２）会社全体の売上計画（自動出力）'!D10+'（シート２）会社全体の売上計画（自動出力）'!D12+'（シート２）会社全体の売上計画（自動出力）'!D13+'（シート２）会社全体の売上計画（自動出力）'!D19+'（シート２）会社全体の売上計画（自動出力）'!D21+'（シート２）会社全体の売上計画（自動出力）'!D22</f>
        <v>0</v>
      </c>
      <c r="E16" s="26">
        <f>'（シート２）会社全体の売上計画（自動出力）'!E10+'（シート２）会社全体の売上計画（自動出力）'!E12+'（シート２）会社全体の売上計画（自動出力）'!E13+'（シート２）会社全体の売上計画（自動出力）'!E19+'（シート２）会社全体の売上計画（自動出力）'!E21+'（シート２）会社全体の売上計画（自動出力）'!E22</f>
        <v>0</v>
      </c>
      <c r="F16" s="26">
        <f>'（シート２）会社全体の売上計画（自動出力）'!F10+'（シート２）会社全体の売上計画（自動出力）'!F12+'（シート２）会社全体の売上計画（自動出力）'!F13+'（シート２）会社全体の売上計画（自動出力）'!F19+'（シート２）会社全体の売上計画（自動出力）'!F21+'（シート２）会社全体の売上計画（自動出力）'!F22</f>
        <v>0</v>
      </c>
      <c r="G16" s="26">
        <f>'（シート２）会社全体の売上計画（自動出力）'!G10+'（シート２）会社全体の売上計画（自動出力）'!G12+'（シート２）会社全体の売上計画（自動出力）'!G13+'（シート２）会社全体の売上計画（自動出力）'!G19+'（シート２）会社全体の売上計画（自動出力）'!G21+'（シート２）会社全体の売上計画（自動出力）'!G22</f>
        <v>0</v>
      </c>
      <c r="H16" s="26">
        <f>'（シート２）会社全体の売上計画（自動出力）'!H10+'（シート２）会社全体の売上計画（自動出力）'!H12+'（シート２）会社全体の売上計画（自動出力）'!H13+'（シート２）会社全体の売上計画（自動出力）'!H19+'（シート２）会社全体の売上計画（自動出力）'!H21+'（シート２）会社全体の売上計画（自動出力）'!H22</f>
        <v>0</v>
      </c>
      <c r="I16" s="26">
        <f>'（シート２）会社全体の売上計画（自動出力）'!I10+'（シート２）会社全体の売上計画（自動出力）'!I12+'（シート２）会社全体の売上計画（自動出力）'!I13+'（シート２）会社全体の売上計画（自動出力）'!I19+'（シート２）会社全体の売上計画（自動出力）'!I21+'（シート２）会社全体の売上計画（自動出力）'!I22</f>
        <v>0</v>
      </c>
      <c r="J16" s="26">
        <f>'（シート２）会社全体の売上計画（自動出力）'!J10+'（シート２）会社全体の売上計画（自動出力）'!J12+'（シート２）会社全体の売上計画（自動出力）'!J13+'（シート２）会社全体の売上計画（自動出力）'!J19+'（シート２）会社全体の売上計画（自動出力）'!J21+'（シート２）会社全体の売上計画（自動出力）'!J22</f>
        <v>0</v>
      </c>
      <c r="K16" s="26">
        <f>'（シート２）会社全体の売上計画（自動出力）'!K10+'（シート２）会社全体の売上計画（自動出力）'!K12+'（シート２）会社全体の売上計画（自動出力）'!K13+'（シート２）会社全体の売上計画（自動出力）'!K19+'（シート２）会社全体の売上計画（自動出力）'!K21+'（シート２）会社全体の売上計画（自動出力）'!K22</f>
        <v>0</v>
      </c>
      <c r="L16" s="26">
        <f>'（シート２）会社全体の売上計画（自動出力）'!L10+'（シート２）会社全体の売上計画（自動出力）'!L12+'（シート２）会社全体の売上計画（自動出力）'!L13+'（シート２）会社全体の売上計画（自動出力）'!L19+'（シート２）会社全体の売上計画（自動出力）'!L21+'（シート２）会社全体の売上計画（自動出力）'!L22</f>
        <v>0</v>
      </c>
      <c r="M16" s="26">
        <f>'（シート２）会社全体の売上計画（自動出力）'!M10+'（シート２）会社全体の売上計画（自動出力）'!M12+'（シート２）会社全体の売上計画（自動出力）'!M13+'（シート２）会社全体の売上計画（自動出力）'!M19+'（シート２）会社全体の売上計画（自動出力）'!M21+'（シート２）会社全体の売上計画（自動出力）'!M22</f>
        <v>0</v>
      </c>
      <c r="N16" s="26">
        <f>'（シート２）会社全体の売上計画（自動出力）'!N10+'（シート２）会社全体の売上計画（自動出力）'!N12+'（シート２）会社全体の売上計画（自動出力）'!N13+'（シート２）会社全体の売上計画（自動出力）'!N19+'（シート２）会社全体の売上計画（自動出力）'!N21+'（シート２）会社全体の売上計画（自動出力）'!N22</f>
        <v>0</v>
      </c>
    </row>
    <row r="17" spans="1:14" ht="36.4" customHeight="1">
      <c r="A17" s="16"/>
      <c r="B17" s="14" t="s">
        <v>38</v>
      </c>
      <c r="C17" s="14"/>
      <c r="D17" s="26">
        <f>'（シート２）会社全体の売上計画（自動出力）'!D11+'（シート２）会社全体の売上計画（自動出力）'!D20</f>
        <v>0</v>
      </c>
      <c r="E17" s="26">
        <f>'（シート２）会社全体の売上計画（自動出力）'!E11+'（シート２）会社全体の売上計画（自動出力）'!E20</f>
        <v>0</v>
      </c>
      <c r="F17" s="26">
        <f>'（シート２）会社全体の売上計画（自動出力）'!F11+'（シート２）会社全体の売上計画（自動出力）'!F20</f>
        <v>0</v>
      </c>
      <c r="G17" s="26">
        <f>'（シート２）会社全体の売上計画（自動出力）'!G11+'（シート２）会社全体の売上計画（自動出力）'!G20</f>
        <v>0</v>
      </c>
      <c r="H17" s="26">
        <f>'（シート２）会社全体の売上計画（自動出力）'!H11+'（シート２）会社全体の売上計画（自動出力）'!H20</f>
        <v>0</v>
      </c>
      <c r="I17" s="26">
        <f>'（シート２）会社全体の売上計画（自動出力）'!I11+'（シート２）会社全体の売上計画（自動出力）'!I20</f>
        <v>0</v>
      </c>
      <c r="J17" s="26">
        <f>'（シート２）会社全体の売上計画（自動出力）'!J11+'（シート２）会社全体の売上計画（自動出力）'!J20</f>
        <v>0</v>
      </c>
      <c r="K17" s="26">
        <f>'（シート２）会社全体の売上計画（自動出力）'!K11+'（シート２）会社全体の売上計画（自動出力）'!K20</f>
        <v>0</v>
      </c>
      <c r="L17" s="26">
        <f>'（シート２）会社全体の売上計画（自動出力）'!L11+'（シート２）会社全体の売上計画（自動出力）'!L20</f>
        <v>0</v>
      </c>
      <c r="M17" s="26">
        <f>'（シート２）会社全体の売上計画（自動出力）'!M11+'（シート２）会社全体の売上計画（自動出力）'!M20</f>
        <v>0</v>
      </c>
      <c r="N17" s="26">
        <f>'（シート２）会社全体の売上計画（自動出力）'!N11+'（シート２）会社全体の売上計画（自動出力）'!N20</f>
        <v>0</v>
      </c>
    </row>
    <row r="18" spans="1:14" ht="36.4" customHeight="1" thickBot="1">
      <c r="A18" s="434" t="s">
        <v>39</v>
      </c>
      <c r="B18" s="435"/>
      <c r="C18" s="435"/>
      <c r="D18" s="28">
        <f>D16+D17</f>
        <v>0</v>
      </c>
      <c r="E18" s="28">
        <f t="shared" ref="E18:N18" si="1">E16+E17</f>
        <v>0</v>
      </c>
      <c r="F18" s="28">
        <f t="shared" si="1"/>
        <v>0</v>
      </c>
      <c r="G18" s="28">
        <f t="shared" si="1"/>
        <v>0</v>
      </c>
      <c r="H18" s="28">
        <f t="shared" si="1"/>
        <v>0</v>
      </c>
      <c r="I18" s="28">
        <f t="shared" si="1"/>
        <v>0</v>
      </c>
      <c r="J18" s="28">
        <f t="shared" si="1"/>
        <v>0</v>
      </c>
      <c r="K18" s="28">
        <f t="shared" si="1"/>
        <v>0</v>
      </c>
      <c r="L18" s="28">
        <f t="shared" si="1"/>
        <v>0</v>
      </c>
      <c r="M18" s="28">
        <f t="shared" si="1"/>
        <v>0</v>
      </c>
      <c r="N18" s="28">
        <f t="shared" si="1"/>
        <v>0</v>
      </c>
    </row>
    <row r="19" spans="1:14" ht="40.15" customHeight="1" thickTop="1" thickBot="1">
      <c r="A19" s="436" t="s">
        <v>40</v>
      </c>
      <c r="B19" s="437"/>
      <c r="C19" s="437"/>
      <c r="D19" s="29">
        <f t="shared" ref="D19:N19" si="2">D10+D13+D18</f>
        <v>0</v>
      </c>
      <c r="E19" s="29">
        <f t="shared" si="2"/>
        <v>0</v>
      </c>
      <c r="F19" s="29">
        <f t="shared" si="2"/>
        <v>0</v>
      </c>
      <c r="G19" s="29">
        <f t="shared" si="2"/>
        <v>0</v>
      </c>
      <c r="H19" s="29">
        <f t="shared" si="2"/>
        <v>0</v>
      </c>
      <c r="I19" s="29">
        <f t="shared" si="2"/>
        <v>0</v>
      </c>
      <c r="J19" s="29">
        <f t="shared" si="2"/>
        <v>0</v>
      </c>
      <c r="K19" s="29">
        <f t="shared" si="2"/>
        <v>0</v>
      </c>
      <c r="L19" s="29">
        <f t="shared" si="2"/>
        <v>0</v>
      </c>
      <c r="M19" s="29">
        <f t="shared" si="2"/>
        <v>0</v>
      </c>
      <c r="N19" s="165">
        <f t="shared" si="2"/>
        <v>0</v>
      </c>
    </row>
    <row r="20" spans="1:14" ht="36.4" customHeight="1" thickTop="1" thickBot="1">
      <c r="A20" s="434" t="s">
        <v>41</v>
      </c>
      <c r="B20" s="434"/>
      <c r="C20" s="434"/>
      <c r="D20" s="30">
        <f>'（シート２）会社全体の売上計画（自動出力）'!D42</f>
        <v>0</v>
      </c>
      <c r="E20" s="30">
        <f>'（シート２）会社全体の売上計画（自動出力）'!E42</f>
        <v>0</v>
      </c>
      <c r="F20" s="30">
        <f>'（シート２）会社全体の売上計画（自動出力）'!F42</f>
        <v>0</v>
      </c>
      <c r="G20" s="30">
        <f>'（シート２）会社全体の売上計画（自動出力）'!G42</f>
        <v>0</v>
      </c>
      <c r="H20" s="30">
        <f>'（シート２）会社全体の売上計画（自動出力）'!H42</f>
        <v>0</v>
      </c>
      <c r="I20" s="30">
        <f>'（シート２）会社全体の売上計画（自動出力）'!I42</f>
        <v>0</v>
      </c>
      <c r="J20" s="30">
        <f>'（シート２）会社全体の売上計画（自動出力）'!J42</f>
        <v>0</v>
      </c>
      <c r="K20" s="30">
        <f>'（シート２）会社全体の売上計画（自動出力）'!K42</f>
        <v>0</v>
      </c>
      <c r="L20" s="30">
        <f>'（シート２）会社全体の売上計画（自動出力）'!L42</f>
        <v>0</v>
      </c>
      <c r="M20" s="30">
        <f>'（シート２）会社全体の売上計画（自動出力）'!M42</f>
        <v>0</v>
      </c>
      <c r="N20" s="30">
        <f>'（シート２）会社全体の売上計画（自動出力）'!N42</f>
        <v>0</v>
      </c>
    </row>
    <row r="21" spans="1:14" ht="40.15" customHeight="1" thickTop="1" thickBot="1">
      <c r="A21" s="436" t="s">
        <v>42</v>
      </c>
      <c r="B21" s="437"/>
      <c r="C21" s="437"/>
      <c r="D21" s="29">
        <f t="shared" ref="D21:N21" si="3">IF(D20&gt;0,ROUND(D19/D20,0),0)</f>
        <v>0</v>
      </c>
      <c r="E21" s="29">
        <f t="shared" si="3"/>
        <v>0</v>
      </c>
      <c r="F21" s="29">
        <f t="shared" si="3"/>
        <v>0</v>
      </c>
      <c r="G21" s="29">
        <f t="shared" si="3"/>
        <v>0</v>
      </c>
      <c r="H21" s="29">
        <f t="shared" si="3"/>
        <v>0</v>
      </c>
      <c r="I21" s="29">
        <f t="shared" si="3"/>
        <v>0</v>
      </c>
      <c r="J21" s="29">
        <f t="shared" si="3"/>
        <v>0</v>
      </c>
      <c r="K21" s="29">
        <f t="shared" si="3"/>
        <v>0</v>
      </c>
      <c r="L21" s="29">
        <f t="shared" si="3"/>
        <v>0</v>
      </c>
      <c r="M21" s="29">
        <f t="shared" si="3"/>
        <v>0</v>
      </c>
      <c r="N21" s="165">
        <f t="shared" si="3"/>
        <v>0</v>
      </c>
    </row>
    <row r="22" spans="1:14" ht="36.4" customHeight="1" thickTop="1">
      <c r="A22" s="443" t="s">
        <v>81</v>
      </c>
      <c r="B22" s="432" t="s">
        <v>43</v>
      </c>
      <c r="C22" s="432"/>
      <c r="D22" s="167" t="s">
        <v>44</v>
      </c>
      <c r="E22" s="167" t="s">
        <v>44</v>
      </c>
      <c r="F22" s="167" t="s">
        <v>44</v>
      </c>
      <c r="G22" s="25">
        <f>'（シート２）会社全体の売上計画（自動出力）'!G33</f>
        <v>0</v>
      </c>
      <c r="H22" s="25">
        <f>'（シート２）会社全体の売上計画（自動出力）'!H33</f>
        <v>0</v>
      </c>
      <c r="I22" s="25">
        <f>'（シート２）会社全体の売上計画（自動出力）'!I33</f>
        <v>0</v>
      </c>
      <c r="J22" s="25">
        <f>'（シート２）会社全体の売上計画（自動出力）'!J33</f>
        <v>0</v>
      </c>
      <c r="K22" s="25">
        <f>'（シート２）会社全体の売上計画（自動出力）'!K33</f>
        <v>0</v>
      </c>
      <c r="L22" s="25">
        <f>'（シート２）会社全体の売上計画（自動出力）'!L33</f>
        <v>0</v>
      </c>
      <c r="M22" s="25">
        <f>'（シート２）会社全体の売上計画（自動出力）'!M33</f>
        <v>0</v>
      </c>
      <c r="N22" s="25">
        <f>'（シート２）会社全体の売上計画（自動出力）'!N33</f>
        <v>0</v>
      </c>
    </row>
    <row r="23" spans="1:14" ht="36.4" customHeight="1">
      <c r="A23" s="444"/>
      <c r="B23" s="433" t="s">
        <v>45</v>
      </c>
      <c r="C23" s="433"/>
      <c r="D23" s="167" t="s">
        <v>44</v>
      </c>
      <c r="E23" s="167" t="s">
        <v>44</v>
      </c>
      <c r="F23" s="167" t="s">
        <v>44</v>
      </c>
      <c r="G23" s="26">
        <f>'（シート２）会社全体の売上計画（自動出力）'!G34</f>
        <v>0</v>
      </c>
      <c r="H23" s="26">
        <f>'（シート２）会社全体の売上計画（自動出力）'!H34</f>
        <v>0</v>
      </c>
      <c r="I23" s="26">
        <f>'（シート２）会社全体の売上計画（自動出力）'!I34</f>
        <v>0</v>
      </c>
      <c r="J23" s="26">
        <f>'（シート２）会社全体の売上計画（自動出力）'!J34</f>
        <v>0</v>
      </c>
      <c r="K23" s="26">
        <f>'（シート２）会社全体の売上計画（自動出力）'!K34</f>
        <v>0</v>
      </c>
      <c r="L23" s="26">
        <f>'（シート２）会社全体の売上計画（自動出力）'!L34</f>
        <v>0</v>
      </c>
      <c r="M23" s="26">
        <f>'（シート２）会社全体の売上計画（自動出力）'!M34</f>
        <v>0</v>
      </c>
      <c r="N23" s="26">
        <f>'（シート２）会社全体の売上計画（自動出力）'!N34</f>
        <v>0</v>
      </c>
    </row>
    <row r="24" spans="1:14" ht="36.4" customHeight="1">
      <c r="A24" s="444"/>
      <c r="B24" s="433" t="s">
        <v>46</v>
      </c>
      <c r="C24" s="433"/>
      <c r="D24" s="167" t="s">
        <v>44</v>
      </c>
      <c r="E24" s="167" t="s">
        <v>44</v>
      </c>
      <c r="F24" s="167" t="s">
        <v>44</v>
      </c>
      <c r="G24" s="26">
        <f>'（シート２）会社全体の売上計画（自動出力）'!G35</f>
        <v>0</v>
      </c>
      <c r="H24" s="26">
        <f>'（シート２）会社全体の売上計画（自動出力）'!H35</f>
        <v>0</v>
      </c>
      <c r="I24" s="26">
        <f>'（シート２）会社全体の売上計画（自動出力）'!I35</f>
        <v>0</v>
      </c>
      <c r="J24" s="26">
        <f>'（シート２）会社全体の売上計画（自動出力）'!J35</f>
        <v>0</v>
      </c>
      <c r="K24" s="26">
        <f>'（シート２）会社全体の売上計画（自動出力）'!K35</f>
        <v>0</v>
      </c>
      <c r="L24" s="26">
        <f>'（シート２）会社全体の売上計画（自動出力）'!L35</f>
        <v>0</v>
      </c>
      <c r="M24" s="26">
        <f>'（シート２）会社全体の売上計画（自動出力）'!M35</f>
        <v>0</v>
      </c>
      <c r="N24" s="26">
        <f>'（シート２）会社全体の売上計画（自動出力）'!N35</f>
        <v>0</v>
      </c>
    </row>
    <row r="25" spans="1:14" ht="36.4" customHeight="1">
      <c r="A25" s="444"/>
      <c r="B25" s="433" t="s">
        <v>47</v>
      </c>
      <c r="C25" s="433"/>
      <c r="D25" s="167" t="s">
        <v>44</v>
      </c>
      <c r="E25" s="167" t="s">
        <v>44</v>
      </c>
      <c r="F25" s="167" t="s">
        <v>44</v>
      </c>
      <c r="G25" s="26">
        <f>'（シート２）会社全体の売上計画（自動出力）'!G36</f>
        <v>0</v>
      </c>
      <c r="H25" s="26">
        <f>'（シート２）会社全体の売上計画（自動出力）'!H36</f>
        <v>0</v>
      </c>
      <c r="I25" s="26">
        <f>'（シート２）会社全体の売上計画（自動出力）'!I36</f>
        <v>0</v>
      </c>
      <c r="J25" s="26">
        <f>'（シート２）会社全体の売上計画（自動出力）'!J36</f>
        <v>0</v>
      </c>
      <c r="K25" s="26">
        <f>'（シート２）会社全体の売上計画（自動出力）'!K36</f>
        <v>0</v>
      </c>
      <c r="L25" s="26">
        <f>'（シート２）会社全体の売上計画（自動出力）'!L36</f>
        <v>0</v>
      </c>
      <c r="M25" s="26">
        <f>'（シート２）会社全体の売上計画（自動出力）'!M36</f>
        <v>0</v>
      </c>
      <c r="N25" s="26">
        <f>'（シート２）会社全体の売上計画（自動出力）'!N36</f>
        <v>0</v>
      </c>
    </row>
    <row r="26" spans="1:14" ht="36.4" customHeight="1">
      <c r="A26" s="445"/>
      <c r="B26" s="446" t="s">
        <v>48</v>
      </c>
      <c r="C26" s="447"/>
      <c r="D26" s="167" t="s">
        <v>44</v>
      </c>
      <c r="E26" s="167" t="s">
        <v>44</v>
      </c>
      <c r="F26" s="167" t="s">
        <v>44</v>
      </c>
      <c r="G26" s="27">
        <f>SUM(G22:G25)</f>
        <v>0</v>
      </c>
      <c r="H26" s="27">
        <f t="shared" ref="H26:N26" si="4">SUM(H22:H25)</f>
        <v>0</v>
      </c>
      <c r="I26" s="27">
        <f t="shared" si="4"/>
        <v>0</v>
      </c>
      <c r="J26" s="27">
        <f t="shared" si="4"/>
        <v>0</v>
      </c>
      <c r="K26" s="27">
        <f t="shared" si="4"/>
        <v>0</v>
      </c>
      <c r="L26" s="27">
        <f t="shared" si="4"/>
        <v>0</v>
      </c>
      <c r="M26" s="27">
        <f t="shared" si="4"/>
        <v>0</v>
      </c>
      <c r="N26" s="27">
        <f t="shared" si="4"/>
        <v>0</v>
      </c>
    </row>
    <row r="27" spans="1:14">
      <c r="D27" s="17"/>
      <c r="E27" s="17"/>
      <c r="F27" s="17"/>
      <c r="G27" s="18" t="str">
        <f t="shared" ref="G27:N27" si="5">IF(G26=G14+G15," ","check!　⑨,⑩,⑮")</f>
        <v xml:space="preserve"> </v>
      </c>
      <c r="H27" s="18" t="str">
        <f t="shared" si="5"/>
        <v xml:space="preserve"> </v>
      </c>
      <c r="I27" s="18" t="str">
        <f t="shared" si="5"/>
        <v xml:space="preserve"> </v>
      </c>
      <c r="J27" s="18" t="str">
        <f t="shared" si="5"/>
        <v xml:space="preserve"> </v>
      </c>
      <c r="K27" s="18" t="str">
        <f t="shared" si="5"/>
        <v xml:space="preserve"> </v>
      </c>
      <c r="L27" s="18" t="str">
        <f t="shared" si="5"/>
        <v xml:space="preserve"> </v>
      </c>
      <c r="M27" s="18" t="str">
        <f t="shared" si="5"/>
        <v xml:space="preserve"> </v>
      </c>
      <c r="N27" s="18" t="str">
        <f t="shared" si="5"/>
        <v xml:space="preserve"> </v>
      </c>
    </row>
    <row r="28" spans="1:14" ht="26.1" customHeight="1">
      <c r="B28" s="440"/>
      <c r="C28" s="442"/>
      <c r="D28" s="442"/>
      <c r="E28" s="442"/>
      <c r="F28" s="21"/>
      <c r="G28" s="21"/>
      <c r="H28" s="21"/>
      <c r="I28" s="22"/>
    </row>
    <row r="29" spans="1:14" ht="26.1" customHeight="1">
      <c r="B29" s="22"/>
      <c r="C29" s="20"/>
      <c r="D29" s="20"/>
      <c r="E29" s="20"/>
      <c r="F29" s="20"/>
      <c r="G29" s="20"/>
      <c r="H29" s="21"/>
      <c r="I29" s="22"/>
    </row>
    <row r="30" spans="1:14" ht="26.1" customHeight="1">
      <c r="B30" s="22"/>
      <c r="C30" s="440"/>
      <c r="D30" s="441"/>
      <c r="E30" s="441"/>
      <c r="F30" s="441"/>
      <c r="G30" s="441"/>
      <c r="H30" s="21"/>
      <c r="I30" s="22"/>
    </row>
    <row r="31" spans="1:14" ht="26.1" customHeight="1">
      <c r="B31" s="22"/>
      <c r="C31" s="440"/>
      <c r="D31" s="441"/>
      <c r="E31" s="441"/>
      <c r="F31" s="441"/>
      <c r="G31" s="441"/>
      <c r="H31" s="21"/>
      <c r="I31" s="22"/>
    </row>
    <row r="32" spans="1:14" ht="26.1" customHeight="1">
      <c r="B32" s="22"/>
      <c r="C32" s="440"/>
      <c r="D32" s="441"/>
      <c r="E32" s="441"/>
      <c r="F32" s="441"/>
      <c r="G32" s="441"/>
      <c r="H32" s="441"/>
      <c r="I32" s="441"/>
    </row>
    <row r="33" spans="2:14" ht="21.75" customHeight="1">
      <c r="B33" s="19"/>
      <c r="C33" s="21"/>
      <c r="D33" s="21"/>
      <c r="E33" s="21"/>
      <c r="F33" s="21"/>
      <c r="G33" s="21"/>
      <c r="H33" s="21"/>
      <c r="I33" s="22"/>
    </row>
    <row r="34" spans="2:14" ht="26.1" customHeight="1">
      <c r="B34" s="440"/>
      <c r="C34" s="442"/>
      <c r="D34" s="442"/>
      <c r="E34" s="442"/>
      <c r="F34" s="442"/>
      <c r="G34" s="21"/>
      <c r="H34" s="21"/>
      <c r="I34" s="22"/>
    </row>
    <row r="35" spans="2:14" ht="26.1" customHeight="1">
      <c r="B35" s="22"/>
      <c r="C35" s="20"/>
      <c r="D35" s="20"/>
      <c r="E35" s="20"/>
      <c r="F35" s="20"/>
      <c r="G35" s="20"/>
      <c r="H35" s="20"/>
      <c r="I35" s="20"/>
      <c r="J35" s="23"/>
      <c r="K35" s="23"/>
      <c r="L35" s="23"/>
      <c r="M35" s="23"/>
      <c r="N35" s="23"/>
    </row>
    <row r="36" spans="2:14" ht="26.1" customHeight="1">
      <c r="B36" s="22"/>
      <c r="C36" s="20"/>
      <c r="D36" s="20"/>
      <c r="E36" s="20"/>
      <c r="F36" s="20"/>
      <c r="G36" s="20"/>
      <c r="H36" s="20"/>
      <c r="I36" s="20"/>
      <c r="J36" s="23"/>
      <c r="K36" s="24"/>
      <c r="L36" s="23"/>
      <c r="M36" s="23"/>
      <c r="N36" s="23"/>
    </row>
    <row r="37" spans="2:14" ht="26.1" customHeight="1">
      <c r="B37" s="22"/>
      <c r="C37" s="20"/>
      <c r="D37" s="20"/>
      <c r="E37" s="20"/>
      <c r="F37" s="20"/>
      <c r="G37" s="20"/>
      <c r="H37" s="20"/>
      <c r="I37" s="20"/>
      <c r="J37" s="23"/>
      <c r="K37" s="23"/>
      <c r="L37" s="23"/>
      <c r="M37" s="23"/>
      <c r="N37" s="23"/>
    </row>
    <row r="38" spans="2:14">
      <c r="J38" s="24"/>
      <c r="K38" s="24"/>
      <c r="L38" s="24"/>
      <c r="M38" s="24"/>
      <c r="N38" s="24"/>
    </row>
  </sheetData>
  <sheetProtection algorithmName="SHA-512" hashValue="8vWaSa/Rr9++WWRtJzxZyn+i5HNhZwFqBXJXRrVgmZJmwkERbTrpyaMU++Q8WShewEG71lKONnGF5qrj18kleQ==" saltValue="PqbXZe872HmD1eQmXsFnPA==" spinCount="100000" sheet="1" selectLockedCells="1" selectUnlockedCells="1"/>
  <protectedRanges>
    <protectedRange sqref="D8:N8 D18:N19 D21:N21 G26:N26" name="範囲1"/>
    <protectedRange sqref="D12:N12" name="範囲1_2"/>
  </protectedRanges>
  <mergeCells count="26">
    <mergeCell ref="C3:D3"/>
    <mergeCell ref="C32:I32"/>
    <mergeCell ref="B34:F34"/>
    <mergeCell ref="B28:E28"/>
    <mergeCell ref="C30:G30"/>
    <mergeCell ref="C31:G31"/>
    <mergeCell ref="A20:C20"/>
    <mergeCell ref="A21:C21"/>
    <mergeCell ref="B22:C22"/>
    <mergeCell ref="A22:A26"/>
    <mergeCell ref="B23:C23"/>
    <mergeCell ref="B24:C24"/>
    <mergeCell ref="B25:C25"/>
    <mergeCell ref="B26:C26"/>
    <mergeCell ref="A14:C14"/>
    <mergeCell ref="A15:C15"/>
    <mergeCell ref="A19:C19"/>
    <mergeCell ref="A10:C10"/>
    <mergeCell ref="A11:C11"/>
    <mergeCell ref="A12:C12"/>
    <mergeCell ref="A13:C13"/>
    <mergeCell ref="A6:C6"/>
    <mergeCell ref="A7:C7"/>
    <mergeCell ref="A8:C8"/>
    <mergeCell ref="A9:C9"/>
    <mergeCell ref="A18:C18"/>
  </mergeCells>
  <phoneticPr fontId="8"/>
  <printOptions horizontalCentered="1"/>
  <pageMargins left="0.27559055118110237" right="0.19685039370078741" top="0.59055118110236227" bottom="0.43307086614173229" header="0.51181102362204722" footer="0.31496062992125984"/>
  <pageSetup paperSize="9" scale="6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7FC"/>
  </sheetPr>
  <dimension ref="A1:L91"/>
  <sheetViews>
    <sheetView showGridLines="0" view="pageBreakPreview" zoomScaleNormal="100" zoomScaleSheetLayoutView="100" workbookViewId="0">
      <selection activeCell="A120" sqref="A120"/>
    </sheetView>
  </sheetViews>
  <sheetFormatPr defaultRowHeight="12"/>
  <cols>
    <col min="1" max="1" width="9.140625" customWidth="1"/>
    <col min="2" max="2" width="3.85546875" customWidth="1"/>
    <col min="3" max="3" width="12.28515625" customWidth="1"/>
    <col min="4" max="5" width="15.140625" customWidth="1"/>
    <col min="7" max="7" width="9.140625" customWidth="1"/>
    <col min="8" max="8" width="4.85546875" customWidth="1"/>
    <col min="9" max="9" width="10.140625" customWidth="1"/>
    <col min="10" max="10" width="11.5703125" customWidth="1"/>
    <col min="13" max="17" width="9.140625" customWidth="1"/>
  </cols>
  <sheetData>
    <row r="1" spans="1:12">
      <c r="A1" s="106"/>
      <c r="B1" s="106"/>
      <c r="C1" s="106"/>
      <c r="D1" s="106"/>
      <c r="E1" s="106"/>
      <c r="F1" s="106"/>
      <c r="G1" s="106"/>
      <c r="H1" s="106"/>
      <c r="I1" s="106"/>
      <c r="J1" s="106"/>
      <c r="K1" s="106"/>
      <c r="L1" s="106"/>
    </row>
    <row r="2" spans="1:12" ht="15.75" customHeight="1">
      <c r="A2" s="106"/>
      <c r="B2" s="456" t="s">
        <v>76</v>
      </c>
      <c r="C2" s="456"/>
      <c r="D2" s="107"/>
      <c r="E2" s="107"/>
      <c r="F2" s="107"/>
      <c r="G2" s="107"/>
      <c r="H2" s="107"/>
      <c r="I2" s="107"/>
      <c r="J2" s="107"/>
      <c r="K2" s="107"/>
      <c r="L2" s="106"/>
    </row>
    <row r="3" spans="1:12" ht="12" customHeight="1">
      <c r="A3" s="106"/>
      <c r="B3" s="452"/>
      <c r="C3" s="453"/>
      <c r="D3" s="112" t="s">
        <v>0</v>
      </c>
      <c r="E3" s="112" t="s">
        <v>71</v>
      </c>
      <c r="F3" s="113" t="s">
        <v>70</v>
      </c>
      <c r="G3" s="107"/>
      <c r="H3" s="107"/>
      <c r="I3" s="107"/>
      <c r="J3" s="107"/>
      <c r="K3" s="107"/>
      <c r="L3" s="106"/>
    </row>
    <row r="4" spans="1:12" ht="12" customHeight="1">
      <c r="A4" s="106"/>
      <c r="B4" s="454"/>
      <c r="C4" s="455"/>
      <c r="D4" s="114" t="str">
        <f>'（シート３）申請書＜別表３＞（自動出力）'!$F$5</f>
        <v>( 年 月期)</v>
      </c>
      <c r="E4" s="114" t="str">
        <f>'（シート３）申請書＜別表３＞（自動出力）'!$I$5</f>
        <v>( 年 月期)</v>
      </c>
      <c r="F4" s="115" t="s">
        <v>72</v>
      </c>
      <c r="G4" s="107"/>
      <c r="H4" s="107"/>
      <c r="I4" s="107"/>
      <c r="J4" s="107"/>
      <c r="K4" s="106"/>
    </row>
    <row r="5" spans="1:12" ht="13.5">
      <c r="A5" s="106"/>
      <c r="B5" s="449" t="s">
        <v>73</v>
      </c>
      <c r="C5" s="449"/>
      <c r="D5" s="116">
        <f>'（シート３）申請書＜別表３＞（自動出力）'!$F$6</f>
        <v>0</v>
      </c>
      <c r="E5" s="116">
        <f>'（シート３）申請書＜別表３＞（自動出力）'!$I$6</f>
        <v>0</v>
      </c>
      <c r="F5" s="117" t="str">
        <f>IF(OR(E5=0,D5=0),"－",IF(E5/D5&gt;0,E5/D5*100-100,(E5-D5)/ABS(D5)*100))</f>
        <v>－</v>
      </c>
      <c r="G5" s="106"/>
      <c r="H5" s="106"/>
      <c r="I5" s="106"/>
      <c r="J5" s="106"/>
      <c r="K5" s="106"/>
    </row>
    <row r="6" spans="1:12" ht="13.5">
      <c r="A6" s="106"/>
      <c r="B6" s="108"/>
      <c r="C6" s="108" t="s">
        <v>74</v>
      </c>
      <c r="D6" s="116">
        <f>'（シート３）申請書＜別表３＞（自動出力）'!$F$7</f>
        <v>0</v>
      </c>
      <c r="E6" s="116">
        <f>'（シート３）申請書＜別表３＞（自動出力）'!$I$7</f>
        <v>0</v>
      </c>
      <c r="F6" s="117" t="str">
        <f t="shared" ref="F6:F15" si="0">IF(OR(E6=0,D6=0),"－",IF(E6/D6&gt;0,E6/D6*100-100,(E6-D6)/ABS(D6)*100))</f>
        <v>－</v>
      </c>
      <c r="G6" s="106"/>
      <c r="H6" s="106"/>
      <c r="I6" s="106"/>
      <c r="J6" s="106"/>
      <c r="K6" s="106"/>
    </row>
    <row r="7" spans="1:12" ht="13.5">
      <c r="A7" s="106"/>
      <c r="B7" s="108"/>
      <c r="C7" s="108" t="s">
        <v>75</v>
      </c>
      <c r="D7" s="116">
        <f>'（シート３）申請書＜別表３＞（自動出力）'!$F$9</f>
        <v>0</v>
      </c>
      <c r="E7" s="116">
        <f>'（シート３）申請書＜別表３＞（自動出力）'!$I$9</f>
        <v>0</v>
      </c>
      <c r="F7" s="117" t="str">
        <f t="shared" si="0"/>
        <v>－</v>
      </c>
      <c r="G7" s="106"/>
      <c r="H7" s="106"/>
      <c r="I7" s="106"/>
      <c r="J7" s="106"/>
      <c r="K7" s="106"/>
    </row>
    <row r="8" spans="1:12" ht="13.5">
      <c r="A8" s="106"/>
      <c r="B8" s="449" t="s">
        <v>86</v>
      </c>
      <c r="C8" s="449"/>
      <c r="D8" s="118">
        <f>'（シート３）申請書＜別表３＞（自動出力）'!$F$10</f>
        <v>0</v>
      </c>
      <c r="E8" s="118">
        <f>'（シート３）申請書＜別表３＞（自動出力）'!$I$10</f>
        <v>0</v>
      </c>
      <c r="F8" s="117" t="str">
        <f t="shared" si="0"/>
        <v>－</v>
      </c>
      <c r="G8" s="106"/>
      <c r="H8" s="106"/>
      <c r="I8" s="106"/>
      <c r="J8" s="106"/>
      <c r="K8" s="106"/>
    </row>
    <row r="9" spans="1:12" ht="13.5">
      <c r="A9" s="106"/>
      <c r="B9" s="449" t="s">
        <v>105</v>
      </c>
      <c r="C9" s="449"/>
      <c r="D9" s="118">
        <f>'（シート３）申請書＜別表３＞（自動出力）'!$F$11</f>
        <v>0</v>
      </c>
      <c r="E9" s="118">
        <f>'（シート３）申請書＜別表３＞（自動出力）'!$I$11</f>
        <v>0</v>
      </c>
      <c r="F9" s="117" t="str">
        <f t="shared" si="0"/>
        <v>－</v>
      </c>
      <c r="G9" s="106"/>
      <c r="H9" s="120"/>
      <c r="I9" s="121"/>
      <c r="J9" s="119"/>
      <c r="K9" s="106"/>
    </row>
    <row r="10" spans="1:12" ht="13.5">
      <c r="A10" s="106"/>
      <c r="B10" s="109"/>
      <c r="C10" s="110" t="s">
        <v>87</v>
      </c>
      <c r="D10" s="118">
        <f>'（シート３）申請書＜別表３＞（自動出力）'!$F$13</f>
        <v>0</v>
      </c>
      <c r="E10" s="118">
        <f>'（シート３）申請書＜別表３＞（自動出力）'!$I$13</f>
        <v>0</v>
      </c>
      <c r="F10" s="117" t="str">
        <f t="shared" si="0"/>
        <v>－</v>
      </c>
      <c r="G10" s="106"/>
      <c r="H10" s="120"/>
      <c r="I10" s="121"/>
      <c r="J10" s="106"/>
      <c r="K10" s="106"/>
    </row>
    <row r="11" spans="1:12" ht="13.5">
      <c r="A11" s="106"/>
      <c r="B11" s="109"/>
      <c r="C11" s="110" t="s">
        <v>85</v>
      </c>
      <c r="D11" s="118">
        <f>'（シート３）申請書＜別表３＞（自動出力）'!$F$18</f>
        <v>0</v>
      </c>
      <c r="E11" s="118">
        <f>'（シート３）申請書＜別表３＞（自動出力）'!$I$18</f>
        <v>0</v>
      </c>
      <c r="F11" s="117" t="str">
        <f t="shared" si="0"/>
        <v>－</v>
      </c>
      <c r="G11" s="106"/>
      <c r="H11" s="120"/>
      <c r="I11" s="121"/>
      <c r="J11" s="106"/>
      <c r="K11" s="106"/>
    </row>
    <row r="12" spans="1:12" ht="14.25" thickBot="1">
      <c r="A12" s="106"/>
      <c r="B12" s="295"/>
      <c r="C12" s="296" t="s">
        <v>88</v>
      </c>
      <c r="D12" s="297">
        <f>'（シート３）申請書＜別表３＞（自動出力）'!$F$20</f>
        <v>0</v>
      </c>
      <c r="E12" s="297">
        <f>'（シート３）申請書＜別表３＞（自動出力）'!$I$20</f>
        <v>0</v>
      </c>
      <c r="F12" s="298" t="str">
        <f t="shared" si="0"/>
        <v>－</v>
      </c>
      <c r="G12" s="106"/>
      <c r="H12" s="120"/>
      <c r="I12" s="121"/>
      <c r="J12" s="106"/>
      <c r="K12" s="106"/>
    </row>
    <row r="13" spans="1:12" ht="21" customHeight="1">
      <c r="A13" s="106"/>
      <c r="B13" s="450" t="s">
        <v>106</v>
      </c>
      <c r="C13" s="451"/>
      <c r="D13" s="299">
        <f>'（シート３）申請書＜別表３＞（自動出力）'!$F$19</f>
        <v>0</v>
      </c>
      <c r="E13" s="299">
        <f>'（シート３）申請書＜別表３＞（自動出力）'!$I$19</f>
        <v>0</v>
      </c>
      <c r="F13" s="300" t="str">
        <f t="shared" si="0"/>
        <v>－</v>
      </c>
      <c r="G13" s="106"/>
      <c r="H13" s="120"/>
      <c r="I13" s="121"/>
      <c r="J13" s="119"/>
      <c r="K13" s="106"/>
    </row>
    <row r="14" spans="1:12" ht="21" customHeight="1">
      <c r="A14" s="106"/>
      <c r="B14" s="457" t="s">
        <v>89</v>
      </c>
      <c r="C14" s="458"/>
      <c r="D14" s="118">
        <f>'（シート３）申請書＜別表３＞（自動出力）'!$F$21</f>
        <v>0</v>
      </c>
      <c r="E14" s="118">
        <f>'（シート３）申請書＜別表３＞（自動出力）'!$I$21</f>
        <v>0</v>
      </c>
      <c r="F14" s="301" t="str">
        <f t="shared" si="0"/>
        <v>－</v>
      </c>
      <c r="G14" s="106"/>
      <c r="H14" s="120"/>
      <c r="I14" s="121"/>
      <c r="J14" s="119"/>
      <c r="K14" s="106"/>
    </row>
    <row r="15" spans="1:12" ht="21" customHeight="1" thickBot="1">
      <c r="A15" s="106"/>
      <c r="B15" s="459" t="s">
        <v>99</v>
      </c>
      <c r="C15" s="460"/>
      <c r="D15" s="302">
        <f>'（シート３）申請書＜別表３＞（自動出力）'!$F$12</f>
        <v>0</v>
      </c>
      <c r="E15" s="302">
        <f>'（シート３）申請書＜別表３＞（自動出力）'!$I$12</f>
        <v>0</v>
      </c>
      <c r="F15" s="303" t="str">
        <f t="shared" si="0"/>
        <v>－</v>
      </c>
      <c r="G15" s="106"/>
      <c r="H15" s="120"/>
      <c r="I15" s="121"/>
      <c r="J15" s="119"/>
      <c r="K15" s="106"/>
    </row>
    <row r="16" spans="1:12">
      <c r="A16" s="106"/>
      <c r="B16" s="107"/>
      <c r="C16" s="107"/>
      <c r="D16" s="107"/>
      <c r="E16" s="107"/>
      <c r="F16" s="106"/>
      <c r="G16" s="106"/>
      <c r="H16" s="106"/>
      <c r="I16" s="106"/>
      <c r="J16" s="106"/>
      <c r="K16" s="106"/>
      <c r="L16" s="106"/>
    </row>
    <row r="17" spans="1:12">
      <c r="A17" s="106"/>
      <c r="B17" s="456" t="s">
        <v>77</v>
      </c>
      <c r="C17" s="456"/>
      <c r="D17" s="107"/>
      <c r="E17" s="107"/>
      <c r="F17" s="106"/>
      <c r="G17" s="106"/>
      <c r="H17" s="106"/>
      <c r="I17" s="106"/>
      <c r="J17" s="106"/>
      <c r="K17" s="106"/>
      <c r="L17" s="106"/>
    </row>
    <row r="18" spans="1:12" ht="12" customHeight="1">
      <c r="A18" s="106"/>
      <c r="B18" s="452"/>
      <c r="C18" s="453"/>
      <c r="D18" s="112" t="s">
        <v>0</v>
      </c>
      <c r="E18" s="111" t="s">
        <v>71</v>
      </c>
      <c r="F18" s="113" t="s">
        <v>70</v>
      </c>
      <c r="G18" s="106"/>
      <c r="H18" s="106"/>
      <c r="I18" s="106"/>
      <c r="J18" s="106"/>
      <c r="K18" s="106"/>
      <c r="L18" s="106"/>
    </row>
    <row r="19" spans="1:12" ht="12" customHeight="1">
      <c r="A19" s="106"/>
      <c r="B19" s="454"/>
      <c r="C19" s="455"/>
      <c r="D19" s="114" t="str">
        <f>'（シート３）申請書＜別表３＞（自動出力）'!$F$5</f>
        <v>( 年 月期)</v>
      </c>
      <c r="E19" s="114" t="str">
        <f>'（シート３）申請書＜別表３＞（自動出力）'!$J$5</f>
        <v>( 年 月期)</v>
      </c>
      <c r="F19" s="115" t="s">
        <v>72</v>
      </c>
      <c r="G19" s="106"/>
      <c r="H19" s="106"/>
      <c r="I19" s="106"/>
      <c r="J19" s="106"/>
      <c r="K19" s="106"/>
    </row>
    <row r="20" spans="1:12" ht="13.5">
      <c r="A20" s="106"/>
      <c r="B20" s="449" t="s">
        <v>73</v>
      </c>
      <c r="C20" s="449"/>
      <c r="D20" s="116">
        <f>'（シート３）申請書＜別表３＞（自動出力）'!$F$6</f>
        <v>0</v>
      </c>
      <c r="E20" s="116">
        <f>'（シート３）申請書＜別表３＞（自動出力）'!$J$6</f>
        <v>0</v>
      </c>
      <c r="F20" s="117" t="str">
        <f t="shared" ref="F20:F30" si="1">IF(OR(E20=0,D20=0),"－",IF(E20/D20&gt;0,E20/D20*100-100,(E20-D20)/ABS(D20)*100))</f>
        <v>－</v>
      </c>
      <c r="G20" s="106"/>
      <c r="H20" s="106"/>
      <c r="I20" s="106"/>
      <c r="J20" s="106"/>
      <c r="K20" s="106"/>
    </row>
    <row r="21" spans="1:12" ht="13.5">
      <c r="A21" s="106"/>
      <c r="B21" s="108"/>
      <c r="C21" s="108" t="s">
        <v>74</v>
      </c>
      <c r="D21" s="116">
        <f>'（シート３）申請書＜別表３＞（自動出力）'!$F$7</f>
        <v>0</v>
      </c>
      <c r="E21" s="116">
        <f>'（シート３）申請書＜別表３＞（自動出力）'!$J$7</f>
        <v>0</v>
      </c>
      <c r="F21" s="117" t="str">
        <f t="shared" si="1"/>
        <v>－</v>
      </c>
      <c r="G21" s="106"/>
      <c r="H21" s="106"/>
      <c r="I21" s="106"/>
      <c r="J21" s="106"/>
      <c r="K21" s="106"/>
    </row>
    <row r="22" spans="1:12" ht="13.5">
      <c r="A22" s="106"/>
      <c r="B22" s="108"/>
      <c r="C22" s="108" t="s">
        <v>75</v>
      </c>
      <c r="D22" s="116">
        <f>'（シート３）申請書＜別表３＞（自動出力）'!$F$9</f>
        <v>0</v>
      </c>
      <c r="E22" s="116">
        <f>'（シート３）申請書＜別表３＞（自動出力）'!$J$9</f>
        <v>0</v>
      </c>
      <c r="F22" s="117" t="str">
        <f t="shared" si="1"/>
        <v>－</v>
      </c>
      <c r="G22" s="106"/>
      <c r="H22" s="106"/>
      <c r="I22" s="106"/>
      <c r="J22" s="106"/>
      <c r="K22" s="106"/>
    </row>
    <row r="23" spans="1:12" ht="13.5">
      <c r="A23" s="106"/>
      <c r="B23" s="449" t="s">
        <v>86</v>
      </c>
      <c r="C23" s="449"/>
      <c r="D23" s="118">
        <f>'（シート３）申請書＜別表３＞（自動出力）'!$F$10</f>
        <v>0</v>
      </c>
      <c r="E23" s="118">
        <f>'（シート３）申請書＜別表３＞（自動出力）'!$J$10</f>
        <v>0</v>
      </c>
      <c r="F23" s="117" t="str">
        <f t="shared" si="1"/>
        <v>－</v>
      </c>
      <c r="G23" s="106"/>
      <c r="H23" s="106"/>
      <c r="I23" s="106"/>
      <c r="J23" s="106"/>
      <c r="K23" s="106"/>
    </row>
    <row r="24" spans="1:12" ht="13.5">
      <c r="A24" s="106"/>
      <c r="B24" s="449" t="s">
        <v>105</v>
      </c>
      <c r="C24" s="449"/>
      <c r="D24" s="118">
        <f>'（シート３）申請書＜別表３＞（自動出力）'!$F$11</f>
        <v>0</v>
      </c>
      <c r="E24" s="118">
        <f>'（シート３）申請書＜別表３＞（自動出力）'!$J$11</f>
        <v>0</v>
      </c>
      <c r="F24" s="117" t="str">
        <f t="shared" si="1"/>
        <v>－</v>
      </c>
      <c r="G24" s="106"/>
      <c r="H24" s="120"/>
      <c r="I24" s="120"/>
      <c r="J24" s="119"/>
      <c r="K24" s="106"/>
    </row>
    <row r="25" spans="1:12" ht="13.5">
      <c r="A25" s="106"/>
      <c r="B25" s="109"/>
      <c r="C25" s="110" t="s">
        <v>87</v>
      </c>
      <c r="D25" s="118">
        <f>'（シート３）申請書＜別表３＞（自動出力）'!$F$13</f>
        <v>0</v>
      </c>
      <c r="E25" s="118">
        <f>'（シート３）申請書＜別表３＞（自動出力）'!$J$13</f>
        <v>0</v>
      </c>
      <c r="F25" s="117" t="str">
        <f t="shared" si="1"/>
        <v>－</v>
      </c>
      <c r="G25" s="106"/>
      <c r="H25" s="106"/>
      <c r="I25" s="106"/>
      <c r="J25" s="106"/>
      <c r="K25" s="106"/>
    </row>
    <row r="26" spans="1:12" ht="13.5">
      <c r="A26" s="106"/>
      <c r="B26" s="109"/>
      <c r="C26" s="110" t="s">
        <v>85</v>
      </c>
      <c r="D26" s="118">
        <f>'（シート３）申請書＜別表３＞（自動出力）'!$F$18</f>
        <v>0</v>
      </c>
      <c r="E26" s="118">
        <f>'（シート３）申請書＜別表３＞（自動出力）'!$J$18</f>
        <v>0</v>
      </c>
      <c r="F26" s="117" t="str">
        <f t="shared" si="1"/>
        <v>－</v>
      </c>
      <c r="G26" s="106"/>
      <c r="H26" s="106"/>
      <c r="I26" s="106"/>
      <c r="J26" s="106"/>
      <c r="K26" s="106"/>
    </row>
    <row r="27" spans="1:12" ht="14.25" thickBot="1">
      <c r="A27" s="106"/>
      <c r="B27" s="295"/>
      <c r="C27" s="296" t="s">
        <v>88</v>
      </c>
      <c r="D27" s="297">
        <f>'（シート３）申請書＜別表３＞（自動出力）'!$F$20</f>
        <v>0</v>
      </c>
      <c r="E27" s="297">
        <f>'（シート３）申請書＜別表３＞（自動出力）'!$J$20</f>
        <v>0</v>
      </c>
      <c r="F27" s="298" t="str">
        <f t="shared" si="1"/>
        <v>－</v>
      </c>
      <c r="G27" s="106"/>
      <c r="H27" s="106"/>
      <c r="I27" s="106"/>
      <c r="J27" s="106"/>
      <c r="K27" s="106"/>
    </row>
    <row r="28" spans="1:12" ht="21" customHeight="1">
      <c r="A28" s="106"/>
      <c r="B28" s="450" t="s">
        <v>106</v>
      </c>
      <c r="C28" s="451"/>
      <c r="D28" s="299">
        <f>'（シート３）申請書＜別表３＞（自動出力）'!$F$19</f>
        <v>0</v>
      </c>
      <c r="E28" s="299">
        <f>'（シート３）申請書＜別表３＞（自動出力）'!$J$19</f>
        <v>0</v>
      </c>
      <c r="F28" s="300" t="str">
        <f t="shared" si="1"/>
        <v>－</v>
      </c>
      <c r="G28" s="106"/>
      <c r="H28" s="120"/>
      <c r="I28" s="120"/>
      <c r="J28" s="119"/>
      <c r="K28" s="106"/>
    </row>
    <row r="29" spans="1:12" ht="21" customHeight="1">
      <c r="A29" s="106"/>
      <c r="B29" s="457" t="s">
        <v>89</v>
      </c>
      <c r="C29" s="458"/>
      <c r="D29" s="118">
        <f>'（シート３）申請書＜別表３＞（自動出力）'!$F$21</f>
        <v>0</v>
      </c>
      <c r="E29" s="118">
        <f>'（シート３）申請書＜別表３＞（自動出力）'!$J$21</f>
        <v>0</v>
      </c>
      <c r="F29" s="301" t="str">
        <f t="shared" si="1"/>
        <v>－</v>
      </c>
      <c r="G29" s="106"/>
      <c r="H29" s="120"/>
      <c r="I29" s="124"/>
      <c r="J29" s="119"/>
      <c r="K29" s="106"/>
    </row>
    <row r="30" spans="1:12" ht="21" customHeight="1" thickBot="1">
      <c r="A30" s="106"/>
      <c r="B30" s="459" t="s">
        <v>99</v>
      </c>
      <c r="C30" s="460"/>
      <c r="D30" s="302">
        <f>'（シート３）申請書＜別表３＞（自動出力）'!$F$12</f>
        <v>0</v>
      </c>
      <c r="E30" s="302">
        <f>'（シート３）申請書＜別表３＞（自動出力）'!$J$12</f>
        <v>0</v>
      </c>
      <c r="F30" s="303" t="str">
        <f t="shared" si="1"/>
        <v>－</v>
      </c>
      <c r="G30" s="106"/>
      <c r="H30" s="120"/>
      <c r="I30" s="124"/>
      <c r="J30" s="119"/>
      <c r="K30" s="106"/>
    </row>
    <row r="31" spans="1:12">
      <c r="A31" s="106"/>
      <c r="B31" s="107"/>
      <c r="C31" s="107"/>
      <c r="D31" s="106"/>
      <c r="E31" s="106"/>
      <c r="F31" s="106"/>
      <c r="G31" s="106"/>
      <c r="H31" s="106"/>
      <c r="I31" s="106"/>
      <c r="J31" s="106"/>
      <c r="K31" s="106"/>
      <c r="L31" s="106"/>
    </row>
    <row r="32" spans="1:12">
      <c r="A32" s="106"/>
      <c r="B32" s="456" t="s">
        <v>78</v>
      </c>
      <c r="C32" s="456"/>
      <c r="D32" s="106"/>
      <c r="E32" s="106"/>
      <c r="F32" s="106"/>
      <c r="G32" s="106"/>
      <c r="H32" s="106"/>
      <c r="I32" s="106"/>
      <c r="J32" s="106"/>
      <c r="K32" s="106"/>
      <c r="L32" s="106"/>
    </row>
    <row r="33" spans="1:12" ht="12" customHeight="1">
      <c r="A33" s="106"/>
      <c r="B33" s="452"/>
      <c r="C33" s="453"/>
      <c r="D33" s="112" t="s">
        <v>0</v>
      </c>
      <c r="E33" s="112" t="s">
        <v>71</v>
      </c>
      <c r="F33" s="113" t="s">
        <v>70</v>
      </c>
      <c r="G33" s="106"/>
      <c r="H33" s="106"/>
      <c r="I33" s="106"/>
      <c r="J33" s="106"/>
      <c r="K33" s="106"/>
      <c r="L33" s="106"/>
    </row>
    <row r="34" spans="1:12" ht="12" customHeight="1">
      <c r="A34" s="106"/>
      <c r="B34" s="454"/>
      <c r="C34" s="455"/>
      <c r="D34" s="114" t="str">
        <f>'（シート３）申請書＜別表３＞（自動出力）'!$F$5</f>
        <v>( 年 月期)</v>
      </c>
      <c r="E34" s="114" t="str">
        <f>'（シート３）申請書＜別表３＞（自動出力）'!$K$5</f>
        <v>( 年 月期)</v>
      </c>
      <c r="F34" s="115" t="s">
        <v>72</v>
      </c>
      <c r="G34" s="106"/>
      <c r="H34" s="106"/>
      <c r="I34" s="106"/>
      <c r="J34" s="106"/>
      <c r="K34" s="106"/>
    </row>
    <row r="35" spans="1:12" ht="13.5">
      <c r="A35" s="106"/>
      <c r="B35" s="449" t="s">
        <v>73</v>
      </c>
      <c r="C35" s="449"/>
      <c r="D35" s="116">
        <f>'（シート３）申請書＜別表３＞（自動出力）'!$F$6</f>
        <v>0</v>
      </c>
      <c r="E35" s="116">
        <f>'（シート３）申請書＜別表３＞（自動出力）'!$K$6</f>
        <v>0</v>
      </c>
      <c r="F35" s="117" t="str">
        <f>IF(OR(E35=0,D35=0),"－",IF(E35/D35&gt;0,E35/D35*100-100,(E35-D35)/ABS(D35)*100))</f>
        <v>－</v>
      </c>
      <c r="G35" s="106"/>
      <c r="H35" s="106"/>
      <c r="I35" s="106"/>
      <c r="J35" s="106"/>
      <c r="K35" s="106"/>
    </row>
    <row r="36" spans="1:12" ht="13.5">
      <c r="A36" s="106"/>
      <c r="B36" s="108"/>
      <c r="C36" s="108" t="s">
        <v>74</v>
      </c>
      <c r="D36" s="116">
        <f>'（シート３）申請書＜別表３＞（自動出力）'!$F$7</f>
        <v>0</v>
      </c>
      <c r="E36" s="116">
        <f>'（シート３）申請書＜別表３＞（自動出力）'!$K$7</f>
        <v>0</v>
      </c>
      <c r="F36" s="117" t="str">
        <f t="shared" ref="F36:F45" si="2">IF(OR(E36=0,D36=0),"－",IF(E36/D36&gt;0,E36/D36*100-100,(E36-D36)/ABS(D36)*100))</f>
        <v>－</v>
      </c>
      <c r="G36" s="106"/>
      <c r="H36" s="106"/>
      <c r="I36" s="106"/>
      <c r="J36" s="106"/>
      <c r="K36" s="106"/>
    </row>
    <row r="37" spans="1:12" ht="13.5">
      <c r="A37" s="106"/>
      <c r="B37" s="108"/>
      <c r="C37" s="108" t="s">
        <v>75</v>
      </c>
      <c r="D37" s="116">
        <f>'（シート３）申請書＜別表３＞（自動出力）'!$F$9</f>
        <v>0</v>
      </c>
      <c r="E37" s="116">
        <f>'（シート３）申請書＜別表３＞（自動出力）'!$K$9</f>
        <v>0</v>
      </c>
      <c r="F37" s="117" t="str">
        <f t="shared" si="2"/>
        <v>－</v>
      </c>
      <c r="G37" s="106"/>
      <c r="H37" s="106"/>
      <c r="I37" s="106"/>
      <c r="J37" s="106"/>
      <c r="K37" s="106"/>
    </row>
    <row r="38" spans="1:12" ht="13.5">
      <c r="A38" s="106"/>
      <c r="B38" s="449" t="s">
        <v>86</v>
      </c>
      <c r="C38" s="449"/>
      <c r="D38" s="118">
        <f>'（シート３）申請書＜別表３＞（自動出力）'!$F$10</f>
        <v>0</v>
      </c>
      <c r="E38" s="118">
        <f>'（シート３）申請書＜別表３＞（自動出力）'!$K$10</f>
        <v>0</v>
      </c>
      <c r="F38" s="117" t="str">
        <f t="shared" si="2"/>
        <v>－</v>
      </c>
      <c r="G38" s="106"/>
      <c r="H38" s="106"/>
      <c r="I38" s="106"/>
      <c r="J38" s="106"/>
      <c r="K38" s="106"/>
    </row>
    <row r="39" spans="1:12" ht="13.5">
      <c r="A39" s="106"/>
      <c r="B39" s="449" t="s">
        <v>105</v>
      </c>
      <c r="C39" s="449"/>
      <c r="D39" s="118">
        <f>'（シート３）申請書＜別表３＞（自動出力）'!$F$11</f>
        <v>0</v>
      </c>
      <c r="E39" s="118">
        <f>'（シート３）申請書＜別表３＞（自動出力）'!$K$11</f>
        <v>0</v>
      </c>
      <c r="F39" s="117" t="str">
        <f t="shared" si="2"/>
        <v>－</v>
      </c>
      <c r="G39" s="106"/>
      <c r="H39" s="120"/>
      <c r="I39" s="120"/>
      <c r="J39" s="119"/>
      <c r="K39" s="106"/>
    </row>
    <row r="40" spans="1:12" ht="13.5">
      <c r="A40" s="106"/>
      <c r="B40" s="109"/>
      <c r="C40" s="110" t="s">
        <v>87</v>
      </c>
      <c r="D40" s="118">
        <f>'（シート３）申請書＜別表３＞（自動出力）'!$F$13</f>
        <v>0</v>
      </c>
      <c r="E40" s="118">
        <f>'（シート３）申請書＜別表３＞（自動出力）'!$K$13</f>
        <v>0</v>
      </c>
      <c r="F40" s="117" t="str">
        <f t="shared" si="2"/>
        <v>－</v>
      </c>
      <c r="G40" s="106"/>
      <c r="H40" s="106"/>
      <c r="I40" s="120"/>
      <c r="J40" s="106"/>
      <c r="K40" s="106"/>
    </row>
    <row r="41" spans="1:12" ht="13.5">
      <c r="A41" s="106"/>
      <c r="B41" s="109"/>
      <c r="C41" s="110" t="s">
        <v>85</v>
      </c>
      <c r="D41" s="118">
        <f>'（シート３）申請書＜別表３＞（自動出力）'!$F$18</f>
        <v>0</v>
      </c>
      <c r="E41" s="118">
        <f>'（シート３）申請書＜別表３＞（自動出力）'!$K$18</f>
        <v>0</v>
      </c>
      <c r="F41" s="117" t="str">
        <f t="shared" si="2"/>
        <v>－</v>
      </c>
      <c r="G41" s="106"/>
      <c r="H41" s="106"/>
      <c r="I41" s="120"/>
      <c r="J41" s="106"/>
      <c r="K41" s="106"/>
    </row>
    <row r="42" spans="1:12" ht="14.25" thickBot="1">
      <c r="A42" s="106"/>
      <c r="B42" s="295"/>
      <c r="C42" s="296" t="s">
        <v>88</v>
      </c>
      <c r="D42" s="297">
        <f>'（シート３）申請書＜別表３＞（自動出力）'!$F$20</f>
        <v>0</v>
      </c>
      <c r="E42" s="297">
        <f>'（シート３）申請書＜別表３＞（自動出力）'!$K$20</f>
        <v>0</v>
      </c>
      <c r="F42" s="298" t="str">
        <f t="shared" si="2"/>
        <v>－</v>
      </c>
      <c r="G42" s="106"/>
      <c r="H42" s="106"/>
      <c r="I42" s="120"/>
      <c r="J42" s="106"/>
      <c r="K42" s="106"/>
    </row>
    <row r="43" spans="1:12" ht="21" customHeight="1">
      <c r="A43" s="106"/>
      <c r="B43" s="450" t="s">
        <v>106</v>
      </c>
      <c r="C43" s="451"/>
      <c r="D43" s="299">
        <f>'（シート３）申請書＜別表３＞（自動出力）'!$F$19</f>
        <v>0</v>
      </c>
      <c r="E43" s="299">
        <f>'（シート３）申請書＜別表３＞（自動出力）'!$K$19</f>
        <v>0</v>
      </c>
      <c r="F43" s="300" t="str">
        <f t="shared" si="2"/>
        <v>－</v>
      </c>
      <c r="G43" s="106"/>
      <c r="H43" s="120"/>
      <c r="I43" s="120"/>
      <c r="J43" s="119"/>
      <c r="K43" s="106"/>
    </row>
    <row r="44" spans="1:12" ht="21" customHeight="1">
      <c r="A44" s="106"/>
      <c r="B44" s="457" t="s">
        <v>89</v>
      </c>
      <c r="C44" s="458"/>
      <c r="D44" s="118">
        <f>'（シート３）申請書＜別表３＞（自動出力）'!$F$21</f>
        <v>0</v>
      </c>
      <c r="E44" s="118">
        <f>'（シート３）申請書＜別表３＞（自動出力）'!$K$21</f>
        <v>0</v>
      </c>
      <c r="F44" s="301" t="str">
        <f t="shared" si="2"/>
        <v>－</v>
      </c>
      <c r="G44" s="106"/>
      <c r="H44" s="120"/>
      <c r="I44" s="119"/>
      <c r="J44" s="106"/>
    </row>
    <row r="45" spans="1:12" ht="21" customHeight="1" thickBot="1">
      <c r="A45" s="106"/>
      <c r="B45" s="459" t="s">
        <v>99</v>
      </c>
      <c r="C45" s="460"/>
      <c r="D45" s="302">
        <f>'（シート３）申請書＜別表３＞（自動出力）'!$F$12</f>
        <v>0</v>
      </c>
      <c r="E45" s="302">
        <f>'（シート３）申請書＜別表３＞（自動出力）'!$K$12</f>
        <v>0</v>
      </c>
      <c r="F45" s="303" t="str">
        <f t="shared" si="2"/>
        <v>－</v>
      </c>
      <c r="G45" s="106"/>
      <c r="H45" s="120"/>
      <c r="I45" s="124"/>
      <c r="J45" s="119"/>
      <c r="K45" s="106"/>
    </row>
    <row r="46" spans="1:12">
      <c r="A46" s="106"/>
      <c r="B46" s="107"/>
      <c r="C46" s="107"/>
      <c r="D46" s="106"/>
      <c r="E46" s="106"/>
      <c r="F46" s="106"/>
      <c r="G46" s="107"/>
      <c r="H46" s="107"/>
      <c r="I46" s="107"/>
      <c r="J46" s="107"/>
      <c r="K46" s="106"/>
    </row>
    <row r="47" spans="1:12">
      <c r="A47" s="106"/>
      <c r="B47" s="456" t="s">
        <v>102</v>
      </c>
      <c r="C47" s="456"/>
      <c r="D47" s="106"/>
      <c r="E47" s="106"/>
      <c r="F47" s="106"/>
      <c r="G47" s="106"/>
      <c r="H47" s="106"/>
      <c r="I47" s="106"/>
      <c r="J47" s="106"/>
      <c r="K47" s="106"/>
    </row>
    <row r="48" spans="1:12" ht="12" customHeight="1">
      <c r="B48" s="452"/>
      <c r="C48" s="453"/>
      <c r="D48" s="112" t="s">
        <v>0</v>
      </c>
      <c r="E48" s="112" t="s">
        <v>71</v>
      </c>
      <c r="F48" s="113" t="s">
        <v>70</v>
      </c>
    </row>
    <row r="49" spans="2:6" ht="12" customHeight="1">
      <c r="B49" s="454"/>
      <c r="C49" s="455"/>
      <c r="D49" s="114" t="str">
        <f>'（シート３）申請書＜別表３＞（自動出力）'!$F$5</f>
        <v>( 年 月期)</v>
      </c>
      <c r="E49" s="114" t="str">
        <f>'（シート３）申請書＜別表３＞（自動出力）'!L5</f>
        <v>( 年 月期)</v>
      </c>
      <c r="F49" s="115" t="s">
        <v>72</v>
      </c>
    </row>
    <row r="50" spans="2:6" ht="13.5">
      <c r="B50" s="449" t="s">
        <v>73</v>
      </c>
      <c r="C50" s="449"/>
      <c r="D50" s="116">
        <f>'（シート３）申請書＜別表３＞（自動出力）'!$F$6</f>
        <v>0</v>
      </c>
      <c r="E50" s="116">
        <f>'（シート３）申請書＜別表３＞（自動出力）'!$L$6</f>
        <v>0</v>
      </c>
      <c r="F50" s="117" t="str">
        <f>IF(OR(E50=0,D50=0),"－",IF(E50/D50&gt;0,E50/D50*100-100,(E50-D50)/ABS(D50)*100))</f>
        <v>－</v>
      </c>
    </row>
    <row r="51" spans="2:6" ht="13.5">
      <c r="B51" s="108"/>
      <c r="C51" s="108" t="s">
        <v>74</v>
      </c>
      <c r="D51" s="116">
        <f>'（シート３）申請書＜別表３＞（自動出力）'!$F$7</f>
        <v>0</v>
      </c>
      <c r="E51" s="116">
        <f>'（シート３）申請書＜別表３＞（自動出力）'!$L$7</f>
        <v>0</v>
      </c>
      <c r="F51" s="117" t="str">
        <f t="shared" ref="F51:F60" si="3">IF(OR(E51=0,D51=0),"－",IF(E51/D51&gt;0,E51/D51*100-100,(E51-D51)/ABS(D51)*100))</f>
        <v>－</v>
      </c>
    </row>
    <row r="52" spans="2:6" ht="13.5">
      <c r="B52" s="108"/>
      <c r="C52" s="108" t="s">
        <v>75</v>
      </c>
      <c r="D52" s="116">
        <f>'（シート３）申請書＜別表３＞（自動出力）'!$F$9</f>
        <v>0</v>
      </c>
      <c r="E52" s="116">
        <f>'（シート３）申請書＜別表３＞（自動出力）'!$L$9</f>
        <v>0</v>
      </c>
      <c r="F52" s="117" t="str">
        <f t="shared" si="3"/>
        <v>－</v>
      </c>
    </row>
    <row r="53" spans="2:6" ht="13.5">
      <c r="B53" s="449" t="s">
        <v>86</v>
      </c>
      <c r="C53" s="449"/>
      <c r="D53" s="118">
        <f>'（シート３）申請書＜別表３＞（自動出力）'!$F$10</f>
        <v>0</v>
      </c>
      <c r="E53" s="118">
        <f>'（シート３）申請書＜別表３＞（自動出力）'!$L$10</f>
        <v>0</v>
      </c>
      <c r="F53" s="117" t="str">
        <f t="shared" si="3"/>
        <v>－</v>
      </c>
    </row>
    <row r="54" spans="2:6" ht="13.5">
      <c r="B54" s="449" t="s">
        <v>105</v>
      </c>
      <c r="C54" s="449"/>
      <c r="D54" s="118">
        <f>'（シート３）申請書＜別表３＞（自動出力）'!$F$11</f>
        <v>0</v>
      </c>
      <c r="E54" s="118">
        <f>'（シート３）申請書＜別表３＞（自動出力）'!$L$11</f>
        <v>0</v>
      </c>
      <c r="F54" s="117" t="str">
        <f t="shared" si="3"/>
        <v>－</v>
      </c>
    </row>
    <row r="55" spans="2:6" ht="13.5">
      <c r="B55" s="109"/>
      <c r="C55" s="110" t="s">
        <v>87</v>
      </c>
      <c r="D55" s="118">
        <f>'（シート３）申請書＜別表３＞（自動出力）'!$F$13</f>
        <v>0</v>
      </c>
      <c r="E55" s="118">
        <f>'（シート３）申請書＜別表３＞（自動出力）'!$L$13</f>
        <v>0</v>
      </c>
      <c r="F55" s="117" t="str">
        <f t="shared" si="3"/>
        <v>－</v>
      </c>
    </row>
    <row r="56" spans="2:6" ht="13.5">
      <c r="B56" s="109"/>
      <c r="C56" s="110" t="s">
        <v>85</v>
      </c>
      <c r="D56" s="118">
        <f>'（シート３）申請書＜別表３＞（自動出力）'!$F$18</f>
        <v>0</v>
      </c>
      <c r="E56" s="118">
        <f>'（シート３）申請書＜別表３＞（自動出力）'!$L$18</f>
        <v>0</v>
      </c>
      <c r="F56" s="117" t="str">
        <f t="shared" si="3"/>
        <v>－</v>
      </c>
    </row>
    <row r="57" spans="2:6" ht="14.25" thickBot="1">
      <c r="B57" s="295"/>
      <c r="C57" s="296" t="s">
        <v>88</v>
      </c>
      <c r="D57" s="297">
        <f>'（シート３）申請書＜別表３＞（自動出力）'!$F$20</f>
        <v>0</v>
      </c>
      <c r="E57" s="297">
        <f>'（シート３）申請書＜別表３＞（自動出力）'!$L$20</f>
        <v>0</v>
      </c>
      <c r="F57" s="298" t="str">
        <f t="shared" si="3"/>
        <v>－</v>
      </c>
    </row>
    <row r="58" spans="2:6" ht="21" customHeight="1">
      <c r="B58" s="450" t="s">
        <v>106</v>
      </c>
      <c r="C58" s="451"/>
      <c r="D58" s="299">
        <f>'（シート３）申請書＜別表３＞（自動出力）'!$F$19</f>
        <v>0</v>
      </c>
      <c r="E58" s="299">
        <f>'（シート３）申請書＜別表３＞（自動出力）'!$L$19</f>
        <v>0</v>
      </c>
      <c r="F58" s="300" t="str">
        <f t="shared" si="3"/>
        <v>－</v>
      </c>
    </row>
    <row r="59" spans="2:6" ht="21" customHeight="1">
      <c r="B59" s="457" t="s">
        <v>89</v>
      </c>
      <c r="C59" s="458"/>
      <c r="D59" s="118">
        <f>'（シート３）申請書＜別表３＞（自動出力）'!$F$21</f>
        <v>0</v>
      </c>
      <c r="E59" s="118">
        <f>'（シート３）申請書＜別表３＞（自動出力）'!$L$21</f>
        <v>0</v>
      </c>
      <c r="F59" s="301" t="str">
        <f t="shared" si="3"/>
        <v>－</v>
      </c>
    </row>
    <row r="60" spans="2:6" ht="21" customHeight="1" thickBot="1">
      <c r="B60" s="459" t="s">
        <v>99</v>
      </c>
      <c r="C60" s="460"/>
      <c r="D60" s="302">
        <f>'（シート３）申請書＜別表３＞（自動出力）'!$F$12</f>
        <v>0</v>
      </c>
      <c r="E60" s="302">
        <f>'（シート３）申請書＜別表３＞（自動出力）'!$L$12</f>
        <v>0</v>
      </c>
      <c r="F60" s="303" t="str">
        <f t="shared" si="3"/>
        <v>－</v>
      </c>
    </row>
    <row r="61" spans="2:6">
      <c r="B61" s="107"/>
      <c r="C61" s="107"/>
      <c r="D61" s="106"/>
      <c r="E61" s="106"/>
      <c r="F61" s="106"/>
    </row>
    <row r="62" spans="2:6">
      <c r="B62" s="456" t="s">
        <v>103</v>
      </c>
      <c r="C62" s="456"/>
      <c r="D62" s="106"/>
      <c r="E62" s="106"/>
      <c r="F62" s="106"/>
    </row>
    <row r="63" spans="2:6" ht="12" customHeight="1">
      <c r="B63" s="452"/>
      <c r="C63" s="453"/>
      <c r="D63" s="112" t="s">
        <v>0</v>
      </c>
      <c r="E63" s="112" t="s">
        <v>71</v>
      </c>
      <c r="F63" s="113" t="s">
        <v>70</v>
      </c>
    </row>
    <row r="64" spans="2:6" ht="12" customHeight="1">
      <c r="B64" s="454"/>
      <c r="C64" s="455"/>
      <c r="D64" s="114" t="str">
        <f>'（シート３）申請書＜別表３＞（自動出力）'!$F$5</f>
        <v>( 年 月期)</v>
      </c>
      <c r="E64" s="114" t="str">
        <f>'（シート３）申請書＜別表３＞（自動出力）'!$M$5</f>
        <v>( 年 月期)</v>
      </c>
      <c r="F64" s="115" t="s">
        <v>72</v>
      </c>
    </row>
    <row r="65" spans="2:6" ht="13.5">
      <c r="B65" s="449" t="s">
        <v>73</v>
      </c>
      <c r="C65" s="449"/>
      <c r="D65" s="116">
        <f>'（シート３）申請書＜別表３＞（自動出力）'!$F$6</f>
        <v>0</v>
      </c>
      <c r="E65" s="116">
        <f>'（シート３）申請書＜別表３＞（自動出力）'!$M$6</f>
        <v>0</v>
      </c>
      <c r="F65" s="117" t="str">
        <f>IF(OR(E65=0,D65=0),"－",IF(E65/D65&gt;0,E65/D65*100-100,(E65-D65)/ABS(D65)*100))</f>
        <v>－</v>
      </c>
    </row>
    <row r="66" spans="2:6" ht="13.5">
      <c r="B66" s="108"/>
      <c r="C66" s="108" t="s">
        <v>74</v>
      </c>
      <c r="D66" s="116">
        <f>'（シート３）申請書＜別表３＞（自動出力）'!$F$7</f>
        <v>0</v>
      </c>
      <c r="E66" s="116">
        <f>'（シート３）申請書＜別表３＞（自動出力）'!$M$7</f>
        <v>0</v>
      </c>
      <c r="F66" s="117" t="str">
        <f t="shared" ref="F66:F75" si="4">IF(OR(E66=0,D66=0),"－",IF(E66/D66&gt;0,E66/D66*100-100,(E66-D66)/ABS(D66)*100))</f>
        <v>－</v>
      </c>
    </row>
    <row r="67" spans="2:6" ht="13.5">
      <c r="B67" s="108"/>
      <c r="C67" s="108" t="s">
        <v>75</v>
      </c>
      <c r="D67" s="116">
        <f>'（シート３）申請書＜別表３＞（自動出力）'!$F$9</f>
        <v>0</v>
      </c>
      <c r="E67" s="116">
        <f>'（シート３）申請書＜別表３＞（自動出力）'!$M$9</f>
        <v>0</v>
      </c>
      <c r="F67" s="117" t="str">
        <f t="shared" si="4"/>
        <v>－</v>
      </c>
    </row>
    <row r="68" spans="2:6" ht="13.5">
      <c r="B68" s="449" t="s">
        <v>86</v>
      </c>
      <c r="C68" s="449"/>
      <c r="D68" s="118">
        <f>'（シート３）申請書＜別表３＞（自動出力）'!$F$10</f>
        <v>0</v>
      </c>
      <c r="E68" s="118">
        <f>'（シート３）申請書＜別表３＞（自動出力）'!$M$10</f>
        <v>0</v>
      </c>
      <c r="F68" s="117" t="str">
        <f t="shared" si="4"/>
        <v>－</v>
      </c>
    </row>
    <row r="69" spans="2:6" ht="13.5">
      <c r="B69" s="449" t="s">
        <v>105</v>
      </c>
      <c r="C69" s="449"/>
      <c r="D69" s="118">
        <f>'（シート３）申請書＜別表３＞（自動出力）'!$F$11</f>
        <v>0</v>
      </c>
      <c r="E69" s="118">
        <f>'（シート３）申請書＜別表３＞（自動出力）'!$M$11</f>
        <v>0</v>
      </c>
      <c r="F69" s="117" t="str">
        <f t="shared" si="4"/>
        <v>－</v>
      </c>
    </row>
    <row r="70" spans="2:6" ht="13.5">
      <c r="B70" s="109"/>
      <c r="C70" s="110" t="s">
        <v>87</v>
      </c>
      <c r="D70" s="118">
        <f>'（シート３）申請書＜別表３＞（自動出力）'!$F$13</f>
        <v>0</v>
      </c>
      <c r="E70" s="118">
        <f>'（シート３）申請書＜別表３＞（自動出力）'!$M$13</f>
        <v>0</v>
      </c>
      <c r="F70" s="117" t="str">
        <f t="shared" si="4"/>
        <v>－</v>
      </c>
    </row>
    <row r="71" spans="2:6" ht="13.5">
      <c r="B71" s="109"/>
      <c r="C71" s="110" t="s">
        <v>85</v>
      </c>
      <c r="D71" s="118">
        <f>'（シート３）申請書＜別表３＞（自動出力）'!$F$18</f>
        <v>0</v>
      </c>
      <c r="E71" s="118">
        <f>'（シート３）申請書＜別表３＞（自動出力）'!$M$18</f>
        <v>0</v>
      </c>
      <c r="F71" s="117" t="str">
        <f t="shared" si="4"/>
        <v>－</v>
      </c>
    </row>
    <row r="72" spans="2:6" ht="14.25" thickBot="1">
      <c r="B72" s="295"/>
      <c r="C72" s="296" t="s">
        <v>88</v>
      </c>
      <c r="D72" s="297">
        <f>'（シート３）申請書＜別表３＞（自動出力）'!$F$20</f>
        <v>0</v>
      </c>
      <c r="E72" s="297">
        <f>'（シート３）申請書＜別表３＞（自動出力）'!$M$20</f>
        <v>0</v>
      </c>
      <c r="F72" s="298" t="str">
        <f t="shared" si="4"/>
        <v>－</v>
      </c>
    </row>
    <row r="73" spans="2:6" ht="21" customHeight="1">
      <c r="B73" s="450" t="s">
        <v>106</v>
      </c>
      <c r="C73" s="451"/>
      <c r="D73" s="299">
        <f>'（シート３）申請書＜別表３＞（自動出力）'!$F$19</f>
        <v>0</v>
      </c>
      <c r="E73" s="299">
        <f>'（シート３）申請書＜別表３＞（自動出力）'!$M$19</f>
        <v>0</v>
      </c>
      <c r="F73" s="300" t="str">
        <f t="shared" si="4"/>
        <v>－</v>
      </c>
    </row>
    <row r="74" spans="2:6" ht="21" customHeight="1">
      <c r="B74" s="457" t="s">
        <v>89</v>
      </c>
      <c r="C74" s="458"/>
      <c r="D74" s="118">
        <f>'（シート３）申請書＜別表３＞（自動出力）'!$F$21</f>
        <v>0</v>
      </c>
      <c r="E74" s="118">
        <f>'（シート３）申請書＜別表３＞（自動出力）'!$M$21</f>
        <v>0</v>
      </c>
      <c r="F74" s="301" t="str">
        <f t="shared" si="4"/>
        <v>－</v>
      </c>
    </row>
    <row r="75" spans="2:6" ht="21" customHeight="1" thickBot="1">
      <c r="B75" s="459" t="s">
        <v>99</v>
      </c>
      <c r="C75" s="460"/>
      <c r="D75" s="302">
        <f>'（シート３）申請書＜別表３＞（自動出力）'!$F$12</f>
        <v>0</v>
      </c>
      <c r="E75" s="302">
        <f>'（シート３）申請書＜別表３＞（自動出力）'!$M$12</f>
        <v>0</v>
      </c>
      <c r="F75" s="303" t="str">
        <f t="shared" si="4"/>
        <v>－</v>
      </c>
    </row>
    <row r="76" spans="2:6">
      <c r="B76" s="107"/>
      <c r="C76" s="107"/>
      <c r="D76" s="106"/>
      <c r="E76" s="106"/>
      <c r="F76" s="106"/>
    </row>
    <row r="77" spans="2:6">
      <c r="B77" s="456" t="s">
        <v>104</v>
      </c>
      <c r="C77" s="456"/>
      <c r="D77" s="106"/>
      <c r="E77" s="106"/>
      <c r="F77" s="106"/>
    </row>
    <row r="78" spans="2:6" ht="12" customHeight="1">
      <c r="B78" s="452"/>
      <c r="C78" s="453"/>
      <c r="D78" s="112" t="s">
        <v>0</v>
      </c>
      <c r="E78" s="112" t="s">
        <v>71</v>
      </c>
      <c r="F78" s="113" t="s">
        <v>70</v>
      </c>
    </row>
    <row r="79" spans="2:6" ht="12" customHeight="1">
      <c r="B79" s="454"/>
      <c r="C79" s="455"/>
      <c r="D79" s="114" t="str">
        <f>'（シート３）申請書＜別表３＞（自動出力）'!$F$5</f>
        <v>( 年 月期)</v>
      </c>
      <c r="E79" s="114" t="str">
        <f>'（シート３）申請書＜別表３＞（自動出力）'!$N$5</f>
        <v>( 年 月期)</v>
      </c>
      <c r="F79" s="115" t="s">
        <v>72</v>
      </c>
    </row>
    <row r="80" spans="2:6" ht="13.5">
      <c r="B80" s="449" t="s">
        <v>73</v>
      </c>
      <c r="C80" s="449"/>
      <c r="D80" s="116">
        <f>'（シート３）申請書＜別表３＞（自動出力）'!$F$6</f>
        <v>0</v>
      </c>
      <c r="E80" s="116">
        <f>'（シート３）申請書＜別表３＞（自動出力）'!$N$6</f>
        <v>0</v>
      </c>
      <c r="F80" s="117" t="str">
        <f>IF(OR(E80=0,D80=0),"－",IF(E80/D80&gt;0,E80/D80*100-100,(E80-D80)/ABS(D80)*100))</f>
        <v>－</v>
      </c>
    </row>
    <row r="81" spans="2:6" ht="13.5">
      <c r="B81" s="108"/>
      <c r="C81" s="108" t="s">
        <v>74</v>
      </c>
      <c r="D81" s="116">
        <f>'（シート３）申請書＜別表３＞（自動出力）'!$F$7</f>
        <v>0</v>
      </c>
      <c r="E81" s="116">
        <f>'（シート３）申請書＜別表３＞（自動出力）'!$N$7</f>
        <v>0</v>
      </c>
      <c r="F81" s="117" t="str">
        <f t="shared" ref="F81:F90" si="5">IF(OR(E81=0,D81=0),"－",IF(E81/D81&gt;0,E81/D81*100-100,(E81-D81)/ABS(D81)*100))</f>
        <v>－</v>
      </c>
    </row>
    <row r="82" spans="2:6" ht="13.5">
      <c r="B82" s="108"/>
      <c r="C82" s="108" t="s">
        <v>75</v>
      </c>
      <c r="D82" s="116">
        <f>'（シート３）申請書＜別表３＞（自動出力）'!$F$9</f>
        <v>0</v>
      </c>
      <c r="E82" s="116">
        <f>'（シート３）申請書＜別表３＞（自動出力）'!$N$9</f>
        <v>0</v>
      </c>
      <c r="F82" s="117" t="str">
        <f t="shared" si="5"/>
        <v>－</v>
      </c>
    </row>
    <row r="83" spans="2:6" ht="13.5">
      <c r="B83" s="449" t="s">
        <v>86</v>
      </c>
      <c r="C83" s="449"/>
      <c r="D83" s="118">
        <f>'（シート３）申請書＜別表３＞（自動出力）'!$F$10</f>
        <v>0</v>
      </c>
      <c r="E83" s="118">
        <f>'（シート３）申請書＜別表３＞（自動出力）'!$N$10</f>
        <v>0</v>
      </c>
      <c r="F83" s="117" t="str">
        <f t="shared" si="5"/>
        <v>－</v>
      </c>
    </row>
    <row r="84" spans="2:6" ht="13.5">
      <c r="B84" s="449" t="s">
        <v>105</v>
      </c>
      <c r="C84" s="449"/>
      <c r="D84" s="118">
        <f>'（シート３）申請書＜別表３＞（自動出力）'!$F$11</f>
        <v>0</v>
      </c>
      <c r="E84" s="118">
        <f>'（シート３）申請書＜別表３＞（自動出力）'!$N$11</f>
        <v>0</v>
      </c>
      <c r="F84" s="117" t="str">
        <f t="shared" si="5"/>
        <v>－</v>
      </c>
    </row>
    <row r="85" spans="2:6" ht="13.5">
      <c r="B85" s="109"/>
      <c r="C85" s="110" t="s">
        <v>87</v>
      </c>
      <c r="D85" s="118">
        <f>'（シート３）申請書＜別表３＞（自動出力）'!$F$13</f>
        <v>0</v>
      </c>
      <c r="E85" s="118">
        <f>'（シート３）申請書＜別表３＞（自動出力）'!$N$13</f>
        <v>0</v>
      </c>
      <c r="F85" s="117" t="str">
        <f t="shared" si="5"/>
        <v>－</v>
      </c>
    </row>
    <row r="86" spans="2:6" ht="13.5">
      <c r="B86" s="109"/>
      <c r="C86" s="110" t="s">
        <v>85</v>
      </c>
      <c r="D86" s="118">
        <f>'（シート３）申請書＜別表３＞（自動出力）'!$F$18</f>
        <v>0</v>
      </c>
      <c r="E86" s="118">
        <f>'（シート３）申請書＜別表３＞（自動出力）'!$N$18</f>
        <v>0</v>
      </c>
      <c r="F86" s="117" t="str">
        <f t="shared" si="5"/>
        <v>－</v>
      </c>
    </row>
    <row r="87" spans="2:6" ht="14.25" thickBot="1">
      <c r="B87" s="295"/>
      <c r="C87" s="296" t="s">
        <v>88</v>
      </c>
      <c r="D87" s="297">
        <f>'（シート３）申請書＜別表３＞（自動出力）'!$F$20</f>
        <v>0</v>
      </c>
      <c r="E87" s="297">
        <f>'（シート３）申請書＜別表３＞（自動出力）'!$N$20</f>
        <v>0</v>
      </c>
      <c r="F87" s="298" t="str">
        <f t="shared" si="5"/>
        <v>－</v>
      </c>
    </row>
    <row r="88" spans="2:6" ht="21" customHeight="1">
      <c r="B88" s="450" t="s">
        <v>106</v>
      </c>
      <c r="C88" s="451"/>
      <c r="D88" s="299">
        <f>'（シート３）申請書＜別表３＞（自動出力）'!$F$19</f>
        <v>0</v>
      </c>
      <c r="E88" s="299">
        <f>'（シート３）申請書＜別表３＞（自動出力）'!$N$19</f>
        <v>0</v>
      </c>
      <c r="F88" s="300" t="str">
        <f t="shared" si="5"/>
        <v>－</v>
      </c>
    </row>
    <row r="89" spans="2:6" ht="21" customHeight="1">
      <c r="B89" s="457" t="s">
        <v>89</v>
      </c>
      <c r="C89" s="458"/>
      <c r="D89" s="118">
        <f>'（シート３）申請書＜別表３＞（自動出力）'!$F$21</f>
        <v>0</v>
      </c>
      <c r="E89" s="118">
        <f>'（シート３）申請書＜別表３＞（自動出力）'!$N$21</f>
        <v>0</v>
      </c>
      <c r="F89" s="301" t="str">
        <f t="shared" si="5"/>
        <v>－</v>
      </c>
    </row>
    <row r="90" spans="2:6" ht="21" customHeight="1" thickBot="1">
      <c r="B90" s="459" t="s">
        <v>99</v>
      </c>
      <c r="C90" s="460"/>
      <c r="D90" s="302">
        <f>'（シート３）申請書＜別表３＞（自動出力）'!$F$12</f>
        <v>0</v>
      </c>
      <c r="E90" s="302">
        <f>'（シート３）申請書＜別表３＞（自動出力）'!$N$12</f>
        <v>0</v>
      </c>
      <c r="F90" s="303" t="str">
        <f t="shared" si="5"/>
        <v>－</v>
      </c>
    </row>
    <row r="91" spans="2:6">
      <c r="B91" s="107"/>
      <c r="C91" s="107"/>
      <c r="D91" s="106"/>
      <c r="E91" s="106"/>
      <c r="F91" s="106"/>
    </row>
  </sheetData>
  <sheetProtection algorithmName="SHA-512" hashValue="vUUEysPtS9FHHMffz2atP5WpfgN7JWvprIPufrmHuk0EqY68ZdwUkLzqk0EL4XEc1xt5odpKZnfjjpJg7vh92w==" saltValue="vV1lEQuvEjFmL+9iPzYGVw==" spinCount="100000" sheet="1" objects="1" scenarios="1"/>
  <mergeCells count="48">
    <mergeCell ref="B88:C88"/>
    <mergeCell ref="B84:C84"/>
    <mergeCell ref="B90:C90"/>
    <mergeCell ref="B83:C83"/>
    <mergeCell ref="B89:C89"/>
    <mergeCell ref="B77:C77"/>
    <mergeCell ref="B78:C79"/>
    <mergeCell ref="B80:C80"/>
    <mergeCell ref="B59:C59"/>
    <mergeCell ref="B60:C60"/>
    <mergeCell ref="B62:C62"/>
    <mergeCell ref="B63:C64"/>
    <mergeCell ref="B65:C65"/>
    <mergeCell ref="B68:C68"/>
    <mergeCell ref="B73:C73"/>
    <mergeCell ref="B69:C69"/>
    <mergeCell ref="B74:C74"/>
    <mergeCell ref="B44:C44"/>
    <mergeCell ref="B43:C43"/>
    <mergeCell ref="B39:C39"/>
    <mergeCell ref="B38:C38"/>
    <mergeCell ref="B75:C75"/>
    <mergeCell ref="B45:C45"/>
    <mergeCell ref="B58:C58"/>
    <mergeCell ref="B47:C47"/>
    <mergeCell ref="B48:C49"/>
    <mergeCell ref="B50:C50"/>
    <mergeCell ref="B53:C53"/>
    <mergeCell ref="B54:C54"/>
    <mergeCell ref="B2:C2"/>
    <mergeCell ref="B23:C23"/>
    <mergeCell ref="B20:C20"/>
    <mergeCell ref="B18:C19"/>
    <mergeCell ref="B17:C17"/>
    <mergeCell ref="B35:C35"/>
    <mergeCell ref="B9:C9"/>
    <mergeCell ref="B13:C13"/>
    <mergeCell ref="B3:C4"/>
    <mergeCell ref="B5:C5"/>
    <mergeCell ref="B8:C8"/>
    <mergeCell ref="B33:C34"/>
    <mergeCell ref="B32:C32"/>
    <mergeCell ref="B28:C28"/>
    <mergeCell ref="B24:C24"/>
    <mergeCell ref="B14:C14"/>
    <mergeCell ref="B15:C15"/>
    <mergeCell ref="B30:C30"/>
    <mergeCell ref="B29:C29"/>
  </mergeCells>
  <phoneticPr fontId="3"/>
  <pageMargins left="0.7" right="0.7" top="0.75" bottom="0.75" header="0.3" footer="0.3"/>
  <pageSetup paperSize="9"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ご利用方法</vt:lpstr>
      <vt:lpstr>（シート１）財務データ入力用</vt:lpstr>
      <vt:lpstr>（シート２）会社全体の売上計画（自動出力）</vt:lpstr>
      <vt:lpstr>（シート３）申請書＜別表３＞（自動出力）</vt:lpstr>
      <vt:lpstr>※数値目標確認用（自動出力）</vt:lpstr>
      <vt:lpstr>'（シート１）財務データ入力用'!Print_Area</vt:lpstr>
      <vt:lpstr>'（シート２）会社全体の売上計画（自動出力）'!Print_Area</vt:lpstr>
      <vt:lpstr>'（シート３）申請書＜別表３＞（自動出力）'!Print_Area</vt:lpstr>
      <vt:lpstr>'※数値目標確認用（自動出力）'!Print_Area</vt:lpstr>
    </vt:vector>
  </TitlesOfParts>
  <Company>神奈川県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2023-11-09T00:39:39Z</cp:lastPrinted>
  <dcterms:created xsi:type="dcterms:W3CDTF">2009-07-15T04:46:56Z</dcterms:created>
  <dcterms:modified xsi:type="dcterms:W3CDTF">2024-04-23T23:20:02Z</dcterms:modified>
</cp:coreProperties>
</file>