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63" i="12" l="1"/>
  <c r="AP63" i="12"/>
  <c r="AP23" i="12"/>
  <c r="V23" i="12"/>
  <c r="AA23" i="12"/>
  <c r="Q23" i="12"/>
  <c r="AU88" i="12"/>
  <c r="AP88" i="12"/>
  <c r="AF88"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<sst xmlns="http://schemas.openxmlformats.org/spreadsheetml/2006/main" count="1055" uniqueCount="586">
  <si>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</si>
  <si>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</si>
  <si>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</si>
  <si>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</si>
  <si>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</si>
  <si>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</si>
  <si>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</si>
  <si>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</si>
  <si>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</si>
  <si>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</si>
  <si>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</si>
  <si>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</si>
  <si>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</si>
  <si>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</si>
  <si>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</si>
  <si>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</si>
  <si>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</si>
  <si>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</si>
  <si>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</si>
  <si>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</si>
  <si>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</si>
  <si>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</si>
  <si>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</si>
  <si>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</si>
  <si>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</si>
  <si>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</si>
  <si>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</si>
  <si>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</si>
  <si>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</si>
  <si>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</si>
  <si>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</si>
  <si>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</si>
  <si>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</si>
  <si>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</si>
  <si>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</si>
  <si>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</si>
  <si>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</si>
  <si>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</si>
  <si>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</si>
  <si>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</si>
  <si>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</si>
  <si>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</si>
  <si>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</si>
  <si>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</si>
  <si>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</si>
  <si>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</si>
  <si>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</si>
  <si>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</si>
  <si>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</si>
  <si>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</si>
  <si>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</si>
  <si>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</si>
  <si>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</si>
  <si>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</si>
  <si>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</si>
  <si>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</si>
  <si>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</si>
  <si>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</si>
  <si>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</si>
  <si>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</si>
  <si>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</si>
  <si>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</si>
  <si>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</si>
  <si>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</si>
  <si>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</si>
  <si>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</si>
  <si>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</si>
  <si>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</si>
  <si>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</si>
  <si>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</si>
  <si>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</si>
  <si>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</si>
  <si>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</si>
  <si>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</si>
  <si>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</si>
  <si>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</si>
  <si>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</si>
  <si>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</si>
  <si>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</si>
  <si>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</si>
  <si>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</si>
  <si>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</si>
  <si>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</si>
  <si>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</si>
  <si>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</si>
  <si>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</si>
  <si>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</si>
  <si>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</si>
  <si>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</si>
  <si>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</si>
  <si>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</si>
  <si>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</si>
  <si>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</si>
  <si>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</si>
  <si>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</si>
  <si>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</si>
  <si>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</si>
  <si>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</si>
  <si>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</si>
  <si>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綾瀬市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</si>
  <si>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</si>
  <si>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</si>
  <si>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</si>
  <si>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</si>
  <si>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</si>
  <si>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</si>
  <si>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</si>
  <si>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</si>
  <si>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</si>
  <si>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</si>
  <si>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</si>
  <si>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</si>
  <si>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</si>
  <si>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</si>
  <si>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</si>
  <si>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</si>
  <si>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</si>
  <si>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</si>
  <si>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</si>
  <si>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</si>
  <si>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</si>
  <si>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</si>
  <si>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</si>
  <si>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</si>
  <si>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</si>
  <si>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</si>
  <si>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</si>
  <si>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</si>
  <si>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</si>
  <si>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</si>
  <si>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</si>
  <si>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</si>
  <si>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</si>
  <si>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</si>
  <si>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</si>
  <si>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</si>
  <si>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</si>
  <si>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</si>
  <si>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</si>
  <si>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</si>
  <si>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</si>
  <si>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</si>
  <si>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</si>
  <si>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</si>
  <si>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</si>
  <si>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</si>
  <si>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</si>
  <si>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</si>
  <si>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</si>
  <si>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</si>
  <si>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</si>
  <si>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</si>
  <si>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</si>
  <si>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</si>
  <si>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</si>
  <si>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</si>
  <si>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</si>
  <si>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</si>
  <si>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</si>
  <si>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</si>
  <si>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</si>
  <si>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</si>
  <si>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</si>
  <si>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</si>
  <si>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</si>
  <si>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</si>
  <si>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</si>
  <si>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</si>
  <si>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</si>
  <si>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</si>
  <si>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</si>
  <si>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</si>
  <si>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</si>
  <si>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</si>
  <si>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</si>
  <si>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</si>
  <si>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</si>
  <si>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</si>
  <si>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</si>
  <si>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</si>
  <si>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</si>
  <si>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</si>
  <si>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</si>
  <si>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</si>
  <si>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</si>
  <si>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</si>
  <si>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</si>
  <si>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</si>
  <si>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</si>
  <si>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</si>
  <si>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</si>
  <si>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</si>
  <si>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</si>
  <si>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</si>
  <si>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</si>
  <si>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</si>
  <si>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</si>
  <si>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</si>
  <si>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</si>
  <si>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</si>
  <si>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</si>
  <si>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</si>
  <si>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</si>
  <si>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</si>
  <si>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</si>
  <si>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</si>
  <si>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</si>
  <si>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</si>
  <si>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</si>
  <si>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</si>
  <si>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</si>
  <si>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</si>
  <si>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</si>
  <si>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</si>
  <si>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</si>
  <si>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</si>
  <si>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</si>
  <si>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</si>
  <si>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</si>
  <si>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神奈川県綾瀬市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</si>
  <si>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</si>
  <si>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</si>
  <si>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</si>
  <si>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</si>
  <si>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</si>
  <si>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</si>
  <si>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</si>
  <si>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</si>
  <si>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</si>
  <si>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</si>
  <si>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</si>
  <si>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</si>
  <si>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</si>
  <si>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</si>
  <si>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</si>
  <si>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</si>
  <si>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</si>
  <si>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</si>
  <si>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</si>
  <si>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</si>
  <si>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</si>
  <si>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</si>
  <si>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</si>
  <si>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</si>
  <si>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</si>
  <si>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</si>
  <si>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</si>
  <si>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</si>
  <si>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</si>
  <si>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</si>
  <si>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</si>
  <si>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</si>
  <si>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</si>
  <si>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</si>
  <si>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</si>
  <si>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</si>
  <si>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</si>
  <si>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</si>
  <si>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</si>
  <si>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</si>
  <si>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</si>
  <si>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</si>
  <si>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</si>
  <si>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</si>
  <si>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</si>
  <si>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</si>
  <si>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</si>
  <si>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</si>
  <si>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</si>
  <si>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</si>
  <si>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</si>
  <si>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</si>
  <si>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</si>
  <si>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</si>
  <si>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</si>
  <si>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</si>
  <si>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</si>
  <si>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</si>
  <si>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</si>
  <si>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</si>
  <si>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</si>
  <si>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</si>
  <si>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</si>
  <si>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</si>
  <si>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</si>
  <si>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</si>
  <si>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</si>
  <si>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</si>
  <si>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</si>
  <si>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</si>
  <si>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</si>
  <si>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</si>
  <si>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</si>
  <si>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</si>
  <si>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</si>
  <si>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</si>
  <si>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</si>
  <si>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</si>
  <si>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</si>
  <si>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</si>
  <si>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</si>
  <si>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</si>
  <si>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</si>
  <si>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</si>
  <si>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</si>
  <si>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</si>
  <si>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</si>
  <si>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</si>
  <si>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</si>
  <si>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</si>
  <si>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</si>
  <si>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</si>
  <si>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</si>
  <si>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</si>
  <si>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</si>
  <si>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</si>
  <si>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</si>
  <si>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</si>
  <si>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</si>
  <si>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</si>
  <si>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</si>
  <si>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</si>
  <si>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</si>
  <si>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</si>
  <si>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</si>
  <si>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</si>
  <si>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</si>
  <si>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</si>
  <si>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</si>
  <si>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</si>
  <si>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</si>
  <si>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</si>
  <si>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</si>
  <si>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</si>
  <si>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</si>
  <si>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</si>
  <si>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</si>
  <si>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</si>
  <si>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</si>
  <si>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</si>
  <si>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</si>
  <si>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</si>
  <si>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</si>
  <si>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</si>
  <si>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</si>
  <si>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</si>
  <si>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</si>
  <si>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</si>
  <si>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</si>
  <si>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</si>
  <si>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</si>
  <si>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</si>
  <si>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</si>
  <si>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</si>
  <si>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</si>
  <si>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</si>
  <si>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</si>
  <si>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</si>
  <si>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</si>
  <si>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</si>
  <si>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</si>
  <si>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</si>
  <si>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</si>
  <si>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</si>
  <si>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</si>
  <si>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</si>
  <si>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</si>
  <si>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</si>
  <si>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</si>
  <si>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</si>
  <si>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</si>
  <si>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神奈川県綾瀬市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</si>
  <si>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</si>
  <si>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</si>
  <si>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</si>
  <si>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</si>
  <si>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</si>
  <si>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</si>
  <si>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</si>
  <si>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</si>
  <si>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</si>
  <si>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</si>
  <si>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</si>
  <si>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</si>
  <si>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</si>
  <si>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</si>
  <si>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</si>
  <si>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</si>
  <si>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</si>
  <si>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</si>
  <si>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</si>
  <si>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</si>
  <si>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</si>
  <si>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</si>
  <si>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</si>
  <si>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</si>
  <si>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</si>
  <si>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</si>
  <si>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</si>
  <si>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</si>
  <si>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</si>
  <si>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</si>
  <si>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</si>
  <si>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</si>
  <si>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</si>
  <si>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</si>
  <si>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</si>
  <si>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</si>
  <si>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</si>
  <si>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</si>
  <si>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</si>
  <si>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</si>
  <si>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</si>
  <si>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</si>
  <si>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</si>
  <si>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</si>
  <si>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</si>
  <si>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</si>
  <si>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</si>
  <si>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</si>
  <si>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</si>
  <si>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</si>
  <si>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</si>
  <si>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</si>
  <si>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</si>
  <si>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</si>
  <si>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</si>
  <si>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</si>
  <si>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</si>
  <si>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</si>
  <si>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</si>
  <si>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</si>
  <si>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</si>
  <si>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</si>
  <si>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</si>
  <si>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</si>
  <si>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</si>
  <si>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</si>
  <si>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</si>
  <si>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</si>
  <si>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</si>
  <si>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</si>
  <si>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</si>
  <si>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</si>
  <si>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</si>
  <si>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</si>
  <si>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</si>
  <si>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</si>
  <si>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</si>
  <si>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</si>
  <si>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</si>
  <si>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</si>
  <si>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</si>
  <si>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</si>
  <si>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</si>
  <si>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</si>
  <si>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</si>
  <si>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</si>
  <si>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</si>
  <si>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</si>
  <si>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</si>
  <si>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</si>
  <si>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</si>
  <si>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</si>
  <si>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</si>
  <si>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</si>
  <si>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</si>
  <si>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</si>
  <si>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</si>
  <si>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</si>
  <si>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</si>
  <si>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</si>
  <si>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</si>
  <si>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</si>
  <si>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</si>
  <si>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</si>
  <si>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</si>
  <si>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</si>
  <si>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</si>
  <si>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</si>
  <si>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</si>
  <si>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</si>
  <si>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</si>
  <si>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</si>
  <si>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</si>
  <si>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</si>
  <si>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</si>
  <si>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</si>
  <si>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</si>
  <si>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</si>
  <si>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</si>
  <si>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</si>
  <si>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</si>
  <si>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</si>
  <si>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</si>
  <si>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</si>
  <si>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</si>
  <si>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</si>
  <si>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</si>
  <si>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</si>
  <si>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</si>
  <si>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</si>
  <si>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</si>
  <si>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</si>
  <si>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</si>
  <si>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</si>
  <si>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</si>
  <si>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</si>
  <si>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</si>
  <si>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</si>
  <si>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</si>
  <si>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</si>
  <si>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</si>
  <si>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</si>
  <si>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</si>
  <si>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</si>
  <si>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</si>
  <si>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</si>
  <si>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</si>
  <si>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</si>
  <si>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</si>
  <si>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</si>
  <si>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</si>
  <si>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</si>
  <si>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</si>
  <si>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</si>
  <si>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</si>
  <si>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</si>
  <si>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</si>
  <si>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</si>
  <si>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</si>
  <si>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</si>
  <si>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</si>
  <si>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</si>
  <si>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</si>
  <si>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</si>
  <si>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</si>
  <si>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</si>
  <si>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</si>
  <si>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</si>
  <si>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</si>
  <si>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</si>
  <si>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</si>
  <si>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</si>
  <si>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</si>
  <si>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</si>
  <si>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</si>
  <si>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</si>
  <si>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</si>
  <si>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</si>
  <si>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</si>
  <si>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</si>
  <si>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</si>
  <si>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</si>
  <si>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</si>
  <si>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</si>
  <si>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</si>
  <si>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</si>
  <si>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0.19</t>
  </si>
  <si>
    <t>▲ 7.64</t>
  </si>
  <si>
    <t>一般会計</t>
  </si>
  <si>
    <t>公共下水道事業会計</t>
  </si>
  <si>
    <t>介護保険事業特別会計</t>
  </si>
  <si>
    <t>後期高齢者医療事業特別会計</t>
  </si>
  <si>
    <t>国民健康保険事業特別会計</t>
  </si>
  <si>
    <t>その他会計（赤字）</t>
  </si>
  <si>
    <t>▲ 0.00</t>
  </si>
  <si>
    <t>その他会計（黒字）</t>
  </si>
  <si>
    <t>（百万円）</t>
    <phoneticPr fontId="5"/>
  </si>
  <si>
    <t>H30</t>
    <phoneticPr fontId="5"/>
  </si>
  <si>
    <t>R01</t>
    <phoneticPr fontId="5"/>
  </si>
  <si>
    <t>R02</t>
    <phoneticPr fontId="5"/>
  </si>
  <si>
    <t>R03</t>
    <phoneticPr fontId="5"/>
  </si>
  <si>
    <t>R04</t>
    <phoneticPr fontId="5"/>
  </si>
  <si>
    <t>公共施設等総合管理基金</t>
    <rPh sb="0" eb="2">
      <t>コウキョウ</t>
    </rPh>
    <rPh sb="2" eb="4">
      <t>シセツ</t>
    </rPh>
    <rPh sb="4" eb="5">
      <t>トウ</t>
    </rPh>
    <rPh sb="5" eb="7">
      <t>ソウゴウ</t>
    </rPh>
    <rPh sb="7" eb="9">
      <t>カンリ</t>
    </rPh>
    <rPh sb="9" eb="11">
      <t>キキン</t>
    </rPh>
    <phoneticPr fontId="2"/>
  </si>
  <si>
    <t>職員退職手当基金</t>
    <rPh sb="0" eb="2">
      <t>ショクイン</t>
    </rPh>
    <rPh sb="2" eb="4">
      <t>タイショク</t>
    </rPh>
    <rPh sb="4" eb="6">
      <t>テアテ</t>
    </rPh>
    <rPh sb="6" eb="8">
      <t>キキン</t>
    </rPh>
    <phoneticPr fontId="2"/>
  </si>
  <si>
    <t>公共用地取得基金</t>
    <rPh sb="0" eb="2">
      <t>コウキョウ</t>
    </rPh>
    <rPh sb="2" eb="4">
      <t>ヨウチ</t>
    </rPh>
    <rPh sb="4" eb="6">
      <t>シュトク</t>
    </rPh>
    <rPh sb="6" eb="8">
      <t>キキン</t>
    </rPh>
    <phoneticPr fontId="2"/>
  </si>
  <si>
    <t>社会福祉基金</t>
    <rPh sb="0" eb="2">
      <t>シャカイ</t>
    </rPh>
    <rPh sb="2" eb="4">
      <t>フクシ</t>
    </rPh>
    <rPh sb="4" eb="6">
      <t>キキン</t>
    </rPh>
    <phoneticPr fontId="2"/>
  </si>
  <si>
    <t>みどりのまちづくり基金</t>
    <rPh sb="9" eb="11">
      <t>キキン</t>
    </rPh>
    <phoneticPr fontId="2"/>
  </si>
  <si>
    <t>広域大和斎場組合（広域大和斎場組合予算）</t>
    <rPh sb="0" eb="2">
      <t>コウイキ</t>
    </rPh>
    <rPh sb="2" eb="4">
      <t>ヤマト</t>
    </rPh>
    <rPh sb="4" eb="6">
      <t>サイジョウ</t>
    </rPh>
    <rPh sb="6" eb="8">
      <t>クミアイ</t>
    </rPh>
    <rPh sb="9" eb="11">
      <t>コウイキ</t>
    </rPh>
    <rPh sb="11" eb="13">
      <t>ヤマト</t>
    </rPh>
    <rPh sb="13" eb="15">
      <t>サイジョウ</t>
    </rPh>
    <rPh sb="15" eb="17">
      <t>クミアイ</t>
    </rPh>
    <rPh sb="17" eb="19">
      <t>ヨサン</t>
    </rPh>
    <phoneticPr fontId="2"/>
  </si>
  <si>
    <t>高座清掃施設組合（一般会計）</t>
    <rPh sb="0" eb="2">
      <t>コウザ</t>
    </rPh>
    <rPh sb="2" eb="4">
      <t>セイソウ</t>
    </rPh>
    <rPh sb="4" eb="6">
      <t>シセツ</t>
    </rPh>
    <rPh sb="6" eb="8">
      <t>クミアイ</t>
    </rPh>
    <rPh sb="9" eb="11">
      <t>イッパン</t>
    </rPh>
    <rPh sb="11" eb="13">
      <t>カイケイ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</si>
  <si>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</si>
  <si>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phoneticPr fontId="2"/>
  </si>
  <si>
    <t>綾瀬市土地開発公社</t>
    <rPh sb="0" eb="3">
      <t>アヤセシ</t>
    </rPh>
    <rPh sb="3" eb="5">
      <t>トチ</t>
    </rPh>
    <rPh sb="5" eb="7">
      <t>カイハツ</t>
    </rPh>
    <rPh sb="7" eb="9">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</si>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</sst>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8" borderId="130"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45945</c:v>
                </c:pt>
                <c:pt idx="4">
                  <c:v>44475</c:v>
                </c:pt>
              </c:numCache>
            </c:numRef>
          </c:val>
          <c:smooth val="0"/>
          <c:extLst>
            <c:ext xmlns:c16="http://schemas.microsoft.com/office/drawing/2014/chart" uri="{C3380CC4-5D6E-409C-BE32-E72D297353CC}">
              <c16:uniqueId val="{00000000-05D8-4B6B-BA67-397414BED0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50413</c:v>
                </c:pt>
                <c:pt idx="1">
                  <c:v>45141</c:v>
                </c:pt>
                <c:pt idx="2">
                  <c:v>28497</c:v>
                </c:pt>
                <c:pt idx="3">
                  <c:v>23820</c:v>
                </c:pt>
                <c:pt idx="4">
                  <c:v>37241</c:v>
                </c:pt>
              </c:numCache>
            </c:numRef>
          </c:val>
          <c:smooth val="0"/>
          <c:extLst>
            <c:ext xmlns:c16="http://schemas.microsoft.com/office/drawing/2014/chart" uri="{C3380CC4-5D6E-409C-BE32-E72D297353CC}">
              <c16:uniqueId val="{00000001-05D8-4B6B-BA67-397414BED0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5.1100000000000003</c:v>
                </c:pt>
                <c:pt idx="1">
                  <c:v>5.24</c:v>
                </c:pt>
                <c:pt idx="2">
                  <c:v>6.8</c:v>
                </c:pt>
                <c:pt idx="3">
                  <c:v>17.100000000000001</c:v>
                </c:pt>
                <c:pt idx="4">
                  <c:v>9.8000000000000007</c:v>
                </c:pt>
              </c:numCache>
            </c:numRef>
          </c:val>
          <c:extLst>
            <c:ext xmlns:c16="http://schemas.microsoft.com/office/drawing/2014/chart" uri="{C3380CC4-5D6E-409C-BE32-E72D297353CC}">
              <c16:uniqueId val="{00000000-9040-495B-9D01-A0C59CCD18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9.7799999999999994</c:v>
                </c:pt>
                <c:pt idx="1">
                  <c:v>12.61</c:v>
                </c:pt>
                <c:pt idx="2">
                  <c:v>13.4</c:v>
                </c:pt>
                <c:pt idx="3">
                  <c:v>17.920000000000002</c:v>
                </c:pt>
                <c:pt idx="4">
                  <c:v>18.21</c:v>
                </c:pt>
              </c:numCache>
            </c:numRef>
          </c:val>
          <c:extLst>
            <c:ext xmlns:c16="http://schemas.microsoft.com/office/drawing/2014/chart" uri="{C3380CC4-5D6E-409C-BE32-E72D297353CC}">
              <c16:uniqueId val="{00000001-9040-495B-9D01-A0C59CCD18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-0.19</c:v>
                </c:pt>
                <c:pt idx="1">
                  <c:v>3.02</c:v>
                </c:pt>
                <c:pt idx="2">
                  <c:v>2.69</c:v>
                </c:pt>
                <c:pt idx="3">
                  <c:v>15.88</c:v>
                </c:pt>
                <c:pt idx="4">
                  <c:v>-7.64</c:v>
                </c:pt>
              </c:numCache>
            </c:numRef>
          </c:val>
          <c:smooth val="0"/>
          <c:extLst>
            <c:ext xmlns:c16="http://schemas.microsoft.com/office/drawing/2014/chart" uri="{C3380CC4-5D6E-409C-BE32-E72D297353CC}">
              <c16:uniqueId val="{00000002-9040-495B-9D01-A0C59CCD18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0.09</c:v>
                </c:pt>
                <c:pt idx="2">
                  <c:v>#N/A</c:v>
                </c:pt>
                <c:pt idx="3">
                  <c:v>0.35</c:v>
                </c:pt>
                <c:pt idx="4">
                  <c:v>#N/A</c:v>
                </c:pt>
                <c:pt idx="5">
                  <c:v>0</c:v>
                </c:pt>
                <c:pt idx="6">
                  <c:v>0</c:v>
                </c:pt>
                <c:pt idx="7">
                  <c:v>0</c:v>
                </c:pt>
                <c:pt idx="8">
                  <c:v>0</c:v>
                </c:pt>
                <c:pt idx="9">
                  <c:v>0</c:v>
                </c:pt>
              </c:numCache>
            </c:numRef>
          </c:val>
          <c:extLst>
            <c:ext xmlns:c16="http://schemas.microsoft.com/office/drawing/2014/chart" uri="{C3380CC4-5D6E-409C-BE32-E72D297353CC}">
              <c16:uniqueId val="{00000000-9103-4B17-9940-2A6354C094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03-4B17-9940-2A6354C094B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103-4B17-9940-2A6354C094B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103-4B17-9940-2A6354C094B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103-4B17-9940-2A6354C094B3}"/>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0.06</c:v>
                </c:pt>
                <c:pt idx="4">
                  <c:v>#N/A</c:v>
                </c:pt>
                <c:pt idx="5">
                  <c:v>0.14000000000000001</c:v>
                </c:pt>
                <c:pt idx="6">
                  <c:v>#N/A</c:v>
                </c:pt>
                <c:pt idx="7">
                  <c:v>0.05</c:v>
                </c:pt>
                <c:pt idx="8">
                  <c:v>#N/A</c:v>
                </c:pt>
                <c:pt idx="9">
                  <c:v>0.05</c:v>
                </c:pt>
              </c:numCache>
            </c:numRef>
          </c:val>
          <c:extLst>
            <c:ext xmlns:c16="http://schemas.microsoft.com/office/drawing/2014/chart" uri="{C3380CC4-5D6E-409C-BE32-E72D297353CC}">
              <c16:uniqueId val="{00000005-9103-4B17-9940-2A6354C094B3}"/>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0.04</c:v>
                </c:pt>
                <c:pt idx="4">
                  <c:v>#N/A</c:v>
                </c:pt>
                <c:pt idx="5">
                  <c:v>0.09</c:v>
                </c:pt>
                <c:pt idx="6">
                  <c:v>#N/A</c:v>
                </c:pt>
                <c:pt idx="7">
                  <c:v>0.15</c:v>
                </c:pt>
                <c:pt idx="8">
                  <c:v>#N/A</c:v>
                </c:pt>
                <c:pt idx="9">
                  <c:v>0.14000000000000001</c:v>
                </c:pt>
              </c:numCache>
            </c:numRef>
          </c:val>
          <c:extLst>
            <c:ext xmlns:c16="http://schemas.microsoft.com/office/drawing/2014/chart" uri="{C3380CC4-5D6E-409C-BE32-E72D297353CC}">
              <c16:uniqueId val="{00000006-9103-4B17-9940-2A6354C094B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0.62</c:v>
                </c:pt>
                <c:pt idx="2">
                  <c:v>#N/A</c:v>
                </c:pt>
                <c:pt idx="3">
                  <c:v>0.37</c:v>
                </c:pt>
                <c:pt idx="4">
                  <c:v>#N/A</c:v>
                </c:pt>
                <c:pt idx="5">
                  <c:v>0.51</c:v>
                </c:pt>
                <c:pt idx="6">
                  <c:v>#N/A</c:v>
                </c:pt>
                <c:pt idx="7">
                  <c:v>0.66</c:v>
                </c:pt>
                <c:pt idx="8">
                  <c:v>#N/A</c:v>
                </c:pt>
                <c:pt idx="9">
                  <c:v>0.27</c:v>
                </c:pt>
              </c:numCache>
            </c:numRef>
          </c:val>
          <c:extLst>
            <c:ext xmlns:c16="http://schemas.microsoft.com/office/drawing/2014/chart" uri="{C3380CC4-5D6E-409C-BE32-E72D297353CC}">
              <c16:uniqueId val="{00000007-9103-4B17-9940-2A6354C094B3}"/>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0.13</c:v>
                </c:pt>
                <c:pt idx="6">
                  <c:v>#N/A</c:v>
                </c:pt>
                <c:pt idx="7">
                  <c:v>1.97</c:v>
                </c:pt>
                <c:pt idx="8">
                  <c:v>#N/A</c:v>
                </c:pt>
                <c:pt idx="9">
                  <c:v>2.02</c:v>
                </c:pt>
              </c:numCache>
            </c:numRef>
          </c:val>
          <c:extLst>
            <c:ext xmlns:c16="http://schemas.microsoft.com/office/drawing/2014/chart" uri="{C3380CC4-5D6E-409C-BE32-E72D297353CC}">
              <c16:uniqueId val="{00000008-9103-4B17-9940-2A6354C094B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5.08</c:v>
                </c:pt>
                <c:pt idx="2">
                  <c:v>#N/A</c:v>
                </c:pt>
                <c:pt idx="3">
                  <c:v>5.24</c:v>
                </c:pt>
                <c:pt idx="4">
                  <c:v>#N/A</c:v>
                </c:pt>
                <c:pt idx="5">
                  <c:v>6.79</c:v>
                </c:pt>
                <c:pt idx="6">
                  <c:v>#N/A</c:v>
                </c:pt>
                <c:pt idx="7">
                  <c:v>17.09</c:v>
                </c:pt>
                <c:pt idx="8">
                  <c:v>#N/A</c:v>
                </c:pt>
                <c:pt idx="9">
                  <c:v>9.7899999999999991</c:v>
                </c:pt>
              </c:numCache>
            </c:numRef>
          </c:val>
          <c:extLst>
            <c:ext xmlns:c16="http://schemas.microsoft.com/office/drawing/2014/chart" uri="{C3380CC4-5D6E-409C-BE32-E72D297353CC}">
              <c16:uniqueId val="{00000009-9103-4B17-9940-2A6354C094B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2382</c:v>
                </c:pt>
                <c:pt idx="5">
                  <c:v>2368</c:v>
                </c:pt>
                <c:pt idx="8">
                  <c:v>2448</c:v>
                </c:pt>
                <c:pt idx="11">
                  <c:v>2532</c:v>
                </c:pt>
                <c:pt idx="14">
                  <c:v>2450</c:v>
                </c:pt>
              </c:numCache>
            </c:numRef>
          </c:val>
          <c:extLst>
            <c:ext xmlns:c16="http://schemas.microsoft.com/office/drawing/2014/chart" uri="{C3380CC4-5D6E-409C-BE32-E72D297353CC}">
              <c16:uniqueId val="{00000000-52FD-4309-BCC2-32D26F0A76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FD-4309-BCC2-32D26F0A76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159</c:v>
                </c:pt>
                <c:pt idx="3">
                  <c:v>3</c:v>
                </c:pt>
                <c:pt idx="6">
                  <c:v>333</c:v>
                </c:pt>
                <c:pt idx="9">
                  <c:v>95</c:v>
                </c:pt>
                <c:pt idx="12">
                  <c:v>0</c:v>
                </c:pt>
              </c:numCache>
            </c:numRef>
          </c:val>
          <c:extLst>
            <c:ext xmlns:c16="http://schemas.microsoft.com/office/drawing/2014/chart" uri="{C3380CC4-5D6E-409C-BE32-E72D297353CC}">
              <c16:uniqueId val="{00000002-52FD-4309-BCC2-32D26F0A76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c:v>
                </c:pt>
                <c:pt idx="3">
                  <c:v>45</c:v>
                </c:pt>
                <c:pt idx="6">
                  <c:v>97</c:v>
                </c:pt>
                <c:pt idx="9">
                  <c:v>175</c:v>
                </c:pt>
                <c:pt idx="12">
                  <c:v>297</c:v>
                </c:pt>
              </c:numCache>
            </c:numRef>
          </c:val>
          <c:extLst>
            <c:ext xmlns:c16="http://schemas.microsoft.com/office/drawing/2014/chart" uri="{C3380CC4-5D6E-409C-BE32-E72D297353CC}">
              <c16:uniqueId val="{00000003-52FD-4309-BCC2-32D26F0A76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1202</c:v>
                </c:pt>
                <c:pt idx="3">
                  <c:v>1166</c:v>
                </c:pt>
                <c:pt idx="6">
                  <c:v>681</c:v>
                </c:pt>
                <c:pt idx="9">
                  <c:v>827</c:v>
                </c:pt>
                <c:pt idx="12">
                  <c:v>662</c:v>
                </c:pt>
              </c:numCache>
            </c:numRef>
          </c:val>
          <c:extLst>
            <c:ext xmlns:c16="http://schemas.microsoft.com/office/drawing/2014/chart" uri="{C3380CC4-5D6E-409C-BE32-E72D297353CC}">
              <c16:uniqueId val="{00000004-52FD-4309-BCC2-32D26F0A76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FD-4309-BCC2-32D26F0A76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FD-4309-BCC2-32D26F0A76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1957</c:v>
                </c:pt>
                <c:pt idx="3">
                  <c:v>2009</c:v>
                </c:pt>
                <c:pt idx="6">
                  <c:v>2018</c:v>
                </c:pt>
                <c:pt idx="9">
                  <c:v>2001</c:v>
                </c:pt>
                <c:pt idx="12">
                  <c:v>1910</c:v>
                </c:pt>
              </c:numCache>
            </c:numRef>
          </c:val>
          <c:extLst>
            <c:ext xmlns:c16="http://schemas.microsoft.com/office/drawing/2014/chart" uri="{C3380CC4-5D6E-409C-BE32-E72D297353CC}">
              <c16:uniqueId val="{00000007-52FD-4309-BCC2-32D26F0A76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955</c:v>
                </c:pt>
                <c:pt idx="2">
                  <c:v>#N/A</c:v>
                </c:pt>
                <c:pt idx="3">
                  <c:v>#N/A</c:v>
                </c:pt>
                <c:pt idx="4">
                  <c:v>855</c:v>
                </c:pt>
                <c:pt idx="5">
                  <c:v>#N/A</c:v>
                </c:pt>
                <c:pt idx="6">
                  <c:v>#N/A</c:v>
                </c:pt>
                <c:pt idx="7">
                  <c:v>681</c:v>
                </c:pt>
                <c:pt idx="8">
                  <c:v>#N/A</c:v>
                </c:pt>
                <c:pt idx="9">
                  <c:v>#N/A</c:v>
                </c:pt>
                <c:pt idx="10">
                  <c:v>566</c:v>
                </c:pt>
                <c:pt idx="11">
                  <c:v>#N/A</c:v>
                </c:pt>
                <c:pt idx="12">
                  <c:v>#N/A</c:v>
                </c:pt>
                <c:pt idx="13">
                  <c:v>419</c:v>
                </c:pt>
                <c:pt idx="14">
                  <c:v>#N/A</c:v>
                </c:pt>
              </c:numCache>
            </c:numRef>
          </c:val>
          <c:smooth val="0"/>
          <c:extLst>
            <c:ext xmlns:c16="http://schemas.microsoft.com/office/drawing/2014/chart" uri="{C3380CC4-5D6E-409C-BE32-E72D297353CC}">
              <c16:uniqueId val="{00000008-52FD-4309-BCC2-32D26F0A76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21725</c:v>
                </c:pt>
                <c:pt idx="5">
                  <c:v>21217</c:v>
                </c:pt>
                <c:pt idx="8">
                  <c:v>20671</c:v>
                </c:pt>
                <c:pt idx="11">
                  <c:v>20119</c:v>
                </c:pt>
                <c:pt idx="14">
                  <c:v>19099</c:v>
                </c:pt>
              </c:numCache>
            </c:numRef>
          </c:val>
          <c:extLst>
            <c:ext xmlns:c16="http://schemas.microsoft.com/office/drawing/2014/chart" uri="{C3380CC4-5D6E-409C-BE32-E72D297353CC}">
              <c16:uniqueId val="{00000000-A613-4B03-B2DC-909A974823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2423</c:v>
                </c:pt>
                <c:pt idx="5">
                  <c:v>2305</c:v>
                </c:pt>
                <c:pt idx="8">
                  <c:v>2443</c:v>
                </c:pt>
                <c:pt idx="11">
                  <c:v>1758</c:v>
                </c:pt>
                <c:pt idx="14">
                  <c:v>2483</c:v>
                </c:pt>
              </c:numCache>
            </c:numRef>
          </c:val>
          <c:extLst>
            <c:ext xmlns:c16="http://schemas.microsoft.com/office/drawing/2014/chart" uri="{C3380CC4-5D6E-409C-BE32-E72D297353CC}">
              <c16:uniqueId val="{00000001-A613-4B03-B2DC-909A974823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2629</c:v>
                </c:pt>
                <c:pt idx="5">
                  <c:v>3280</c:v>
                </c:pt>
                <c:pt idx="8">
                  <c:v>3571</c:v>
                </c:pt>
                <c:pt idx="11">
                  <c:v>5853</c:v>
                </c:pt>
                <c:pt idx="14">
                  <c:v>7055</c:v>
                </c:pt>
              </c:numCache>
            </c:numRef>
          </c:val>
          <c:extLst>
            <c:ext xmlns:c16="http://schemas.microsoft.com/office/drawing/2014/chart" uri="{C3380CC4-5D6E-409C-BE32-E72D297353CC}">
              <c16:uniqueId val="{00000002-A613-4B03-B2DC-909A974823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13-4B03-B2DC-909A974823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13-4B03-B2DC-909A974823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13-4B03-B2DC-909A974823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5148</c:v>
                </c:pt>
                <c:pt idx="3">
                  <c:v>5025</c:v>
                </c:pt>
                <c:pt idx="6">
                  <c:v>4949</c:v>
                </c:pt>
                <c:pt idx="9">
                  <c:v>4762</c:v>
                </c:pt>
                <c:pt idx="12">
                  <c:v>4673</c:v>
                </c:pt>
              </c:numCache>
            </c:numRef>
          </c:val>
          <c:extLst>
            <c:ext xmlns:c16="http://schemas.microsoft.com/office/drawing/2014/chart" uri="{C3380CC4-5D6E-409C-BE32-E72D297353CC}">
              <c16:uniqueId val="{00000006-A613-4B03-B2DC-909A974823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3479</c:v>
                </c:pt>
                <c:pt idx="3">
                  <c:v>3484</c:v>
                </c:pt>
                <c:pt idx="6">
                  <c:v>3460</c:v>
                </c:pt>
                <c:pt idx="9">
                  <c:v>3395</c:v>
                </c:pt>
                <c:pt idx="12">
                  <c:v>3175</c:v>
                </c:pt>
              </c:numCache>
            </c:numRef>
          </c:val>
          <c:extLst>
            <c:ext xmlns:c16="http://schemas.microsoft.com/office/drawing/2014/chart" uri="{C3380CC4-5D6E-409C-BE32-E72D297353CC}">
              <c16:uniqueId val="{00000007-A613-4B03-B2DC-909A974823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8745</c:v>
                </c:pt>
                <c:pt idx="3">
                  <c:v>8062</c:v>
                </c:pt>
                <c:pt idx="6">
                  <c:v>6177</c:v>
                </c:pt>
                <c:pt idx="9">
                  <c:v>4987</c:v>
                </c:pt>
                <c:pt idx="12">
                  <c:v>3905</c:v>
                </c:pt>
              </c:numCache>
            </c:numRef>
          </c:val>
          <c:extLst>
            <c:ext xmlns:c16="http://schemas.microsoft.com/office/drawing/2014/chart" uri="{C3380CC4-5D6E-409C-BE32-E72D297353CC}">
              <c16:uniqueId val="{00000008-A613-4B03-B2DC-909A974823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591</c:v>
                </c:pt>
                <c:pt idx="3">
                  <c:v>420</c:v>
                </c:pt>
                <c:pt idx="6">
                  <c:v>452</c:v>
                </c:pt>
                <c:pt idx="9">
                  <c:v>152</c:v>
                </c:pt>
                <c:pt idx="12">
                  <c:v>299</c:v>
                </c:pt>
              </c:numCache>
            </c:numRef>
          </c:val>
          <c:extLst>
            <c:ext xmlns:c16="http://schemas.microsoft.com/office/drawing/2014/chart" uri="{C3380CC4-5D6E-409C-BE32-E72D297353CC}">
              <c16:uniqueId val="{00000009-A613-4B03-B2DC-909A974823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16694</c:v>
                </c:pt>
                <c:pt idx="3">
                  <c:v>16801</c:v>
                </c:pt>
                <c:pt idx="6">
                  <c:v>15881</c:v>
                </c:pt>
                <c:pt idx="9">
                  <c:v>15721</c:v>
                </c:pt>
                <c:pt idx="12">
                  <c:v>14704</c:v>
                </c:pt>
              </c:numCache>
            </c:numRef>
          </c:val>
          <c:extLst>
            <c:ext xmlns:c16="http://schemas.microsoft.com/office/drawing/2014/chart" uri="{C3380CC4-5D6E-409C-BE32-E72D297353CC}">
              <c16:uniqueId val="{0000000A-A613-4B03-B2DC-909A974823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7880</c:v>
                </c:pt>
                <c:pt idx="2">
                  <c:v>#N/A</c:v>
                </c:pt>
                <c:pt idx="3">
                  <c:v>#N/A</c:v>
                </c:pt>
                <c:pt idx="4">
                  <c:v>6989</c:v>
                </c:pt>
                <c:pt idx="5">
                  <c:v>#N/A</c:v>
                </c:pt>
                <c:pt idx="6">
                  <c:v>#N/A</c:v>
                </c:pt>
                <c:pt idx="7">
                  <c:v>4233</c:v>
                </c:pt>
                <c:pt idx="8">
                  <c:v>#N/A</c:v>
                </c:pt>
                <c:pt idx="9">
                  <c:v>#N/A</c:v>
                </c:pt>
                <c:pt idx="10">
                  <c:v>1286</c:v>
                </c:pt>
                <c:pt idx="11">
                  <c:v>#N/A</c:v>
                </c:pt>
                <c:pt idx="12">
                  <c:v>#N/A</c:v>
                </c:pt>
                <c:pt idx="13">
                  <c:v>0</c:v>
                </c:pt>
                <c:pt idx="14">
                  <c:v>#N/A</c:v>
                </c:pt>
              </c:numCache>
            </c:numRef>
          </c:val>
          <c:smooth val="0"/>
          <c:extLst>
            <c:ext xmlns:c16="http://schemas.microsoft.com/office/drawing/2014/chart" uri="{C3380CC4-5D6E-409C-BE32-E72D297353CC}">
              <c16:uniqueId val="{0000000B-A613-4B03-B2DC-909A974823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2227</c:v>
                </c:pt>
                <c:pt idx="1">
                  <c:v>3142</c:v>
                </c:pt>
                <c:pt idx="2">
                  <c:v>3137</c:v>
                </c:pt>
              </c:numCache>
            </c:numRef>
          </c:val>
          <c:extLst>
            <c:ext xmlns:c16="http://schemas.microsoft.com/office/drawing/2014/chart" uri="{C3380CC4-5D6E-409C-BE32-E72D297353CC}">
              <c16:uniqueId val="{00000000-6451-48AF-B9D8-154D6539E6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451-48AF-B9D8-154D6539E6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910</c:v>
                </c:pt>
                <c:pt idx="1">
                  <c:v>2257</c:v>
                </c:pt>
                <c:pt idx="2">
                  <c:v>3389</c:v>
                </c:pt>
              </c:numCache>
            </c:numRef>
          </c:val>
          <c:extLst>
            <c:ext xmlns:c16="http://schemas.microsoft.com/office/drawing/2014/chart" uri="{C3380CC4-5D6E-409C-BE32-E72D297353CC}">
              <c16:uniqueId val="{00000002-6451-48AF-B9D8-154D6539E6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４年度における実質公債費比率（分子）は、高座施設組合の元利償還金の増に伴う「組合等が起こした地方債の元利償還金に対する負担金等」が増となった一方、資本的収支に計上された繰出金決算額の減による「公営企業債の元利償還金に対する繰入金」が減となったほか、インターチェンジ関連事業用用地取得事業の完了等に伴う「債務負担行為に基づく支出額」が減となり、全体では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今後も引き続き、元利償還金等の推移を的確に推計し、適正な起債水準の維持に努める。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おける将来負担比率（分子）は、下水道事業等の起債残高の減少に伴う公営企業債等繰入見込額の減などがあったため、将来負担額が減となった一方、充当可能基金などの充当可能財源等が増となったことに伴い、充当可能財源等が将来負担額を上回り、将来負担率はマイナスとなり、全体で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将来負担比率は令和４年度においては、類似団体平均を下回ったが、中・長期的な展望に基づいた計画的な事業展開を図り、起債に大きく依存しない健全な財政運営に努める。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神奈川県綾瀬市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・綾瀬市公共施設等総合管理基金：公共施設等の計画的な保全及び更新を目的とする寄附により</a:t>
          </a:r>
          <a:r>
            <a:rPr kumimoji="1" lang="en-US" altLang="ja-JP" sz="1100">
              <a:solidFill>
                <a:schemeClr val="dk1"/>
              </a:solidFill>
              <a:effectLst/>
              <a:latin typeface="+mn-lt"/>
              <a:ea typeface="+mn-ea"/>
              <a:cs typeface="+mn-cs"/>
            </a:rPr>
            <a:t>1,100</a:t>
          </a:r>
          <a:r>
            <a:rPr kumimoji="1" lang="ja-JP" altLang="ja-JP" sz="1100">
              <a:solidFill>
                <a:schemeClr val="dk1"/>
              </a:solidFill>
              <a:effectLst/>
              <a:latin typeface="+mn-lt"/>
              <a:ea typeface="+mn-ea"/>
              <a:cs typeface="+mn-cs"/>
            </a:rPr>
            <a:t>百万円を積み立てた。</a:t>
          </a:r>
          <a:endParaRPr lang="ja-JP" altLang="ja-JP" sz="1400">
            <a:effectLst/>
          </a:endParaRPr>
        </a:p>
        <a:p>
          <a:r>
            <a:rPr kumimoji="1" lang="ja-JP" altLang="ja-JP" sz="1100">
              <a:solidFill>
                <a:schemeClr val="dk1"/>
              </a:solidFill>
              <a:effectLst/>
              <a:latin typeface="+mn-lt"/>
              <a:ea typeface="+mn-ea"/>
              <a:cs typeface="+mn-cs"/>
            </a:rPr>
            <a:t>・綾瀬市公共用地取得基金：土地の処分収益が発生したことから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百万円積み立てた。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・財政調整基金の残高は、標準財政規模の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％程度を目安に維持していく。</a:t>
          </a:r>
          <a:endParaRPr lang="ja-JP" altLang="ja-JP" sz="1400">
            <a:effectLst/>
          </a:endParaRPr>
        </a:p>
        <a:p>
          <a:r>
            <a:rPr kumimoji="1" lang="ja-JP" altLang="ja-JP" sz="1100">
              <a:solidFill>
                <a:schemeClr val="dk1"/>
              </a:solidFill>
              <a:effectLst/>
              <a:latin typeface="+mn-lt"/>
              <a:ea typeface="+mn-ea"/>
              <a:cs typeface="+mn-cs"/>
            </a:rPr>
            <a:t>・綾瀬市公共施設等総合管理基金：今後、公共施設の再編に伴う建て替えを予定しているため、適切な時期に積立及び取り崩しを行い、予算への影響を軽減する。</a:t>
          </a:r>
          <a:endParaRPr lang="ja-JP" altLang="ja-JP" sz="1400">
            <a:effectLst/>
          </a:endParaRPr>
        </a:p>
        <a:p>
          <a:r>
            <a:rPr kumimoji="1" lang="ja-JP" altLang="ja-JP" sz="1100">
              <a:solidFill>
                <a:schemeClr val="dk1"/>
              </a:solidFill>
              <a:effectLst/>
              <a:latin typeface="+mn-lt"/>
              <a:ea typeface="+mn-ea"/>
              <a:cs typeface="+mn-cs"/>
            </a:rPr>
            <a:t>・綾瀬市公共用地取得基金：公共事業に必要な土地の取得経費に充てるため、適切な時期に積立及び取り崩しを行い、予算への影響を軽減する。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・綾瀬市職員退職手当基金：職員退職手当の費用</a:t>
          </a:r>
          <a:endParaRPr lang="ja-JP" altLang="ja-JP" sz="1400">
            <a:effectLst/>
          </a:endParaRPr>
        </a:p>
        <a:p>
          <a:r>
            <a:rPr kumimoji="1" lang="ja-JP" altLang="ja-JP" sz="1100">
              <a:solidFill>
                <a:schemeClr val="dk1"/>
              </a:solidFill>
              <a:effectLst/>
              <a:latin typeface="+mn-lt"/>
              <a:ea typeface="+mn-ea"/>
              <a:cs typeface="+mn-cs"/>
            </a:rPr>
            <a:t>・綾瀬市公共用地取得基金：普通財産である土地の処分収益を公共事業に必要な土地の取得経費</a:t>
          </a:r>
          <a:endParaRPr lang="ja-JP" altLang="ja-JP" sz="1400">
            <a:effectLst/>
          </a:endParaRPr>
        </a:p>
        <a:p>
          <a:r>
            <a:rPr kumimoji="1" lang="ja-JP" altLang="ja-JP" sz="1100">
              <a:solidFill>
                <a:schemeClr val="dk1"/>
              </a:solidFill>
              <a:effectLst/>
              <a:latin typeface="+mn-lt"/>
              <a:ea typeface="+mn-ea"/>
              <a:cs typeface="+mn-cs"/>
            </a:rPr>
            <a:t>・綾瀬市社会福祉基金：社会福祉の増進を図る事業の資金</a:t>
          </a:r>
          <a:endParaRPr lang="ja-JP" altLang="ja-JP" sz="1400">
            <a:effectLst/>
          </a:endParaRPr>
        </a:p>
        <a:p>
          <a:r>
            <a:rPr kumimoji="1" lang="ja-JP" altLang="ja-JP" sz="1100">
              <a:solidFill>
                <a:schemeClr val="dk1"/>
              </a:solidFill>
              <a:effectLst/>
              <a:latin typeface="+mn-lt"/>
              <a:ea typeface="+mn-ea"/>
              <a:cs typeface="+mn-cs"/>
            </a:rPr>
            <a:t>・綾瀬市特定防衛施設周辺整備調整交付金基金：特定防衛施設周辺整備調整交付金を財源として公共用の施設の整備又はその他の生活環境の改善若しくは開発の円滑な実施に寄与する事業</a:t>
          </a:r>
          <a:endParaRPr lang="ja-JP" altLang="ja-JP" sz="1400">
            <a:effectLst/>
          </a:endParaRPr>
        </a:p>
        <a:p>
          <a:r>
            <a:rPr kumimoji="1" lang="ja-JP" altLang="ja-JP" sz="1100">
              <a:solidFill>
                <a:schemeClr val="dk1"/>
              </a:solidFill>
              <a:effectLst/>
              <a:latin typeface="+mn-lt"/>
              <a:ea typeface="+mn-ea"/>
              <a:cs typeface="+mn-cs"/>
            </a:rPr>
            <a:t>・綾瀬市みどりのまちづくり基金：綾瀬市と市民が一体となって推進するみどり豊かなまちづくりに係る事業及び緑地を保全する経費</a:t>
          </a:r>
          <a:endParaRPr lang="ja-JP" altLang="ja-JP" sz="1400">
            <a:effectLst/>
          </a:endParaRPr>
        </a:p>
        <a:p>
          <a:r>
            <a:rPr kumimoji="1" lang="ja-JP" altLang="ja-JP" sz="1100">
              <a:solidFill>
                <a:schemeClr val="dk1"/>
              </a:solidFill>
              <a:effectLst/>
              <a:latin typeface="+mn-lt"/>
              <a:ea typeface="+mn-ea"/>
              <a:cs typeface="+mn-cs"/>
            </a:rPr>
            <a:t>・綾瀬市公共施設等総合管理基金：公共施設等の計画的な保全及び更新に要する資金</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・綾瀬市公共施設等総合管理基金：公共施設等の計画的な保全及び更新を目的とする寄附により</a:t>
          </a:r>
          <a:r>
            <a:rPr kumimoji="1" lang="en-US" altLang="ja-JP" sz="1100">
              <a:solidFill>
                <a:schemeClr val="dk1"/>
              </a:solidFill>
              <a:effectLst/>
              <a:latin typeface="+mn-lt"/>
              <a:ea typeface="+mn-ea"/>
              <a:cs typeface="+mn-cs"/>
            </a:rPr>
            <a:t>1,100</a:t>
          </a:r>
          <a:r>
            <a:rPr kumimoji="1" lang="ja-JP" altLang="ja-JP" sz="1100">
              <a:solidFill>
                <a:schemeClr val="dk1"/>
              </a:solidFill>
              <a:effectLst/>
              <a:latin typeface="+mn-lt"/>
              <a:ea typeface="+mn-ea"/>
              <a:cs typeface="+mn-cs"/>
            </a:rPr>
            <a:t>百万円を積み立てた。</a:t>
          </a:r>
          <a:endParaRPr lang="ja-JP" altLang="ja-JP" sz="1400">
            <a:effectLst/>
          </a:endParaRPr>
        </a:p>
        <a:p>
          <a:r>
            <a:rPr kumimoji="1" lang="ja-JP" altLang="ja-JP" sz="1100">
              <a:solidFill>
                <a:schemeClr val="dk1"/>
              </a:solidFill>
              <a:effectLst/>
              <a:latin typeface="+mn-lt"/>
              <a:ea typeface="+mn-ea"/>
              <a:cs typeface="+mn-cs"/>
            </a:rPr>
            <a:t>・綾瀬市公共用地取得基金：土地の処分収益が発生したことから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百万円を積み立てた。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・綾瀬市公共施設等総合管理基金：今後、公共施設の再編に伴う建て替えを予定しているため、適切な時期に積立及び取り崩しを行い、予算への影響を軽減する。</a:t>
          </a:r>
          <a:endParaRPr lang="ja-JP" altLang="ja-JP" sz="1400">
            <a:effectLst/>
          </a:endParaRPr>
        </a:p>
        <a:p>
          <a:r>
            <a:rPr kumimoji="1" lang="ja-JP" altLang="ja-JP" sz="1100">
              <a:solidFill>
                <a:schemeClr val="dk1"/>
              </a:solidFill>
              <a:effectLst/>
              <a:latin typeface="+mn-lt"/>
              <a:ea typeface="+mn-ea"/>
              <a:cs typeface="+mn-cs"/>
            </a:rPr>
            <a:t>・綾瀬市公共用地取得基金：公共事業に必要な土地の取得経費に充てるため、適切な時期に積立及び取り崩しを行い、予算への影響を軽減する。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・消防車両購入事業に充当するため５百万円の取崩しを行ったため、残高は５百万円の減となった。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・財政調整基金の残高は、標準財政規模の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％程度を目安に維持していく。</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84,376
79,969
22.14
35,373,495
33,607,932
1,687,359
17,225,351
14,703,753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分子である基準財政収入額は利子割交付金等が減になった一方、法人市民税等が大幅な増になった結果、全体で増となった。また、分母である基準財政需要額は臨時財政対策費や高齢化の進行に伴う高齢者保健福祉費の増により全体で増となった。結果として財政力指数は前年度を</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ポイント下回る結果となった。類似団体の中では上位であるが、今後も引き続き事務事業の見直しによる歳出削減や収納率向上対策等により財政基盤の強化に努める。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157692</xdr:rowOff>
    </xdr:to>
    <xdr:cxnSp macro="">
      <xdr:nvCxnSpPr>
        <xdr:cNvPr id="69" name="直線コネクタ 68"/>
        <xdr:cNvCxnSpPr/>
      </xdr:nvCxnSpPr>
      <xdr:spPr>
        <a:xfrm>
          <a:off x="4114800" y="678391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37042</xdr:rowOff>
    </xdr:from>
    <xdr:to>
      <xdr:col>19</xdr:col>
      <xdr:colOff>133350</xdr:colOff>
      <xdr:row>39</xdr:row>
      <xdr:rowOff>97367</xdr:rowOff>
    </xdr:to>
    <xdr:cxnSp macro="">
      <xdr:nvCxnSpPr>
        <xdr:cNvPr id="72" name="直線コネクタ 71"/>
        <xdr:cNvCxnSpPr/>
      </xdr:nvCxnSpPr>
      <xdr:spPr>
        <a:xfrm>
          <a:off x="3225800" y="67235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37042</xdr:rowOff>
    </xdr:from>
    <xdr:to>
      <xdr:col>15</xdr:col>
      <xdr:colOff>82550</xdr:colOff>
      <xdr:row>39</xdr:row>
      <xdr:rowOff>37042</xdr:rowOff>
    </xdr:to>
    <xdr:cxnSp macro="">
      <xdr:nvCxnSpPr>
        <xdr:cNvPr id="75" name="直線コネクタ 74"/>
        <xdr:cNvCxnSpPr/>
      </xdr:nvCxnSpPr>
      <xdr:spPr>
        <a:xfrm>
          <a:off x="2336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37042</xdr:rowOff>
    </xdr:from>
    <xdr:to>
      <xdr:col>11</xdr:col>
      <xdr:colOff>31750</xdr:colOff>
      <xdr:row>39</xdr:row>
      <xdr:rowOff>37042</xdr:rowOff>
    </xdr:to>
    <xdr:cxnSp macro="">
      <xdr:nvCxnSpPr>
        <xdr:cNvPr id="78" name="直線コネクタ 77"/>
        <xdr:cNvCxnSpPr/>
      </xdr:nvCxnSpPr>
      <xdr:spPr>
        <a:xfrm>
          <a:off x="1447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157692</xdr:rowOff>
    </xdr:from>
    <xdr:to>
      <xdr:col>15</xdr:col>
      <xdr:colOff>133350</xdr:colOff>
      <xdr:row>39</xdr:row>
      <xdr:rowOff>87842</xdr:rowOff>
    </xdr:to>
    <xdr:sp macro="" textlink="">
      <xdr:nvSpPr>
        <xdr:cNvPr id="92" name="楕円 91"/>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98019</xdr:rowOff>
    </xdr:from>
    <xdr:ext cx="762000" cy="259045"/>
    <xdr:sp macro="" textlink="">
      <xdr:nvSpPr>
        <xdr:cNvPr id="93" name="テキスト ボックス 92"/>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157692</xdr:rowOff>
    </xdr:from>
    <xdr:to>
      <xdr:col>11</xdr:col>
      <xdr:colOff>82550</xdr:colOff>
      <xdr:row>39</xdr:row>
      <xdr:rowOff>87842</xdr:rowOff>
    </xdr:to>
    <xdr:sp macro="" textlink="">
      <xdr:nvSpPr>
        <xdr:cNvPr id="94" name="楕円 93"/>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95" name="テキスト ボックス 94"/>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96" name="楕円 95"/>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97" name="テキスト ボックス 96"/>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分母である経常一般財源等歳入合計は市民税や普通交付税等が増となった一方、地方特例交付金や臨時財政対策債等が減となり</a:t>
          </a:r>
          <a:r>
            <a:rPr kumimoji="1" lang="en-US" altLang="ja-JP" sz="1100" baseline="0">
              <a:solidFill>
                <a:schemeClr val="dk1"/>
              </a:solidFill>
              <a:effectLst/>
              <a:latin typeface="+mn-lt"/>
              <a:ea typeface="+mn-ea"/>
              <a:cs typeface="+mn-cs"/>
            </a:rPr>
            <a:t>5.5</a:t>
          </a:r>
          <a:r>
            <a:rPr kumimoji="1" lang="ja-JP" altLang="ja-JP" sz="1100" baseline="0">
              <a:solidFill>
                <a:schemeClr val="dk1"/>
              </a:solidFill>
              <a:effectLst/>
              <a:latin typeface="+mn-lt"/>
              <a:ea typeface="+mn-ea"/>
              <a:cs typeface="+mn-cs"/>
            </a:rPr>
            <a:t>億円の減となった。また、分子である公債費等が減となった一方、人件費や繰出金などが増となり</a:t>
          </a:r>
          <a:r>
            <a:rPr kumimoji="1" lang="en-US" altLang="ja-JP" sz="1100" baseline="0">
              <a:solidFill>
                <a:schemeClr val="dk1"/>
              </a:solidFill>
              <a:effectLst/>
              <a:latin typeface="+mn-lt"/>
              <a:ea typeface="+mn-ea"/>
              <a:cs typeface="+mn-cs"/>
            </a:rPr>
            <a:t>3.5</a:t>
          </a:r>
          <a:r>
            <a:rPr kumimoji="1" lang="ja-JP" altLang="ja-JP" sz="1100" baseline="0">
              <a:solidFill>
                <a:schemeClr val="dk1"/>
              </a:solidFill>
              <a:effectLst/>
              <a:latin typeface="+mn-lt"/>
              <a:ea typeface="+mn-ea"/>
              <a:cs typeface="+mn-cs"/>
            </a:rPr>
            <a:t>億円の増となった。</a:t>
          </a:r>
          <a:endParaRPr lang="ja-JP" altLang="ja-JP" sz="1400">
            <a:effectLst/>
          </a:endParaRPr>
        </a:p>
        <a:p>
          <a:r>
            <a:rPr kumimoji="1" lang="ja-JP" altLang="ja-JP" sz="1100" baseline="0">
              <a:solidFill>
                <a:schemeClr val="dk1"/>
              </a:solidFill>
              <a:effectLst/>
              <a:latin typeface="+mn-lt"/>
              <a:ea typeface="+mn-ea"/>
              <a:cs typeface="+mn-cs"/>
            </a:rPr>
            <a:t>　結果として経常収支比率は</a:t>
          </a:r>
          <a:r>
            <a:rPr kumimoji="1" lang="en-US" altLang="ja-JP" sz="1100" baseline="0">
              <a:solidFill>
                <a:schemeClr val="dk1"/>
              </a:solidFill>
              <a:effectLst/>
              <a:latin typeface="+mn-lt"/>
              <a:ea typeface="+mn-ea"/>
              <a:cs typeface="+mn-cs"/>
            </a:rPr>
            <a:t>4.5</a:t>
          </a:r>
          <a:r>
            <a:rPr kumimoji="1" lang="ja-JP" altLang="ja-JP" sz="1100" baseline="0">
              <a:solidFill>
                <a:schemeClr val="dk1"/>
              </a:solidFill>
              <a:effectLst/>
              <a:latin typeface="+mn-lt"/>
              <a:ea typeface="+mn-ea"/>
              <a:cs typeface="+mn-cs"/>
            </a:rPr>
            <a:t>ポイントの増となっている。今後も増加傾向が見込まれる扶助費や人件費などを見込んだ中で、現状の経常収支比率の維持に向けて、人件費の抑制や事務事業の見直しに努める。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65</xdr:row>
      <xdr:rowOff>4656</xdr:rowOff>
    </xdr:to>
    <xdr:cxnSp macro="">
      <xdr:nvCxnSpPr>
        <xdr:cNvPr id="132" name="直線コネクタ 131"/>
        <xdr:cNvCxnSpPr/>
      </xdr:nvCxnSpPr>
      <xdr:spPr>
        <a:xfrm>
          <a:off x="4114800" y="10786956"/>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66</xdr:row>
      <xdr:rowOff>154940</xdr:rowOff>
    </xdr:to>
    <xdr:cxnSp macro="">
      <xdr:nvCxnSpPr>
        <xdr:cNvPr id="135" name="直線コネクタ 134"/>
        <xdr:cNvCxnSpPr/>
      </xdr:nvCxnSpPr>
      <xdr:spPr>
        <a:xfrm flipV="1">
          <a:off x="3225800" y="10786956"/>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141394</xdr:rowOff>
    </xdr:from>
    <xdr:to>
      <xdr:col>15</xdr:col>
      <xdr:colOff>82550</xdr:colOff>
      <xdr:row>66</xdr:row>
      <xdr:rowOff>154940</xdr:rowOff>
    </xdr:to>
    <xdr:cxnSp macro="">
      <xdr:nvCxnSpPr>
        <xdr:cNvPr id="138" name="直線コネクタ 137"/>
        <xdr:cNvCxnSpPr/>
      </xdr:nvCxnSpPr>
      <xdr:spPr>
        <a:xfrm>
          <a:off x="2336800" y="1128564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9" name="フローチャート: 判断 138"/>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40" name="テキスト ボックス 139"/>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141394</xdr:rowOff>
    </xdr:from>
    <xdr:to>
      <xdr:col>11</xdr:col>
      <xdr:colOff>31750</xdr:colOff>
      <xdr:row>66</xdr:row>
      <xdr:rowOff>10160</xdr:rowOff>
    </xdr:to>
    <xdr:cxnSp macro="">
      <xdr:nvCxnSpPr>
        <xdr:cNvPr id="141" name="直線コネクタ 140"/>
        <xdr:cNvCxnSpPr/>
      </xdr:nvCxnSpPr>
      <xdr:spPr>
        <a:xfrm flipV="1">
          <a:off x="1447800" y="112856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2" name="フローチャート: 判断 141"/>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43" name="テキスト ボックス 142"/>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4" name="フローチャート: 判断 143"/>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167233</xdr:rowOff>
    </xdr:from>
    <xdr:ext cx="762000" cy="259045"/>
    <xdr:sp macro="" textlink="">
      <xdr:nvSpPr>
        <xdr:cNvPr id="145" name="テキスト ボックス 144"/>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125306</xdr:rowOff>
    </xdr:from>
    <xdr:to>
      <xdr:col>23</xdr:col>
      <xdr:colOff>184150</xdr:colOff>
      <xdr:row>65</xdr:row>
      <xdr:rowOff>55456</xdr:rowOff>
    </xdr:to>
    <xdr:sp macro="" textlink="">
      <xdr:nvSpPr>
        <xdr:cNvPr id="151" name="楕円 150"/>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97383</xdr:rowOff>
    </xdr:from>
    <xdr:ext cx="762000" cy="259045"/>
    <xdr:sp macro="" textlink="">
      <xdr:nvSpPr>
        <xdr:cNvPr id="152" name="財政構造の弾力性該当値テキスト"/>
        <xdr:cNvSpPr txBox="1"/>
      </xdr:nvSpPr>
      <xdr:spPr>
        <a:xfrm>
          <a:off x="5041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3" name="楕円 152"/>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21183</xdr:rowOff>
    </xdr:from>
    <xdr:ext cx="736600" cy="259045"/>
    <xdr:sp macro="" textlink="">
      <xdr:nvSpPr>
        <xdr:cNvPr id="154" name="テキスト ボックス 153"/>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104140</xdr:rowOff>
    </xdr:from>
    <xdr:to>
      <xdr:col>15</xdr:col>
      <xdr:colOff>133350</xdr:colOff>
      <xdr:row>67</xdr:row>
      <xdr:rowOff>34290</xdr:rowOff>
    </xdr:to>
    <xdr:sp macro="" textlink="">
      <xdr:nvSpPr>
        <xdr:cNvPr id="155" name="楕円 154"/>
        <xdr:cNvSpPr/>
      </xdr:nvSpPr>
      <xdr:spPr>
        <a:xfrm>
          <a:off x="3175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19067</xdr:rowOff>
    </xdr:from>
    <xdr:ext cx="762000" cy="259045"/>
    <xdr:sp macro="" textlink="">
      <xdr:nvSpPr>
        <xdr:cNvPr id="156" name="テキスト ボックス 155"/>
        <xdr:cNvSpPr txBox="1"/>
      </xdr:nvSpPr>
      <xdr:spPr>
        <a:xfrm>
          <a:off x="2844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90594</xdr:rowOff>
    </xdr:from>
    <xdr:to>
      <xdr:col>11</xdr:col>
      <xdr:colOff>82550</xdr:colOff>
      <xdr:row>66</xdr:row>
      <xdr:rowOff>20744</xdr:rowOff>
    </xdr:to>
    <xdr:sp macro="" textlink="">
      <xdr:nvSpPr>
        <xdr:cNvPr id="157" name="楕円 156"/>
        <xdr:cNvSpPr/>
      </xdr:nvSpPr>
      <xdr:spPr>
        <a:xfrm>
          <a:off x="2286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58" name="テキスト ボックス 157"/>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59" name="楕円 158"/>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60" name="テキスト ボックス 159"/>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人件費・物件費等決算額の人口一人当たりの額は年々増加傾向にある。主な理由としては、人件費については時間外勤務手当の増であり、物件費については学校や公共施設の光熱水費が増となっている。</a:t>
          </a:r>
          <a:endParaRPr lang="ja-JP" altLang="ja-JP" sz="1400">
            <a:effectLst/>
          </a:endParaRPr>
        </a:p>
        <a:p>
          <a:r>
            <a:rPr kumimoji="1" lang="ja-JP" altLang="ja-JP" sz="1100">
              <a:solidFill>
                <a:schemeClr val="dk1"/>
              </a:solidFill>
              <a:effectLst/>
              <a:latin typeface="+mn-lt"/>
              <a:ea typeface="+mn-ea"/>
              <a:cs typeface="+mn-cs"/>
            </a:rPr>
            <a:t>　引き続き類似団体平均より低い水準を維持しつつ、今後も事務の外部委託化など事務改善を行いコスト低減に努める。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127284</xdr:rowOff>
    </xdr:from>
    <xdr:to>
      <xdr:col>23</xdr:col>
      <xdr:colOff>133350</xdr:colOff>
      <xdr:row>83</xdr:row>
      <xdr:rowOff>21467</xdr:rowOff>
    </xdr:to>
    <xdr:cxnSp macro="">
      <xdr:nvCxnSpPr>
        <xdr:cNvPr id="197" name="直線コネクタ 196"/>
        <xdr:cNvCxnSpPr/>
      </xdr:nvCxnSpPr>
      <xdr:spPr>
        <a:xfrm>
          <a:off x="4114800" y="14186184"/>
          <a:ext cx="838200" cy="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20630</xdr:rowOff>
    </xdr:from>
    <xdr:to>
      <xdr:col>19</xdr:col>
      <xdr:colOff>133350</xdr:colOff>
      <xdr:row>82</xdr:row>
      <xdr:rowOff>127284</xdr:rowOff>
    </xdr:to>
    <xdr:cxnSp macro="">
      <xdr:nvCxnSpPr>
        <xdr:cNvPr id="200" name="直線コネクタ 199"/>
        <xdr:cNvCxnSpPr/>
      </xdr:nvCxnSpPr>
      <xdr:spPr>
        <a:xfrm>
          <a:off x="3225800" y="14079530"/>
          <a:ext cx="889000" cy="10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81713</xdr:rowOff>
    </xdr:from>
    <xdr:to>
      <xdr:col>15</xdr:col>
      <xdr:colOff>82550</xdr:colOff>
      <xdr:row>82</xdr:row>
      <xdr:rowOff>20630</xdr:rowOff>
    </xdr:to>
    <xdr:cxnSp macro="">
      <xdr:nvCxnSpPr>
        <xdr:cNvPr id="203" name="直線コネクタ 202"/>
        <xdr:cNvCxnSpPr/>
      </xdr:nvCxnSpPr>
      <xdr:spPr>
        <a:xfrm>
          <a:off x="2336800" y="13969163"/>
          <a:ext cx="889000" cy="1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16721</xdr:rowOff>
    </xdr:from>
    <xdr:to>
      <xdr:col>15</xdr:col>
      <xdr:colOff>133350</xdr:colOff>
      <xdr:row>83</xdr:row>
      <xdr:rowOff>118321</xdr:rowOff>
    </xdr:to>
    <xdr:sp macro="" textlink="">
      <xdr:nvSpPr>
        <xdr:cNvPr id="204" name="フローチャート: 判断 203"/>
        <xdr:cNvSpPr/>
      </xdr:nvSpPr>
      <xdr:spPr>
        <a:xfrm>
          <a:off x="3175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103098</xdr:rowOff>
    </xdr:from>
    <xdr:ext cx="762000" cy="259045"/>
    <xdr:sp macro="" textlink="">
      <xdr:nvSpPr>
        <xdr:cNvPr id="205" name="テキスト ボックス 204"/>
        <xdr:cNvSpPr txBox="1"/>
      </xdr:nvSpPr>
      <xdr:spPr>
        <a:xfrm>
          <a:off x="2844800" y="143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40036</xdr:rowOff>
    </xdr:from>
    <xdr:to>
      <xdr:col>11</xdr:col>
      <xdr:colOff>31750</xdr:colOff>
      <xdr:row>81</xdr:row>
      <xdr:rowOff>81713</xdr:rowOff>
    </xdr:to>
    <xdr:cxnSp macro="">
      <xdr:nvCxnSpPr>
        <xdr:cNvPr id="206" name="直線コネクタ 205"/>
        <xdr:cNvCxnSpPr/>
      </xdr:nvCxnSpPr>
      <xdr:spPr>
        <a:xfrm>
          <a:off x="1447800" y="13927486"/>
          <a:ext cx="889000" cy="4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75369</xdr:rowOff>
    </xdr:from>
    <xdr:to>
      <xdr:col>11</xdr:col>
      <xdr:colOff>82550</xdr:colOff>
      <xdr:row>83</xdr:row>
      <xdr:rowOff>5519</xdr:rowOff>
    </xdr:to>
    <xdr:sp macro="" textlink="">
      <xdr:nvSpPr>
        <xdr:cNvPr id="207" name="フローチャート: 判断 206"/>
        <xdr:cNvSpPr/>
      </xdr:nvSpPr>
      <xdr:spPr>
        <a:xfrm>
          <a:off x="2286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161746</xdr:rowOff>
    </xdr:from>
    <xdr:ext cx="762000" cy="259045"/>
    <xdr:sp macro="" textlink="">
      <xdr:nvSpPr>
        <xdr:cNvPr id="208" name="テキスト ボックス 207"/>
        <xdr:cNvSpPr txBox="1"/>
      </xdr:nvSpPr>
      <xdr:spPr>
        <a:xfrm>
          <a:off x="1955800" y="142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35164</xdr:rowOff>
    </xdr:from>
    <xdr:to>
      <xdr:col>7</xdr:col>
      <xdr:colOff>31750</xdr:colOff>
      <xdr:row>82</xdr:row>
      <xdr:rowOff>136764</xdr:rowOff>
    </xdr:to>
    <xdr:sp macro="" textlink="">
      <xdr:nvSpPr>
        <xdr:cNvPr id="209" name="フローチャート: 判断 208"/>
        <xdr:cNvSpPr/>
      </xdr:nvSpPr>
      <xdr:spPr>
        <a:xfrm>
          <a:off x="1397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121541</xdr:rowOff>
    </xdr:from>
    <xdr:ext cx="762000" cy="259045"/>
    <xdr:sp macro="" textlink="">
      <xdr:nvSpPr>
        <xdr:cNvPr id="210" name="テキスト ボックス 209"/>
        <xdr:cNvSpPr txBox="1"/>
      </xdr:nvSpPr>
      <xdr:spPr>
        <a:xfrm>
          <a:off x="1066800" y="1418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142117</xdr:rowOff>
    </xdr:from>
    <xdr:to>
      <xdr:col>23</xdr:col>
      <xdr:colOff>184150</xdr:colOff>
      <xdr:row>83</xdr:row>
      <xdr:rowOff>72267</xdr:rowOff>
    </xdr:to>
    <xdr:sp macro="" textlink="">
      <xdr:nvSpPr>
        <xdr:cNvPr id="216" name="楕円 215"/>
        <xdr:cNvSpPr/>
      </xdr:nvSpPr>
      <xdr:spPr>
        <a:xfrm>
          <a:off x="4902200" y="1420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158644</xdr:rowOff>
    </xdr:from>
    <xdr:ext cx="762000" cy="259045"/>
    <xdr:sp macro="" textlink="">
      <xdr:nvSpPr>
        <xdr:cNvPr id="217" name="人件費・物件費等の状況該当値テキスト"/>
        <xdr:cNvSpPr txBox="1"/>
      </xdr:nvSpPr>
      <xdr:spPr>
        <a:xfrm>
          <a:off x="5041900" y="1404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76484</xdr:rowOff>
    </xdr:from>
    <xdr:to>
      <xdr:col>19</xdr:col>
      <xdr:colOff>184150</xdr:colOff>
      <xdr:row>83</xdr:row>
      <xdr:rowOff>6634</xdr:rowOff>
    </xdr:to>
    <xdr:sp macro="" textlink="">
      <xdr:nvSpPr>
        <xdr:cNvPr id="218" name="楕円 217"/>
        <xdr:cNvSpPr/>
      </xdr:nvSpPr>
      <xdr:spPr>
        <a:xfrm>
          <a:off x="4064000" y="1413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16811</xdr:rowOff>
    </xdr:from>
    <xdr:ext cx="736600" cy="259045"/>
    <xdr:sp macro="" textlink="">
      <xdr:nvSpPr>
        <xdr:cNvPr id="219" name="テキスト ボックス 218"/>
        <xdr:cNvSpPr txBox="1"/>
      </xdr:nvSpPr>
      <xdr:spPr>
        <a:xfrm>
          <a:off x="3733800" y="1390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141280</xdr:rowOff>
    </xdr:from>
    <xdr:to>
      <xdr:col>15</xdr:col>
      <xdr:colOff>133350</xdr:colOff>
      <xdr:row>82</xdr:row>
      <xdr:rowOff>71430</xdr:rowOff>
    </xdr:to>
    <xdr:sp macro="" textlink="">
      <xdr:nvSpPr>
        <xdr:cNvPr id="220" name="楕円 219"/>
        <xdr:cNvSpPr/>
      </xdr:nvSpPr>
      <xdr:spPr>
        <a:xfrm>
          <a:off x="3175000" y="1402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81607</xdr:rowOff>
    </xdr:from>
    <xdr:ext cx="762000" cy="259045"/>
    <xdr:sp macro="" textlink="">
      <xdr:nvSpPr>
        <xdr:cNvPr id="221" name="テキスト ボックス 220"/>
        <xdr:cNvSpPr txBox="1"/>
      </xdr:nvSpPr>
      <xdr:spPr>
        <a:xfrm>
          <a:off x="2844800" y="1379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30913</xdr:rowOff>
    </xdr:from>
    <xdr:to>
      <xdr:col>11</xdr:col>
      <xdr:colOff>82550</xdr:colOff>
      <xdr:row>81</xdr:row>
      <xdr:rowOff>132513</xdr:rowOff>
    </xdr:to>
    <xdr:sp macro="" textlink="">
      <xdr:nvSpPr>
        <xdr:cNvPr id="222" name="楕円 221"/>
        <xdr:cNvSpPr/>
      </xdr:nvSpPr>
      <xdr:spPr>
        <a:xfrm>
          <a:off x="2286000" y="139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142690</xdr:rowOff>
    </xdr:from>
    <xdr:ext cx="762000" cy="259045"/>
    <xdr:sp macro="" textlink="">
      <xdr:nvSpPr>
        <xdr:cNvPr id="223" name="テキスト ボックス 222"/>
        <xdr:cNvSpPr txBox="1"/>
      </xdr:nvSpPr>
      <xdr:spPr>
        <a:xfrm>
          <a:off x="1955800" y="1368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160686</xdr:rowOff>
    </xdr:from>
    <xdr:to>
      <xdr:col>7</xdr:col>
      <xdr:colOff>31750</xdr:colOff>
      <xdr:row>81</xdr:row>
      <xdr:rowOff>90836</xdr:rowOff>
    </xdr:to>
    <xdr:sp macro="" textlink="">
      <xdr:nvSpPr>
        <xdr:cNvPr id="224" name="楕円 223"/>
        <xdr:cNvSpPr/>
      </xdr:nvSpPr>
      <xdr:spPr>
        <a:xfrm>
          <a:off x="1397000" y="138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101013</xdr:rowOff>
    </xdr:from>
    <xdr:ext cx="762000" cy="259045"/>
    <xdr:sp macro="" textlink="">
      <xdr:nvSpPr>
        <xdr:cNvPr id="225" name="テキスト ボックス 224"/>
        <xdr:cNvSpPr txBox="1"/>
      </xdr:nvSpPr>
      <xdr:spPr>
        <a:xfrm>
          <a:off x="1066800" y="1364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現状、全国市平均を１．１ポイント、類似団体平均を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５ポイント上回っているものの、採用、退職に伴う職員構成の変動等により前年度より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し、ラスパイレス指数が１００未満となった。</a:t>
          </a:r>
          <a:endParaRPr lang="ja-JP" altLang="ja-JP" sz="1400">
            <a:effectLst/>
          </a:endParaRPr>
        </a:p>
        <a:p>
          <a:r>
            <a:rPr kumimoji="1" lang="ja-JP" altLang="ja-JP" sz="1100">
              <a:solidFill>
                <a:schemeClr val="dk1"/>
              </a:solidFill>
              <a:effectLst/>
              <a:latin typeface="+mn-lt"/>
              <a:ea typeface="+mn-ea"/>
              <a:cs typeface="+mn-cs"/>
            </a:rPr>
            <a:t>　今後も引き続き人事院勧告に従い、給与水準の適正化に努める。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89</xdr:row>
      <xdr:rowOff>907</xdr:rowOff>
    </xdr:to>
    <xdr:cxnSp macro="">
      <xdr:nvCxnSpPr>
        <xdr:cNvPr id="261" name="直線コネクタ 260"/>
        <xdr:cNvCxnSpPr/>
      </xdr:nvCxnSpPr>
      <xdr:spPr>
        <a:xfrm flipV="1">
          <a:off x="16179800" y="1508760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18143</xdr:rowOff>
    </xdr:to>
    <xdr:cxnSp macro="">
      <xdr:nvCxnSpPr>
        <xdr:cNvPr id="264" name="直線コネクタ 263"/>
        <xdr:cNvCxnSpPr/>
      </xdr:nvCxnSpPr>
      <xdr:spPr>
        <a:xfrm flipV="1">
          <a:off x="15290800" y="1525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18143</xdr:rowOff>
    </xdr:to>
    <xdr:cxnSp macro="">
      <xdr:nvCxnSpPr>
        <xdr:cNvPr id="267" name="直線コネクタ 266"/>
        <xdr:cNvCxnSpPr/>
      </xdr:nvCxnSpPr>
      <xdr:spPr>
        <a:xfrm>
          <a:off x="14401800" y="1527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89</xdr:row>
      <xdr:rowOff>18143</xdr:rowOff>
    </xdr:to>
    <xdr:cxnSp macro="">
      <xdr:nvCxnSpPr>
        <xdr:cNvPr id="270" name="直線コネクタ 269"/>
        <xdr:cNvCxnSpPr/>
      </xdr:nvCxnSpPr>
      <xdr:spPr>
        <a:xfrm>
          <a:off x="13512800" y="1525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71" name="フローチャート: 判断 270"/>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72" name="テキスト ボックス 271"/>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4" name="テキスト ボックス 273"/>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80" name="楕円 279"/>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81"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121557</xdr:rowOff>
    </xdr:from>
    <xdr:to>
      <xdr:col>77</xdr:col>
      <xdr:colOff>95250</xdr:colOff>
      <xdr:row>89</xdr:row>
      <xdr:rowOff>51707</xdr:rowOff>
    </xdr:to>
    <xdr:sp macro="" textlink="">
      <xdr:nvSpPr>
        <xdr:cNvPr id="282" name="楕円 281"/>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36484</xdr:rowOff>
    </xdr:from>
    <xdr:ext cx="736600" cy="259045"/>
    <xdr:sp macro="" textlink="">
      <xdr:nvSpPr>
        <xdr:cNvPr id="283" name="テキスト ボックス 282"/>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138793</xdr:rowOff>
    </xdr:from>
    <xdr:to>
      <xdr:col>73</xdr:col>
      <xdr:colOff>44450</xdr:colOff>
      <xdr:row>89</xdr:row>
      <xdr:rowOff>68943</xdr:rowOff>
    </xdr:to>
    <xdr:sp macro="" textlink="">
      <xdr:nvSpPr>
        <xdr:cNvPr id="284" name="楕円 283"/>
        <xdr:cNvSpPr/>
      </xdr:nvSpPr>
      <xdr:spPr>
        <a:xfrm>
          <a:off x="15240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53720</xdr:rowOff>
    </xdr:from>
    <xdr:ext cx="762000" cy="259045"/>
    <xdr:sp macro="" textlink="">
      <xdr:nvSpPr>
        <xdr:cNvPr id="285" name="テキスト ボックス 284"/>
        <xdr:cNvSpPr txBox="1"/>
      </xdr:nvSpPr>
      <xdr:spPr>
        <a:xfrm>
          <a:off x="14909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6" name="楕円 285"/>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7" name="テキスト ボックス 286"/>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8" name="楕円 287"/>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9" name="テキスト ボックス 288"/>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前年度との比較では、職員数が微減したものの分母となる人口も微減していることから横ばいとなっている。</a:t>
          </a:r>
          <a:endParaRPr lang="ja-JP" altLang="ja-JP" sz="1400">
            <a:effectLst/>
          </a:endParaRPr>
        </a:p>
        <a:p>
          <a:r>
            <a:rPr kumimoji="1" lang="ja-JP" altLang="ja-JP" sz="1100">
              <a:solidFill>
                <a:schemeClr val="dk1"/>
              </a:solidFill>
              <a:effectLst/>
              <a:latin typeface="+mn-lt"/>
              <a:ea typeface="+mn-ea"/>
              <a:cs typeface="+mn-cs"/>
            </a:rPr>
            <a:t>　今後も引き続き、民間委託、会計年度任用職員の活用や再任用職員の知識・経験の活用などにより、行政サービスの水準を低下させることなく、事務事業の効率化を進め、業務量に見合った職員配置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139488</xdr:rowOff>
    </xdr:from>
    <xdr:to>
      <xdr:col>81</xdr:col>
      <xdr:colOff>44450</xdr:colOff>
      <xdr:row>61</xdr:row>
      <xdr:rowOff>139488</xdr:rowOff>
    </xdr:to>
    <xdr:cxnSp macro="">
      <xdr:nvCxnSpPr>
        <xdr:cNvPr id="324" name="直線コネクタ 323"/>
        <xdr:cNvCxnSpPr/>
      </xdr:nvCxnSpPr>
      <xdr:spPr>
        <a:xfrm>
          <a:off x="16179800" y="10597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133456</xdr:rowOff>
    </xdr:from>
    <xdr:to>
      <xdr:col>77</xdr:col>
      <xdr:colOff>44450</xdr:colOff>
      <xdr:row>61</xdr:row>
      <xdr:rowOff>139488</xdr:rowOff>
    </xdr:to>
    <xdr:cxnSp macro="">
      <xdr:nvCxnSpPr>
        <xdr:cNvPr id="327" name="直線コネクタ 326"/>
        <xdr:cNvCxnSpPr/>
      </xdr:nvCxnSpPr>
      <xdr:spPr>
        <a:xfrm>
          <a:off x="15290800" y="1059190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133456</xdr:rowOff>
    </xdr:from>
    <xdr:to>
      <xdr:col>72</xdr:col>
      <xdr:colOff>203200</xdr:colOff>
      <xdr:row>61</xdr:row>
      <xdr:rowOff>141499</xdr:rowOff>
    </xdr:to>
    <xdr:cxnSp macro="">
      <xdr:nvCxnSpPr>
        <xdr:cNvPr id="330" name="直線コネクタ 329"/>
        <xdr:cNvCxnSpPr/>
      </xdr:nvCxnSpPr>
      <xdr:spPr>
        <a:xfrm flipV="1">
          <a:off x="14401800" y="1059190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31" name="フローチャート: 判断 330"/>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32" name="テキスト ボックス 331"/>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123402</xdr:rowOff>
    </xdr:from>
    <xdr:to>
      <xdr:col>68</xdr:col>
      <xdr:colOff>152400</xdr:colOff>
      <xdr:row>61</xdr:row>
      <xdr:rowOff>141499</xdr:rowOff>
    </xdr:to>
    <xdr:cxnSp macro="">
      <xdr:nvCxnSpPr>
        <xdr:cNvPr id="333" name="直線コネクタ 332"/>
        <xdr:cNvCxnSpPr/>
      </xdr:nvCxnSpPr>
      <xdr:spPr>
        <a:xfrm>
          <a:off x="13512800" y="1058185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4" name="フローチャート: 判断 333"/>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5" name="テキスト ボックス 334"/>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7" name="テキスト ボックス 336"/>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88688</xdr:rowOff>
    </xdr:from>
    <xdr:to>
      <xdr:col>81</xdr:col>
      <xdr:colOff>95250</xdr:colOff>
      <xdr:row>62</xdr:row>
      <xdr:rowOff>18838</xdr:rowOff>
    </xdr:to>
    <xdr:sp macro="" textlink="">
      <xdr:nvSpPr>
        <xdr:cNvPr id="343" name="楕円 342"/>
        <xdr:cNvSpPr/>
      </xdr:nvSpPr>
      <xdr:spPr>
        <a:xfrm>
          <a:off x="16967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60765</xdr:rowOff>
    </xdr:from>
    <xdr:ext cx="762000" cy="259045"/>
    <xdr:sp macro="" textlink="">
      <xdr:nvSpPr>
        <xdr:cNvPr id="344" name="定員管理の状況該当値テキスト"/>
        <xdr:cNvSpPr txBox="1"/>
      </xdr:nvSpPr>
      <xdr:spPr>
        <a:xfrm>
          <a:off x="17106900" y="1051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88688</xdr:rowOff>
    </xdr:from>
    <xdr:to>
      <xdr:col>77</xdr:col>
      <xdr:colOff>95250</xdr:colOff>
      <xdr:row>62</xdr:row>
      <xdr:rowOff>18838</xdr:rowOff>
    </xdr:to>
    <xdr:sp macro="" textlink="">
      <xdr:nvSpPr>
        <xdr:cNvPr id="345" name="楕円 344"/>
        <xdr:cNvSpPr/>
      </xdr:nvSpPr>
      <xdr:spPr>
        <a:xfrm>
          <a:off x="16129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3615</xdr:rowOff>
    </xdr:from>
    <xdr:ext cx="736600" cy="259045"/>
    <xdr:sp macro="" textlink="">
      <xdr:nvSpPr>
        <xdr:cNvPr id="346" name="テキスト ボックス 345"/>
        <xdr:cNvSpPr txBox="1"/>
      </xdr:nvSpPr>
      <xdr:spPr>
        <a:xfrm>
          <a:off x="15798800" y="1063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82656</xdr:rowOff>
    </xdr:from>
    <xdr:to>
      <xdr:col>73</xdr:col>
      <xdr:colOff>44450</xdr:colOff>
      <xdr:row>62</xdr:row>
      <xdr:rowOff>12806</xdr:rowOff>
    </xdr:to>
    <xdr:sp macro="" textlink="">
      <xdr:nvSpPr>
        <xdr:cNvPr id="347" name="楕円 346"/>
        <xdr:cNvSpPr/>
      </xdr:nvSpPr>
      <xdr:spPr>
        <a:xfrm>
          <a:off x="15240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22983</xdr:rowOff>
    </xdr:from>
    <xdr:ext cx="762000" cy="259045"/>
    <xdr:sp macro="" textlink="">
      <xdr:nvSpPr>
        <xdr:cNvPr id="348" name="テキスト ボックス 347"/>
        <xdr:cNvSpPr txBox="1"/>
      </xdr:nvSpPr>
      <xdr:spPr>
        <a:xfrm>
          <a:off x="14909800" y="1030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90699</xdr:rowOff>
    </xdr:from>
    <xdr:to>
      <xdr:col>68</xdr:col>
      <xdr:colOff>203200</xdr:colOff>
      <xdr:row>62</xdr:row>
      <xdr:rowOff>20849</xdr:rowOff>
    </xdr:to>
    <xdr:sp macro="" textlink="">
      <xdr:nvSpPr>
        <xdr:cNvPr id="349" name="楕円 348"/>
        <xdr:cNvSpPr/>
      </xdr:nvSpPr>
      <xdr:spPr>
        <a:xfrm>
          <a:off x="14351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31026</xdr:rowOff>
    </xdr:from>
    <xdr:ext cx="762000" cy="259045"/>
    <xdr:sp macro="" textlink="">
      <xdr:nvSpPr>
        <xdr:cNvPr id="350" name="テキスト ボックス 349"/>
        <xdr:cNvSpPr txBox="1"/>
      </xdr:nvSpPr>
      <xdr:spPr>
        <a:xfrm>
          <a:off x="14020800" y="1031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72602</xdr:rowOff>
    </xdr:from>
    <xdr:to>
      <xdr:col>64</xdr:col>
      <xdr:colOff>152400</xdr:colOff>
      <xdr:row>62</xdr:row>
      <xdr:rowOff>2752</xdr:rowOff>
    </xdr:to>
    <xdr:sp macro="" textlink="">
      <xdr:nvSpPr>
        <xdr:cNvPr id="351" name="楕円 350"/>
        <xdr:cNvSpPr/>
      </xdr:nvSpPr>
      <xdr:spPr>
        <a:xfrm>
          <a:off x="13462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12929</xdr:rowOff>
    </xdr:from>
    <xdr:ext cx="762000" cy="259045"/>
    <xdr:sp macro="" textlink="">
      <xdr:nvSpPr>
        <xdr:cNvPr id="352" name="テキスト ボックス 351"/>
        <xdr:cNvSpPr txBox="1"/>
      </xdr:nvSpPr>
      <xdr:spPr>
        <a:xfrm>
          <a:off x="13131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について、分子は綾瀬スマートインターチェンジ開通事業用地取得事業の完了等による公債費に準ずる債務負担行為に係るものの減、分母は臨時財政対策債発行可能額の減少により減となったことから、前年度と比較すると</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　今後も借入抑制に努めるとともに、計画的な償還計画を図り指標の安定に努める。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102870</xdr:rowOff>
    </xdr:to>
    <xdr:cxnSp macro="">
      <xdr:nvCxnSpPr>
        <xdr:cNvPr id="385" name="直線コネクタ 384"/>
        <xdr:cNvCxnSpPr/>
      </xdr:nvCxnSpPr>
      <xdr:spPr>
        <a:xfrm flipV="1">
          <a:off x="16179800" y="687239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41</xdr:row>
      <xdr:rowOff>11854</xdr:rowOff>
    </xdr:to>
    <xdr:cxnSp macro="">
      <xdr:nvCxnSpPr>
        <xdr:cNvPr id="388" name="直線コネクタ 387"/>
        <xdr:cNvCxnSpPr/>
      </xdr:nvCxnSpPr>
      <xdr:spPr>
        <a:xfrm flipV="1">
          <a:off x="15290800" y="69608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156633</xdr:rowOff>
    </xdr:to>
    <xdr:cxnSp macro="">
      <xdr:nvCxnSpPr>
        <xdr:cNvPr id="391" name="直線コネクタ 390"/>
        <xdr:cNvCxnSpPr/>
      </xdr:nvCxnSpPr>
      <xdr:spPr>
        <a:xfrm flipV="1">
          <a:off x="14401800" y="704130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17356</xdr:rowOff>
    </xdr:to>
    <xdr:cxnSp macro="">
      <xdr:nvCxnSpPr>
        <xdr:cNvPr id="394" name="直線コネクタ 393"/>
        <xdr:cNvCxnSpPr/>
      </xdr:nvCxnSpPr>
      <xdr:spPr>
        <a:xfrm flipV="1">
          <a:off x="13512800" y="71860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4" name="楕円 403"/>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405" name="公債費負担の状況該当値テキスト"/>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6" name="楕円 405"/>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407" name="テキスト ボックス 406"/>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8" name="楕円 407"/>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409" name="テキスト ボックス 408"/>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10" name="楕円 409"/>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11" name="テキスト ボックス 410"/>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12" name="楕円 411"/>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13" name="テキスト ボックス 412"/>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下水道事業等の起債残高の減少による公営企業債等繰入見込額の減や、地方債の現在高の減などがあったため、将来負担額が全体で減となり、充当可能財源等が将来負担額を上回ったことから将来負担比率はマイナスとなった。</a:t>
          </a:r>
          <a:endParaRPr lang="ja-JP" altLang="ja-JP" sz="1400">
            <a:effectLst/>
          </a:endParaRPr>
        </a:p>
        <a:p>
          <a:r>
            <a:rPr kumimoji="1" lang="ja-JP" altLang="ja-JP" sz="1100">
              <a:solidFill>
                <a:schemeClr val="dk1"/>
              </a:solidFill>
              <a:effectLst/>
              <a:latin typeface="+mn-lt"/>
              <a:ea typeface="+mn-ea"/>
              <a:cs typeface="+mn-cs"/>
            </a:rPr>
            <a:t>　今後も借入抑制の取組を継続し地方債残高及び将来負担比率の上昇を抑えるよう努める。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80292</xdr:rowOff>
    </xdr:from>
    <xdr:to>
      <xdr:col>77</xdr:col>
      <xdr:colOff>44450</xdr:colOff>
      <xdr:row>16</xdr:row>
      <xdr:rowOff>14887</xdr:rowOff>
    </xdr:to>
    <xdr:cxnSp macro="">
      <xdr:nvCxnSpPr>
        <xdr:cNvPr id="447" name="直線コネクタ 446"/>
        <xdr:cNvCxnSpPr/>
      </xdr:nvCxnSpPr>
      <xdr:spPr>
        <a:xfrm flipV="1">
          <a:off x="15290800" y="2480592"/>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8"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14887</xdr:rowOff>
    </xdr:from>
    <xdr:to>
      <xdr:col>72</xdr:col>
      <xdr:colOff>203200</xdr:colOff>
      <xdr:row>17</xdr:row>
      <xdr:rowOff>110208</xdr:rowOff>
    </xdr:to>
    <xdr:cxnSp macro="">
      <xdr:nvCxnSpPr>
        <xdr:cNvPr id="450" name="直線コネクタ 449"/>
        <xdr:cNvCxnSpPr/>
      </xdr:nvCxnSpPr>
      <xdr:spPr>
        <a:xfrm flipV="1">
          <a:off x="14401800" y="2758087"/>
          <a:ext cx="889000" cy="26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156086</xdr:rowOff>
    </xdr:from>
    <xdr:ext cx="736600" cy="259045"/>
    <xdr:sp macro="" textlink="">
      <xdr:nvSpPr>
        <xdr:cNvPr id="452" name="テキスト ボックス 451"/>
        <xdr:cNvSpPr txBox="1"/>
      </xdr:nvSpPr>
      <xdr:spPr>
        <a:xfrm>
          <a:off x="15798800" y="255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110208</xdr:rowOff>
    </xdr:from>
    <xdr:to>
      <xdr:col>68</xdr:col>
      <xdr:colOff>152400</xdr:colOff>
      <xdr:row>18</xdr:row>
      <xdr:rowOff>27234</xdr:rowOff>
    </xdr:to>
    <xdr:cxnSp macro="">
      <xdr:nvCxnSpPr>
        <xdr:cNvPr id="453" name="直線コネクタ 452"/>
        <xdr:cNvCxnSpPr/>
      </xdr:nvCxnSpPr>
      <xdr:spPr>
        <a:xfrm flipV="1">
          <a:off x="13512800" y="3024858"/>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84596</xdr:rowOff>
    </xdr:from>
    <xdr:to>
      <xdr:col>73</xdr:col>
      <xdr:colOff>44450</xdr:colOff>
      <xdr:row>16</xdr:row>
      <xdr:rowOff>14746</xdr:rowOff>
    </xdr:to>
    <xdr:sp macro="" textlink="">
      <xdr:nvSpPr>
        <xdr:cNvPr id="454" name="フローチャート: 判断 453"/>
        <xdr:cNvSpPr/>
      </xdr:nvSpPr>
      <xdr:spPr>
        <a:xfrm>
          <a:off x="15240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24923</xdr:rowOff>
    </xdr:from>
    <xdr:ext cx="762000" cy="259045"/>
    <xdr:sp macro="" textlink="">
      <xdr:nvSpPr>
        <xdr:cNvPr id="455" name="テキスト ボックス 454"/>
        <xdr:cNvSpPr txBox="1"/>
      </xdr:nvSpPr>
      <xdr:spPr>
        <a:xfrm>
          <a:off x="14909800" y="242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89958</xdr:rowOff>
    </xdr:from>
    <xdr:to>
      <xdr:col>68</xdr:col>
      <xdr:colOff>203200</xdr:colOff>
      <xdr:row>16</xdr:row>
      <xdr:rowOff>20108</xdr:rowOff>
    </xdr:to>
    <xdr:sp macro="" textlink="">
      <xdr:nvSpPr>
        <xdr:cNvPr id="456" name="フローチャート: 判断 455"/>
        <xdr:cNvSpPr/>
      </xdr:nvSpPr>
      <xdr:spPr>
        <a:xfrm>
          <a:off x="14351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30285</xdr:rowOff>
    </xdr:from>
    <xdr:ext cx="762000" cy="259045"/>
    <xdr:sp macro="" textlink="">
      <xdr:nvSpPr>
        <xdr:cNvPr id="457" name="テキスト ボックス 456"/>
        <xdr:cNvSpPr txBox="1"/>
      </xdr:nvSpPr>
      <xdr:spPr>
        <a:xfrm>
          <a:off x="14020800" y="24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87277</xdr:rowOff>
    </xdr:from>
    <xdr:to>
      <xdr:col>64</xdr:col>
      <xdr:colOff>152400</xdr:colOff>
      <xdr:row>16</xdr:row>
      <xdr:rowOff>17427</xdr:rowOff>
    </xdr:to>
    <xdr:sp macro="" textlink="">
      <xdr:nvSpPr>
        <xdr:cNvPr id="458" name="フローチャート: 判断 457"/>
        <xdr:cNvSpPr/>
      </xdr:nvSpPr>
      <xdr:spPr>
        <a:xfrm>
          <a:off x="13462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27604</xdr:rowOff>
    </xdr:from>
    <xdr:ext cx="762000" cy="259045"/>
    <xdr:sp macro="" textlink="">
      <xdr:nvSpPr>
        <xdr:cNvPr id="459" name="テキスト ボックス 458"/>
        <xdr:cNvSpPr txBox="1"/>
      </xdr:nvSpPr>
      <xdr:spPr>
        <a:xfrm>
          <a:off x="13131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29492</xdr:rowOff>
    </xdr:from>
    <xdr:to>
      <xdr:col>77</xdr:col>
      <xdr:colOff>95250</xdr:colOff>
      <xdr:row>14</xdr:row>
      <xdr:rowOff>131092</xdr:rowOff>
    </xdr:to>
    <xdr:sp macro="" textlink="">
      <xdr:nvSpPr>
        <xdr:cNvPr id="465" name="楕円 464"/>
        <xdr:cNvSpPr/>
      </xdr:nvSpPr>
      <xdr:spPr>
        <a:xfrm>
          <a:off x="16129000" y="242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141269</xdr:rowOff>
    </xdr:from>
    <xdr:ext cx="736600" cy="259045"/>
    <xdr:sp macro="" textlink="">
      <xdr:nvSpPr>
        <xdr:cNvPr id="466" name="テキスト ボックス 465"/>
        <xdr:cNvSpPr txBox="1"/>
      </xdr:nvSpPr>
      <xdr:spPr>
        <a:xfrm>
          <a:off x="15798800" y="2198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135537</xdr:rowOff>
    </xdr:from>
    <xdr:to>
      <xdr:col>73</xdr:col>
      <xdr:colOff>44450</xdr:colOff>
      <xdr:row>16</xdr:row>
      <xdr:rowOff>65687</xdr:rowOff>
    </xdr:to>
    <xdr:sp macro="" textlink="">
      <xdr:nvSpPr>
        <xdr:cNvPr id="467" name="楕円 466"/>
        <xdr:cNvSpPr/>
      </xdr:nvSpPr>
      <xdr:spPr>
        <a:xfrm>
          <a:off x="15240000" y="27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50464</xdr:rowOff>
    </xdr:from>
    <xdr:ext cx="762000" cy="259045"/>
    <xdr:sp macro="" textlink="">
      <xdr:nvSpPr>
        <xdr:cNvPr id="468" name="テキスト ボックス 467"/>
        <xdr:cNvSpPr txBox="1"/>
      </xdr:nvSpPr>
      <xdr:spPr>
        <a:xfrm>
          <a:off x="14909800" y="27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59408</xdr:rowOff>
    </xdr:from>
    <xdr:to>
      <xdr:col>68</xdr:col>
      <xdr:colOff>203200</xdr:colOff>
      <xdr:row>17</xdr:row>
      <xdr:rowOff>161008</xdr:rowOff>
    </xdr:to>
    <xdr:sp macro="" textlink="">
      <xdr:nvSpPr>
        <xdr:cNvPr id="469" name="楕円 468"/>
        <xdr:cNvSpPr/>
      </xdr:nvSpPr>
      <xdr:spPr>
        <a:xfrm>
          <a:off x="14351000" y="29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145785</xdr:rowOff>
    </xdr:from>
    <xdr:ext cx="762000" cy="259045"/>
    <xdr:sp macro="" textlink="">
      <xdr:nvSpPr>
        <xdr:cNvPr id="470" name="テキスト ボックス 469"/>
        <xdr:cNvSpPr txBox="1"/>
      </xdr:nvSpPr>
      <xdr:spPr>
        <a:xfrm>
          <a:off x="14020800" y="306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147884</xdr:rowOff>
    </xdr:from>
    <xdr:to>
      <xdr:col>64</xdr:col>
      <xdr:colOff>152400</xdr:colOff>
      <xdr:row>18</xdr:row>
      <xdr:rowOff>78034</xdr:rowOff>
    </xdr:to>
    <xdr:sp macro="" textlink="">
      <xdr:nvSpPr>
        <xdr:cNvPr id="471" name="楕円 470"/>
        <xdr:cNvSpPr/>
      </xdr:nvSpPr>
      <xdr:spPr>
        <a:xfrm>
          <a:off x="13462000" y="30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62811</xdr:rowOff>
    </xdr:from>
    <xdr:ext cx="762000" cy="259045"/>
    <xdr:sp macro="" textlink="">
      <xdr:nvSpPr>
        <xdr:cNvPr id="472" name="テキスト ボックス 471"/>
        <xdr:cNvSpPr txBox="1"/>
      </xdr:nvSpPr>
      <xdr:spPr>
        <a:xfrm>
          <a:off x="13131800" y="314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84,376
79,969
22.14
35,373,495
33,607,932
1,687,359
17,225,351
14,703,753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割合が類似団体平均を上回っている要因として、高年齢職員が多いことにより給与水準（ラスパイレス指数）が類似団体平均を上回っていることなどが挙げられる。令和４年度の人件費は前年度と比べ横ばいだが、経常一般財源等歳入合計が減となったため、前年度に比べ</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今後については業務の民間委託や再任用職員の知識・経験の活用などによる効率的な運営に努め、人件費の抑制を図る。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39</xdr:row>
      <xdr:rowOff>123190</xdr:rowOff>
    </xdr:to>
    <xdr:cxnSp macro="">
      <xdr:nvCxnSpPr>
        <xdr:cNvPr id="66" name="直線コネクタ 65"/>
        <xdr:cNvCxnSpPr/>
      </xdr:nvCxnSpPr>
      <xdr:spPr>
        <a:xfrm>
          <a:off x="3987800" y="66802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40</xdr:row>
      <xdr:rowOff>104140</xdr:rowOff>
    </xdr:to>
    <xdr:cxnSp macro="">
      <xdr:nvCxnSpPr>
        <xdr:cNvPr id="69" name="直線コネクタ 68"/>
        <xdr:cNvCxnSpPr/>
      </xdr:nvCxnSpPr>
      <xdr:spPr>
        <a:xfrm flipV="1">
          <a:off x="3098800" y="668020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16510</xdr:rowOff>
    </xdr:from>
    <xdr:to>
      <xdr:col>15</xdr:col>
      <xdr:colOff>98425</xdr:colOff>
      <xdr:row>40</xdr:row>
      <xdr:rowOff>104140</xdr:rowOff>
    </xdr:to>
    <xdr:cxnSp macro="">
      <xdr:nvCxnSpPr>
        <xdr:cNvPr id="72" name="直線コネクタ 71"/>
        <xdr:cNvCxnSpPr/>
      </xdr:nvCxnSpPr>
      <xdr:spPr>
        <a:xfrm>
          <a:off x="2209800" y="670306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34290</xdr:rowOff>
    </xdr:from>
    <xdr:to>
      <xdr:col>15</xdr:col>
      <xdr:colOff>149225</xdr:colOff>
      <xdr:row>37</xdr:row>
      <xdr:rowOff>135890</xdr:rowOff>
    </xdr:to>
    <xdr:sp macro="" textlink="">
      <xdr:nvSpPr>
        <xdr:cNvPr id="73" name="フローチャート: 判断 72"/>
        <xdr:cNvSpPr/>
      </xdr:nvSpPr>
      <xdr:spPr>
        <a:xfrm>
          <a:off x="3048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146067</xdr:rowOff>
    </xdr:from>
    <xdr:ext cx="762000" cy="259045"/>
    <xdr:sp macro="" textlink="">
      <xdr:nvSpPr>
        <xdr:cNvPr id="74" name="テキスト ボックス 73"/>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16510</xdr:rowOff>
    </xdr:from>
    <xdr:to>
      <xdr:col>11</xdr:col>
      <xdr:colOff>9525</xdr:colOff>
      <xdr:row>39</xdr:row>
      <xdr:rowOff>138430</xdr:rowOff>
    </xdr:to>
    <xdr:cxnSp macro="">
      <xdr:nvCxnSpPr>
        <xdr:cNvPr id="75" name="直線コネクタ 74"/>
        <xdr:cNvCxnSpPr/>
      </xdr:nvCxnSpPr>
      <xdr:spPr>
        <a:xfrm flipV="1">
          <a:off x="1320800" y="6703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72390</xdr:rowOff>
    </xdr:from>
    <xdr:to>
      <xdr:col>24</xdr:col>
      <xdr:colOff>76200</xdr:colOff>
      <xdr:row>40</xdr:row>
      <xdr:rowOff>2540</xdr:rowOff>
    </xdr:to>
    <xdr:sp macro="" textlink="">
      <xdr:nvSpPr>
        <xdr:cNvPr id="85" name="楕円 84"/>
        <xdr:cNvSpPr/>
      </xdr:nvSpPr>
      <xdr:spPr>
        <a:xfrm>
          <a:off x="4775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44467</xdr:rowOff>
    </xdr:from>
    <xdr:ext cx="762000" cy="259045"/>
    <xdr:sp macro="" textlink="">
      <xdr:nvSpPr>
        <xdr:cNvPr id="86" name="人件費該当値テキスト"/>
        <xdr:cNvSpPr txBox="1"/>
      </xdr:nvSpPr>
      <xdr:spPr>
        <a:xfrm>
          <a:off x="4914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53340</xdr:rowOff>
    </xdr:from>
    <xdr:to>
      <xdr:col>15</xdr:col>
      <xdr:colOff>149225</xdr:colOff>
      <xdr:row>40</xdr:row>
      <xdr:rowOff>154940</xdr:rowOff>
    </xdr:to>
    <xdr:sp macro="" textlink="">
      <xdr:nvSpPr>
        <xdr:cNvPr id="89" name="楕円 88"/>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139717</xdr:rowOff>
    </xdr:from>
    <xdr:ext cx="762000" cy="259045"/>
    <xdr:sp macro="" textlink="">
      <xdr:nvSpPr>
        <xdr:cNvPr id="90" name="テキスト ボックス 89"/>
        <xdr:cNvSpPr txBox="1"/>
      </xdr:nvSpPr>
      <xdr:spPr>
        <a:xfrm>
          <a:off x="2717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137160</xdr:rowOff>
    </xdr:from>
    <xdr:to>
      <xdr:col>11</xdr:col>
      <xdr:colOff>60325</xdr:colOff>
      <xdr:row>39</xdr:row>
      <xdr:rowOff>67310</xdr:rowOff>
    </xdr:to>
    <xdr:sp macro="" textlink="">
      <xdr:nvSpPr>
        <xdr:cNvPr id="91" name="楕円 90"/>
        <xdr:cNvSpPr/>
      </xdr:nvSpPr>
      <xdr:spPr>
        <a:xfrm>
          <a:off x="2159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52087</xdr:rowOff>
    </xdr:from>
    <xdr:ext cx="762000" cy="259045"/>
    <xdr:sp macro="" textlink="">
      <xdr:nvSpPr>
        <xdr:cNvPr id="92" name="テキスト ボックス 91"/>
        <xdr:cNvSpPr txBox="1"/>
      </xdr:nvSpPr>
      <xdr:spPr>
        <a:xfrm>
          <a:off x="1828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3" name="楕円 92"/>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2557</xdr:rowOff>
    </xdr:from>
    <xdr:ext cx="762000" cy="259045"/>
    <xdr:sp macro="" textlink="">
      <xdr:nvSpPr>
        <xdr:cNvPr id="94" name="テキスト ボックス 93"/>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令和４年度においては、学校施設や公共施設の光熱水費の増などにより、前年度に比べ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今後も業務の民間委託化等を進めていくことで、経常収支比率は増加していくと想定される。民間活力を効果的に活用しながら、事務の見直しを進めていく。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51562</xdr:rowOff>
    </xdr:to>
    <xdr:cxnSp macro="">
      <xdr:nvCxnSpPr>
        <xdr:cNvPr id="125" name="直線コネクタ 124"/>
        <xdr:cNvCxnSpPr/>
      </xdr:nvCxnSpPr>
      <xdr:spPr>
        <a:xfrm>
          <a:off x="15671800" y="29022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18</xdr:row>
      <xdr:rowOff>44704</xdr:rowOff>
    </xdr:to>
    <xdr:cxnSp macro="">
      <xdr:nvCxnSpPr>
        <xdr:cNvPr id="128" name="直線コネクタ 127"/>
        <xdr:cNvCxnSpPr/>
      </xdr:nvCxnSpPr>
      <xdr:spPr>
        <a:xfrm flipV="1">
          <a:off x="14782800" y="290220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44704</xdr:rowOff>
    </xdr:from>
    <xdr:to>
      <xdr:col>73</xdr:col>
      <xdr:colOff>180975</xdr:colOff>
      <xdr:row>18</xdr:row>
      <xdr:rowOff>62992</xdr:rowOff>
    </xdr:to>
    <xdr:cxnSp macro="">
      <xdr:nvCxnSpPr>
        <xdr:cNvPr id="131" name="直線コネクタ 130"/>
        <xdr:cNvCxnSpPr/>
      </xdr:nvCxnSpPr>
      <xdr:spPr>
        <a:xfrm flipV="1">
          <a:off x="13893800" y="31308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xdr:rowOff>
    </xdr:from>
    <xdr:to>
      <xdr:col>74</xdr:col>
      <xdr:colOff>31750</xdr:colOff>
      <xdr:row>16</xdr:row>
      <xdr:rowOff>118364</xdr:rowOff>
    </xdr:to>
    <xdr:sp macro="" textlink="">
      <xdr:nvSpPr>
        <xdr:cNvPr id="132" name="フローチャート: 判断 131"/>
        <xdr:cNvSpPr/>
      </xdr:nvSpPr>
      <xdr:spPr>
        <a:xfrm>
          <a:off x="14732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33" name="テキスト ボックス 132"/>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143002</xdr:rowOff>
    </xdr:from>
    <xdr:to>
      <xdr:col>69</xdr:col>
      <xdr:colOff>92075</xdr:colOff>
      <xdr:row>18</xdr:row>
      <xdr:rowOff>62992</xdr:rowOff>
    </xdr:to>
    <xdr:cxnSp macro="">
      <xdr:nvCxnSpPr>
        <xdr:cNvPr id="134" name="直線コネクタ 133"/>
        <xdr:cNvCxnSpPr/>
      </xdr:nvCxnSpPr>
      <xdr:spPr>
        <a:xfrm>
          <a:off x="13004800" y="30576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5" name="フローチャート: 判断 134"/>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36" name="テキスト ボックス 135"/>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7" name="フローチャート: 判断 136"/>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38" name="テキスト ボックス 137"/>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4" name="楕円 143"/>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5" name="物件費該当値テキスト"/>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6" name="楕円 145"/>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47" name="テキスト ボックス 146"/>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165354</xdr:rowOff>
    </xdr:from>
    <xdr:to>
      <xdr:col>74</xdr:col>
      <xdr:colOff>31750</xdr:colOff>
      <xdr:row>18</xdr:row>
      <xdr:rowOff>95504</xdr:rowOff>
    </xdr:to>
    <xdr:sp macro="" textlink="">
      <xdr:nvSpPr>
        <xdr:cNvPr id="148" name="楕円 147"/>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80281</xdr:rowOff>
    </xdr:from>
    <xdr:ext cx="762000" cy="259045"/>
    <xdr:sp macro="" textlink="">
      <xdr:nvSpPr>
        <xdr:cNvPr id="149" name="テキスト ボックス 148"/>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xdr:rowOff>
    </xdr:from>
    <xdr:to>
      <xdr:col>69</xdr:col>
      <xdr:colOff>142875</xdr:colOff>
      <xdr:row>18</xdr:row>
      <xdr:rowOff>113792</xdr:rowOff>
    </xdr:to>
    <xdr:sp macro="" textlink="">
      <xdr:nvSpPr>
        <xdr:cNvPr id="150" name="楕円 149"/>
        <xdr:cNvSpPr/>
      </xdr:nvSpPr>
      <xdr:spPr>
        <a:xfrm>
          <a:off x="13843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98569</xdr:rowOff>
    </xdr:from>
    <xdr:ext cx="762000" cy="259045"/>
    <xdr:sp macro="" textlink="">
      <xdr:nvSpPr>
        <xdr:cNvPr id="151" name="テキスト ボックス 150"/>
        <xdr:cNvSpPr txBox="1"/>
      </xdr:nvSpPr>
      <xdr:spPr>
        <a:xfrm>
          <a:off x="13512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52" name="楕円 151"/>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3" name="テキスト ボックス 152"/>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令和４年度においては、障害者介護給付費等給付事業費などが増となり、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同等であるが、今後も生活困窮者に対する支援事業などを充実させ、生活保護受給者など生活困窮者の社会的自立を進めることで、上昇傾向に歯止めをかけるよう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168910</xdr:rowOff>
    </xdr:from>
    <xdr:to>
      <xdr:col>24</xdr:col>
      <xdr:colOff>25400</xdr:colOff>
      <xdr:row>56</xdr:row>
      <xdr:rowOff>35560</xdr:rowOff>
    </xdr:to>
    <xdr:cxnSp macro="">
      <xdr:nvCxnSpPr>
        <xdr:cNvPr id="186" name="直線コネクタ 185"/>
        <xdr:cNvCxnSpPr/>
      </xdr:nvCxnSpPr>
      <xdr:spPr>
        <a:xfrm>
          <a:off x="3987800" y="9598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168910</xdr:rowOff>
    </xdr:from>
    <xdr:to>
      <xdr:col>19</xdr:col>
      <xdr:colOff>187325</xdr:colOff>
      <xdr:row>56</xdr:row>
      <xdr:rowOff>58420</xdr:rowOff>
    </xdr:to>
    <xdr:cxnSp macro="">
      <xdr:nvCxnSpPr>
        <xdr:cNvPr id="189" name="直線コネクタ 188"/>
        <xdr:cNvCxnSpPr/>
      </xdr:nvCxnSpPr>
      <xdr:spPr>
        <a:xfrm flipV="1">
          <a:off x="3098800" y="9598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149860</xdr:rowOff>
    </xdr:to>
    <xdr:cxnSp macro="">
      <xdr:nvCxnSpPr>
        <xdr:cNvPr id="192" name="直線コネクタ 191"/>
        <xdr:cNvCxnSpPr/>
      </xdr:nvCxnSpPr>
      <xdr:spPr>
        <a:xfrm flipV="1">
          <a:off x="2209800" y="9659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11430</xdr:rowOff>
    </xdr:from>
    <xdr:to>
      <xdr:col>15</xdr:col>
      <xdr:colOff>149225</xdr:colOff>
      <xdr:row>55</xdr:row>
      <xdr:rowOff>113030</xdr:rowOff>
    </xdr:to>
    <xdr:sp macro="" textlink="">
      <xdr:nvSpPr>
        <xdr:cNvPr id="193" name="フローチャート: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123207</xdr:rowOff>
    </xdr:from>
    <xdr:ext cx="762000" cy="259045"/>
    <xdr:sp macro="" textlink="">
      <xdr:nvSpPr>
        <xdr:cNvPr id="194" name="テキスト ボックス 193"/>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149860</xdr:rowOff>
    </xdr:to>
    <xdr:cxnSp macro="">
      <xdr:nvCxnSpPr>
        <xdr:cNvPr id="195" name="直線コネクタ 194"/>
        <xdr:cNvCxnSpPr/>
      </xdr:nvCxnSpPr>
      <xdr:spPr>
        <a:xfrm>
          <a:off x="1320800" y="969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197" name="テキスト ボックス 196"/>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198" name="フローチャート: 判断 197"/>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199" name="テキスト ボックス 198"/>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5" name="楕円 204"/>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1287</xdr:rowOff>
    </xdr:from>
    <xdr:ext cx="762000" cy="259045"/>
    <xdr:sp macro="" textlink="">
      <xdr:nvSpPr>
        <xdr:cNvPr id="206" name="扶助費該当値テキスト"/>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118110</xdr:rowOff>
    </xdr:from>
    <xdr:to>
      <xdr:col>20</xdr:col>
      <xdr:colOff>38100</xdr:colOff>
      <xdr:row>56</xdr:row>
      <xdr:rowOff>48260</xdr:rowOff>
    </xdr:to>
    <xdr:sp macro="" textlink="">
      <xdr:nvSpPr>
        <xdr:cNvPr id="207" name="楕円 206"/>
        <xdr:cNvSpPr/>
      </xdr:nvSpPr>
      <xdr:spPr>
        <a:xfrm>
          <a:off x="3937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58437</xdr:rowOff>
    </xdr:from>
    <xdr:ext cx="736600" cy="259045"/>
    <xdr:sp macro="" textlink="">
      <xdr:nvSpPr>
        <xdr:cNvPr id="208" name="テキスト ボックス 207"/>
        <xdr:cNvSpPr txBox="1"/>
      </xdr:nvSpPr>
      <xdr:spPr>
        <a:xfrm>
          <a:off x="3606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9" name="楕円 208"/>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210" name="テキスト ボックス 209"/>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11" name="楕円 210"/>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212" name="テキスト ボックス 211"/>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4" name="テキスト ボックス 213"/>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令和４年度は高齢化の進行による要介護認定者の増や後期高齢者医療被保険者数の増により、介護保険事業特別会計及び後期高齢者医療事業特別会計への繰出金の増加等により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今後も引き続き、保険料の適正化などにより、税収を主な財源とする普通会計の負担額を減らしていくよう努める。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101600</xdr:rowOff>
    </xdr:to>
    <xdr:cxnSp macro="">
      <xdr:nvCxnSpPr>
        <xdr:cNvPr id="247" name="直線コネクタ 246"/>
        <xdr:cNvCxnSpPr/>
      </xdr:nvCxnSpPr>
      <xdr:spPr>
        <a:xfrm>
          <a:off x="15671800" y="95758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0</xdr:rowOff>
    </xdr:to>
    <xdr:cxnSp macro="">
      <xdr:nvCxnSpPr>
        <xdr:cNvPr id="250" name="直線コネクタ 249"/>
        <xdr:cNvCxnSpPr/>
      </xdr:nvCxnSpPr>
      <xdr:spPr>
        <a:xfrm flipV="1">
          <a:off x="14782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0</xdr:rowOff>
    </xdr:from>
    <xdr:to>
      <xdr:col>73</xdr:col>
      <xdr:colOff>180975</xdr:colOff>
      <xdr:row>60</xdr:row>
      <xdr:rowOff>101600</xdr:rowOff>
    </xdr:to>
    <xdr:cxnSp macro="">
      <xdr:nvCxnSpPr>
        <xdr:cNvPr id="253" name="直線コネクタ 252"/>
        <xdr:cNvCxnSpPr/>
      </xdr:nvCxnSpPr>
      <xdr:spPr>
        <a:xfrm flipV="1">
          <a:off x="13893800" y="9601200"/>
          <a:ext cx="889000" cy="78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4" name="フローチャート: 判断 253"/>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5" name="テキスト ボックス 25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76200</xdr:rowOff>
    </xdr:from>
    <xdr:to>
      <xdr:col>69</xdr:col>
      <xdr:colOff>92075</xdr:colOff>
      <xdr:row>60</xdr:row>
      <xdr:rowOff>101600</xdr:rowOff>
    </xdr:to>
    <xdr:cxnSp macro="">
      <xdr:nvCxnSpPr>
        <xdr:cNvPr id="256" name="直線コネクタ 255"/>
        <xdr:cNvCxnSpPr/>
      </xdr:nvCxnSpPr>
      <xdr:spPr>
        <a:xfrm>
          <a:off x="13004800" y="1036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57" name="フローチャート: 判断 256"/>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58" name="テキスト ボックス 257"/>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59" name="フローチャート: 判断 258"/>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0" name="テキスト ボックス 259"/>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50800</xdr:rowOff>
    </xdr:from>
    <xdr:to>
      <xdr:col>82</xdr:col>
      <xdr:colOff>158750</xdr:colOff>
      <xdr:row>56</xdr:row>
      <xdr:rowOff>152400</xdr:rowOff>
    </xdr:to>
    <xdr:sp macro="" textlink="">
      <xdr:nvSpPr>
        <xdr:cNvPr id="266" name="楕円 265"/>
        <xdr:cNvSpPr/>
      </xdr:nvSpPr>
      <xdr:spPr>
        <a:xfrm>
          <a:off x="16459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67327</xdr:rowOff>
    </xdr:from>
    <xdr:ext cx="762000" cy="259045"/>
    <xdr:sp macro="" textlink="">
      <xdr:nvSpPr>
        <xdr:cNvPr id="267" name="その他該当値テキスト"/>
        <xdr:cNvSpPr txBox="1"/>
      </xdr:nvSpPr>
      <xdr:spPr>
        <a:xfrm>
          <a:off x="16598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68" name="楕円 267"/>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69" name="テキスト ボックス 268"/>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120650</xdr:rowOff>
    </xdr:from>
    <xdr:to>
      <xdr:col>74</xdr:col>
      <xdr:colOff>31750</xdr:colOff>
      <xdr:row>56</xdr:row>
      <xdr:rowOff>50800</xdr:rowOff>
    </xdr:to>
    <xdr:sp macro="" textlink="">
      <xdr:nvSpPr>
        <xdr:cNvPr id="270" name="楕円 269"/>
        <xdr:cNvSpPr/>
      </xdr:nvSpPr>
      <xdr:spPr>
        <a:xfrm>
          <a:off x="14732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60977</xdr:rowOff>
    </xdr:from>
    <xdr:ext cx="762000" cy="259045"/>
    <xdr:sp macro="" textlink="">
      <xdr:nvSpPr>
        <xdr:cNvPr id="271" name="テキスト ボックス 270"/>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50800</xdr:rowOff>
    </xdr:from>
    <xdr:to>
      <xdr:col>69</xdr:col>
      <xdr:colOff>142875</xdr:colOff>
      <xdr:row>60</xdr:row>
      <xdr:rowOff>152400</xdr:rowOff>
    </xdr:to>
    <xdr:sp macro="" textlink="">
      <xdr:nvSpPr>
        <xdr:cNvPr id="272" name="楕円 271"/>
        <xdr:cNvSpPr/>
      </xdr:nvSpPr>
      <xdr:spPr>
        <a:xfrm>
          <a:off x="13843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137177</xdr:rowOff>
    </xdr:from>
    <xdr:ext cx="762000" cy="259045"/>
    <xdr:sp macro="" textlink="">
      <xdr:nvSpPr>
        <xdr:cNvPr id="273" name="テキスト ボックス 272"/>
        <xdr:cNvSpPr txBox="1"/>
      </xdr:nvSpPr>
      <xdr:spPr>
        <a:xfrm>
          <a:off x="13512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25400</xdr:rowOff>
    </xdr:from>
    <xdr:to>
      <xdr:col>65</xdr:col>
      <xdr:colOff>53975</xdr:colOff>
      <xdr:row>60</xdr:row>
      <xdr:rowOff>127000</xdr:rowOff>
    </xdr:to>
    <xdr:sp macro="" textlink="">
      <xdr:nvSpPr>
        <xdr:cNvPr id="274" name="楕円 273"/>
        <xdr:cNvSpPr/>
      </xdr:nvSpPr>
      <xdr:spPr>
        <a:xfrm>
          <a:off x="12954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111777</xdr:rowOff>
    </xdr:from>
    <xdr:ext cx="762000" cy="259045"/>
    <xdr:sp macro="" textlink="">
      <xdr:nvSpPr>
        <xdr:cNvPr id="275" name="テキスト ボックス 274"/>
        <xdr:cNvSpPr txBox="1"/>
      </xdr:nvSpPr>
      <xdr:spPr>
        <a:xfrm>
          <a:off x="12623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令和４年度は、新型コロナウイルスワクチン接種事業の返還金の増などにより、前年度に比べ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補助費には一部事務組合に対する負担金が含まれるが、今後は運営管理の効率化により負担金の低減に努める。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36</xdr:row>
      <xdr:rowOff>168148</xdr:rowOff>
    </xdr:to>
    <xdr:cxnSp macro="">
      <xdr:nvCxnSpPr>
        <xdr:cNvPr id="305" name="直線コネクタ 304"/>
        <xdr:cNvCxnSpPr/>
      </xdr:nvCxnSpPr>
      <xdr:spPr>
        <a:xfrm>
          <a:off x="15671800" y="6312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140716</xdr:rowOff>
    </xdr:to>
    <xdr:cxnSp macro="">
      <xdr:nvCxnSpPr>
        <xdr:cNvPr id="308" name="直線コネクタ 307"/>
        <xdr:cNvCxnSpPr/>
      </xdr:nvCxnSpPr>
      <xdr:spPr>
        <a:xfrm>
          <a:off x="14782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36</xdr:row>
      <xdr:rowOff>136144</xdr:rowOff>
    </xdr:to>
    <xdr:cxnSp macro="">
      <xdr:nvCxnSpPr>
        <xdr:cNvPr id="311" name="直線コネクタ 310"/>
        <xdr:cNvCxnSpPr/>
      </xdr:nvCxnSpPr>
      <xdr:spPr>
        <a:xfrm>
          <a:off x="13893800" y="6024880"/>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2" name="フローチャート: 判断 311"/>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3" name="テキスト ボックス 312"/>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74422</xdr:rowOff>
    </xdr:to>
    <xdr:cxnSp macro="">
      <xdr:nvCxnSpPr>
        <xdr:cNvPr id="314" name="直線コネクタ 313"/>
        <xdr:cNvCxnSpPr/>
      </xdr:nvCxnSpPr>
      <xdr:spPr>
        <a:xfrm flipV="1">
          <a:off x="13004800" y="60248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5" name="フローチャート: 判断 314"/>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16" name="テキスト ボックス 315"/>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18" name="テキスト ボックス 317"/>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4" name="楕円 323"/>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25"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6" name="楕円 325"/>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27" name="テキスト ボックス 326"/>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28" name="楕円 327"/>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29" name="テキスト ボックス 328"/>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0" name="楕円 329"/>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1" name="テキスト ボックス 330"/>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2" name="楕円 331"/>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3" name="テキスト ボックス 332"/>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公債費割合は市債の償還が進んだこと等により、前年度と同ポイントであり、類似団体平均を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今後も引き続き、元利償還金の推移を的確に推計し、借入と償還のバランスを考えた財政運営に努めていく。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26415</xdr:rowOff>
    </xdr:to>
    <xdr:cxnSp macro="">
      <xdr:nvCxnSpPr>
        <xdr:cNvPr id="363" name="直線コネクタ 362"/>
        <xdr:cNvCxnSpPr/>
      </xdr:nvCxnSpPr>
      <xdr:spPr>
        <a:xfrm>
          <a:off x="3987800" y="13056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26415</xdr:rowOff>
    </xdr:from>
    <xdr:to>
      <xdr:col>19</xdr:col>
      <xdr:colOff>187325</xdr:colOff>
      <xdr:row>76</xdr:row>
      <xdr:rowOff>90424</xdr:rowOff>
    </xdr:to>
    <xdr:cxnSp macro="">
      <xdr:nvCxnSpPr>
        <xdr:cNvPr id="366" name="直線コネクタ 365"/>
        <xdr:cNvCxnSpPr/>
      </xdr:nvCxnSpPr>
      <xdr:spPr>
        <a:xfrm flipV="1">
          <a:off x="3098800" y="130566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90424</xdr:rowOff>
    </xdr:to>
    <xdr:cxnSp macro="">
      <xdr:nvCxnSpPr>
        <xdr:cNvPr id="369" name="直線コネクタ 368"/>
        <xdr:cNvCxnSpPr/>
      </xdr:nvCxnSpPr>
      <xdr:spPr>
        <a:xfrm>
          <a:off x="2209800" y="13106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0" name="フローチャート: 判断 369"/>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1" name="テキスト ボックス 370"/>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76708</xdr:rowOff>
    </xdr:to>
    <xdr:cxnSp macro="">
      <xdr:nvCxnSpPr>
        <xdr:cNvPr id="372" name="直線コネクタ 371"/>
        <xdr:cNvCxnSpPr/>
      </xdr:nvCxnSpPr>
      <xdr:spPr>
        <a:xfrm>
          <a:off x="1320800" y="13097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3" name="フローチャート: 判断 372"/>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4" name="テキスト ボックス 373"/>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5" name="フローチャート: 判断 374"/>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76" name="テキスト ボックス 375"/>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82" name="楕円 381"/>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83" name="公債費該当値テキスト"/>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147065</xdr:rowOff>
    </xdr:from>
    <xdr:to>
      <xdr:col>20</xdr:col>
      <xdr:colOff>38100</xdr:colOff>
      <xdr:row>76</xdr:row>
      <xdr:rowOff>77215</xdr:rowOff>
    </xdr:to>
    <xdr:sp macro="" textlink="">
      <xdr:nvSpPr>
        <xdr:cNvPr id="384" name="楕円 383"/>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87393</xdr:rowOff>
    </xdr:from>
    <xdr:ext cx="736600" cy="259045"/>
    <xdr:sp macro="" textlink="">
      <xdr:nvSpPr>
        <xdr:cNvPr id="385" name="テキスト ボックス 384"/>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86" name="楕円 385"/>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87" name="テキスト ボックス 386"/>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88" name="楕円 387"/>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89" name="テキスト ボックス 388"/>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90" name="楕円 389"/>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91" name="テキスト ボックス 390"/>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公債費以外の割合が類似団体平均を上回っているのは主に人件費の経常収支比率が高いためである。その要因は当該項目の記載のとおりである。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78</xdr:row>
      <xdr:rowOff>132714</xdr:rowOff>
    </xdr:to>
    <xdr:cxnSp macro="">
      <xdr:nvCxnSpPr>
        <xdr:cNvPr id="420" name="直線コネクタ 419"/>
        <xdr:cNvCxnSpPr/>
      </xdr:nvCxnSpPr>
      <xdr:spPr>
        <a:xfrm>
          <a:off x="15671800" y="13248639"/>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79</xdr:row>
      <xdr:rowOff>109855</xdr:rowOff>
    </xdr:to>
    <xdr:cxnSp macro="">
      <xdr:nvCxnSpPr>
        <xdr:cNvPr id="423" name="直線コネクタ 422"/>
        <xdr:cNvCxnSpPr/>
      </xdr:nvCxnSpPr>
      <xdr:spPr>
        <a:xfrm flipV="1">
          <a:off x="14782800" y="13248639"/>
          <a:ext cx="889000" cy="40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167005</xdr:rowOff>
    </xdr:from>
    <xdr:to>
      <xdr:col>73</xdr:col>
      <xdr:colOff>180975</xdr:colOff>
      <xdr:row>79</xdr:row>
      <xdr:rowOff>109855</xdr:rowOff>
    </xdr:to>
    <xdr:cxnSp macro="">
      <xdr:nvCxnSpPr>
        <xdr:cNvPr id="426" name="直線コネクタ 425"/>
        <xdr:cNvCxnSpPr/>
      </xdr:nvCxnSpPr>
      <xdr:spPr>
        <a:xfrm>
          <a:off x="13893800" y="1354010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27" name="フローチャート: 判断 426"/>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28" name="テキスト ボックス 427"/>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167005</xdr:rowOff>
    </xdr:from>
    <xdr:to>
      <xdr:col>69</xdr:col>
      <xdr:colOff>92075</xdr:colOff>
      <xdr:row>79</xdr:row>
      <xdr:rowOff>35561</xdr:rowOff>
    </xdr:to>
    <xdr:cxnSp macro="">
      <xdr:nvCxnSpPr>
        <xdr:cNvPr id="429" name="直線コネクタ 428"/>
        <xdr:cNvCxnSpPr/>
      </xdr:nvCxnSpPr>
      <xdr:spPr>
        <a:xfrm flipV="1">
          <a:off x="13004800" y="135401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0" name="フローチャート: 判断 429"/>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1" name="テキスト ボックス 430"/>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32" name="フローチャート: 判断 431"/>
        <xdr:cNvSpPr/>
      </xdr:nvSpPr>
      <xdr:spPr>
        <a:xfrm>
          <a:off x="12954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33" name="テキスト ボックス 432"/>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81914</xdr:rowOff>
    </xdr:from>
    <xdr:to>
      <xdr:col>82</xdr:col>
      <xdr:colOff>158750</xdr:colOff>
      <xdr:row>79</xdr:row>
      <xdr:rowOff>12064</xdr:rowOff>
    </xdr:to>
    <xdr:sp macro="" textlink="">
      <xdr:nvSpPr>
        <xdr:cNvPr id="439" name="楕円 438"/>
        <xdr:cNvSpPr/>
      </xdr:nvSpPr>
      <xdr:spPr>
        <a:xfrm>
          <a:off x="16459200" y="13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53991</xdr:rowOff>
    </xdr:from>
    <xdr:ext cx="762000" cy="259045"/>
    <xdr:sp macro="" textlink="">
      <xdr:nvSpPr>
        <xdr:cNvPr id="440" name="公債費以外該当値テキスト"/>
        <xdr:cNvSpPr txBox="1"/>
      </xdr:nvSpPr>
      <xdr:spPr>
        <a:xfrm>
          <a:off x="16598900" y="1342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1" name="楕円 440"/>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2" name="テキスト ボックス 44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59055</xdr:rowOff>
    </xdr:from>
    <xdr:to>
      <xdr:col>74</xdr:col>
      <xdr:colOff>31750</xdr:colOff>
      <xdr:row>79</xdr:row>
      <xdr:rowOff>160655</xdr:rowOff>
    </xdr:to>
    <xdr:sp macro="" textlink="">
      <xdr:nvSpPr>
        <xdr:cNvPr id="443" name="楕円 442"/>
        <xdr:cNvSpPr/>
      </xdr:nvSpPr>
      <xdr:spPr>
        <a:xfrm>
          <a:off x="14732000" y="136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145432</xdr:rowOff>
    </xdr:from>
    <xdr:ext cx="762000" cy="259045"/>
    <xdr:sp macro="" textlink="">
      <xdr:nvSpPr>
        <xdr:cNvPr id="444" name="テキスト ボックス 443"/>
        <xdr:cNvSpPr txBox="1"/>
      </xdr:nvSpPr>
      <xdr:spPr>
        <a:xfrm>
          <a:off x="14401800" y="1368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116205</xdr:rowOff>
    </xdr:from>
    <xdr:to>
      <xdr:col>69</xdr:col>
      <xdr:colOff>142875</xdr:colOff>
      <xdr:row>79</xdr:row>
      <xdr:rowOff>46355</xdr:rowOff>
    </xdr:to>
    <xdr:sp macro="" textlink="">
      <xdr:nvSpPr>
        <xdr:cNvPr id="445" name="楕円 444"/>
        <xdr:cNvSpPr/>
      </xdr:nvSpPr>
      <xdr:spPr>
        <a:xfrm>
          <a:off x="138430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31132</xdr:rowOff>
    </xdr:from>
    <xdr:ext cx="762000" cy="259045"/>
    <xdr:sp macro="" textlink="">
      <xdr:nvSpPr>
        <xdr:cNvPr id="446" name="テキスト ボックス 445"/>
        <xdr:cNvSpPr txBox="1"/>
      </xdr:nvSpPr>
      <xdr:spPr>
        <a:xfrm>
          <a:off x="13512800" y="1357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156211</xdr:rowOff>
    </xdr:from>
    <xdr:to>
      <xdr:col>65</xdr:col>
      <xdr:colOff>53975</xdr:colOff>
      <xdr:row>79</xdr:row>
      <xdr:rowOff>86361</xdr:rowOff>
    </xdr:to>
    <xdr:sp macro="" textlink="">
      <xdr:nvSpPr>
        <xdr:cNvPr id="447" name="楕円 446"/>
        <xdr:cNvSpPr/>
      </xdr:nvSpPr>
      <xdr:spPr>
        <a:xfrm>
          <a:off x="12954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71138</xdr:rowOff>
    </xdr:from>
    <xdr:ext cx="762000" cy="259045"/>
    <xdr:sp macro="" textlink="">
      <xdr:nvSpPr>
        <xdr:cNvPr id="448" name="テキスト ボックス 447"/>
        <xdr:cNvSpPr txBox="1"/>
      </xdr:nvSpPr>
      <xdr:spPr>
        <a:xfrm>
          <a:off x="12623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46495</xdr:rowOff>
    </xdr:from>
    <xdr:to>
      <xdr:col>29</xdr:col>
      <xdr:colOff>127000</xdr:colOff>
      <xdr:row>18</xdr:row>
      <xdr:rowOff>67169</xdr:rowOff>
    </xdr:to>
    <xdr:cxnSp macro="">
      <xdr:nvCxnSpPr>
        <xdr:cNvPr id="54" name="直線コネクタ 53"/>
        <xdr:cNvCxnSpPr/>
      </xdr:nvCxnSpPr>
      <xdr:spPr bwMode="auto">
        <a:xfrm flipV="1">
          <a:off x="5003800" y="3180220"/>
          <a:ext cx="647700" cy="20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31272</xdr:rowOff>
    </xdr:from>
    <xdr:ext cx="762000" cy="259045"/>
    <xdr:sp macro="" textlink="">
      <xdr:nvSpPr>
        <xdr:cNvPr id="55" name="人口1人当たり決算額の推移平均値テキスト130"/>
        <xdr:cNvSpPr txBox="1"/>
      </xdr:nvSpPr>
      <xdr:spPr>
        <a:xfrm>
          <a:off x="5740400" y="3164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67169</xdr:rowOff>
    </xdr:from>
    <xdr:to>
      <xdr:col>26</xdr:col>
      <xdr:colOff>50800</xdr:colOff>
      <xdr:row>18</xdr:row>
      <xdr:rowOff>74441</xdr:rowOff>
    </xdr:to>
    <xdr:cxnSp macro="">
      <xdr:nvCxnSpPr>
        <xdr:cNvPr id="57" name="直線コネクタ 56"/>
        <xdr:cNvCxnSpPr/>
      </xdr:nvCxnSpPr>
      <xdr:spPr bwMode="auto">
        <a:xfrm flipV="1">
          <a:off x="4305300" y="3200894"/>
          <a:ext cx="698500" cy="7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74441</xdr:rowOff>
    </xdr:from>
    <xdr:to>
      <xdr:col>22</xdr:col>
      <xdr:colOff>114300</xdr:colOff>
      <xdr:row>18</xdr:row>
      <xdr:rowOff>106874</xdr:rowOff>
    </xdr:to>
    <xdr:cxnSp macro="">
      <xdr:nvCxnSpPr>
        <xdr:cNvPr id="60" name="直線コネクタ 59"/>
        <xdr:cNvCxnSpPr/>
      </xdr:nvCxnSpPr>
      <xdr:spPr bwMode="auto">
        <a:xfrm flipV="1">
          <a:off x="3606800" y="3208166"/>
          <a:ext cx="698500" cy="32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102022</xdr:rowOff>
    </xdr:from>
    <xdr:to>
      <xdr:col>22</xdr:col>
      <xdr:colOff>165100</xdr:colOff>
      <xdr:row>18</xdr:row>
      <xdr:rowOff>32172</xdr:rowOff>
    </xdr:to>
    <xdr:sp macro="" textlink="">
      <xdr:nvSpPr>
        <xdr:cNvPr id="61" name="フローチャート: 判断 60"/>
        <xdr:cNvSpPr/>
      </xdr:nvSpPr>
      <xdr:spPr bwMode="auto">
        <a:xfrm>
          <a:off x="4254500" y="3064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42349</xdr:rowOff>
    </xdr:from>
    <xdr:ext cx="762000" cy="259045"/>
    <xdr:sp macro="" textlink="">
      <xdr:nvSpPr>
        <xdr:cNvPr id="62" name="テキスト ボックス 61"/>
        <xdr:cNvSpPr txBox="1"/>
      </xdr:nvSpPr>
      <xdr:spPr>
        <a:xfrm>
          <a:off x="3924300" y="283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80713</xdr:rowOff>
    </xdr:from>
    <xdr:to>
      <xdr:col>18</xdr:col>
      <xdr:colOff>177800</xdr:colOff>
      <xdr:row>18</xdr:row>
      <xdr:rowOff>106874</xdr:rowOff>
    </xdr:to>
    <xdr:cxnSp macro="">
      <xdr:nvCxnSpPr>
        <xdr:cNvPr id="63" name="直線コネクタ 62"/>
        <xdr:cNvCxnSpPr/>
      </xdr:nvCxnSpPr>
      <xdr:spPr bwMode="auto">
        <a:xfrm>
          <a:off x="2908300" y="3214438"/>
          <a:ext cx="698500" cy="26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125582</xdr:rowOff>
    </xdr:from>
    <xdr:to>
      <xdr:col>19</xdr:col>
      <xdr:colOff>38100</xdr:colOff>
      <xdr:row>18</xdr:row>
      <xdr:rowOff>55732</xdr:rowOff>
    </xdr:to>
    <xdr:sp macro="" textlink="">
      <xdr:nvSpPr>
        <xdr:cNvPr id="64" name="フローチャート: 判断 63"/>
        <xdr:cNvSpPr/>
      </xdr:nvSpPr>
      <xdr:spPr bwMode="auto">
        <a:xfrm>
          <a:off x="35560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65909</xdr:rowOff>
    </xdr:from>
    <xdr:ext cx="762000" cy="259045"/>
    <xdr:sp macro="" textlink="">
      <xdr:nvSpPr>
        <xdr:cNvPr id="65" name="テキスト ボックス 64"/>
        <xdr:cNvSpPr txBox="1"/>
      </xdr:nvSpPr>
      <xdr:spPr>
        <a:xfrm>
          <a:off x="3225800" y="285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143442</xdr:rowOff>
    </xdr:from>
    <xdr:to>
      <xdr:col>15</xdr:col>
      <xdr:colOff>101600</xdr:colOff>
      <xdr:row>18</xdr:row>
      <xdr:rowOff>73592</xdr:rowOff>
    </xdr:to>
    <xdr:sp macro="" textlink="">
      <xdr:nvSpPr>
        <xdr:cNvPr id="66" name="フローチャート: 判断 65"/>
        <xdr:cNvSpPr/>
      </xdr:nvSpPr>
      <xdr:spPr bwMode="auto">
        <a:xfrm>
          <a:off x="28575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83769</xdr:rowOff>
    </xdr:from>
    <xdr:ext cx="762000" cy="259045"/>
    <xdr:sp macro="" textlink="">
      <xdr:nvSpPr>
        <xdr:cNvPr id="67" name="テキスト ボックス 66"/>
        <xdr:cNvSpPr txBox="1"/>
      </xdr:nvSpPr>
      <xdr:spPr>
        <a:xfrm>
          <a:off x="2527300" y="287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167145</xdr:rowOff>
    </xdr:from>
    <xdr:to>
      <xdr:col>29</xdr:col>
      <xdr:colOff>177800</xdr:colOff>
      <xdr:row>18</xdr:row>
      <xdr:rowOff>97295</xdr:rowOff>
    </xdr:to>
    <xdr:sp macro="" textlink="">
      <xdr:nvSpPr>
        <xdr:cNvPr id="73" name="楕円 72"/>
        <xdr:cNvSpPr/>
      </xdr:nvSpPr>
      <xdr:spPr bwMode="auto">
        <a:xfrm>
          <a:off x="5600700" y="3129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12222</xdr:rowOff>
    </xdr:from>
    <xdr:ext cx="762000" cy="259045"/>
    <xdr:sp macro="" textlink="">
      <xdr:nvSpPr>
        <xdr:cNvPr id="74" name="人口1人当たり決算額の推移該当値テキスト130"/>
        <xdr:cNvSpPr txBox="1"/>
      </xdr:nvSpPr>
      <xdr:spPr>
        <a:xfrm>
          <a:off x="5740400" y="297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16369</xdr:rowOff>
    </xdr:from>
    <xdr:to>
      <xdr:col>26</xdr:col>
      <xdr:colOff>101600</xdr:colOff>
      <xdr:row>18</xdr:row>
      <xdr:rowOff>117969</xdr:rowOff>
    </xdr:to>
    <xdr:sp macro="" textlink="">
      <xdr:nvSpPr>
        <xdr:cNvPr id="75" name="楕円 74"/>
        <xdr:cNvSpPr/>
      </xdr:nvSpPr>
      <xdr:spPr bwMode="auto">
        <a:xfrm>
          <a:off x="4953000" y="3150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102746</xdr:rowOff>
    </xdr:from>
    <xdr:ext cx="736600" cy="259045"/>
    <xdr:sp macro="" textlink="">
      <xdr:nvSpPr>
        <xdr:cNvPr id="76" name="テキスト ボックス 75"/>
        <xdr:cNvSpPr txBox="1"/>
      </xdr:nvSpPr>
      <xdr:spPr>
        <a:xfrm>
          <a:off x="4622800" y="3236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23641</xdr:rowOff>
    </xdr:from>
    <xdr:to>
      <xdr:col>22</xdr:col>
      <xdr:colOff>165100</xdr:colOff>
      <xdr:row>18</xdr:row>
      <xdr:rowOff>125241</xdr:rowOff>
    </xdr:to>
    <xdr:sp macro="" textlink="">
      <xdr:nvSpPr>
        <xdr:cNvPr id="77" name="楕円 76"/>
        <xdr:cNvSpPr/>
      </xdr:nvSpPr>
      <xdr:spPr bwMode="auto">
        <a:xfrm>
          <a:off x="4254500" y="3157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110018</xdr:rowOff>
    </xdr:from>
    <xdr:ext cx="762000" cy="259045"/>
    <xdr:sp macro="" textlink="">
      <xdr:nvSpPr>
        <xdr:cNvPr id="78" name="テキスト ボックス 77"/>
        <xdr:cNvSpPr txBox="1"/>
      </xdr:nvSpPr>
      <xdr:spPr>
        <a:xfrm>
          <a:off x="3924300" y="324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56074</xdr:rowOff>
    </xdr:from>
    <xdr:to>
      <xdr:col>19</xdr:col>
      <xdr:colOff>38100</xdr:colOff>
      <xdr:row>18</xdr:row>
      <xdr:rowOff>157674</xdr:rowOff>
    </xdr:to>
    <xdr:sp macro="" textlink="">
      <xdr:nvSpPr>
        <xdr:cNvPr id="79" name="楕円 78"/>
        <xdr:cNvSpPr/>
      </xdr:nvSpPr>
      <xdr:spPr bwMode="auto">
        <a:xfrm>
          <a:off x="3556000" y="3189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142451</xdr:rowOff>
    </xdr:from>
    <xdr:ext cx="762000" cy="259045"/>
    <xdr:sp macro="" textlink="">
      <xdr:nvSpPr>
        <xdr:cNvPr id="80" name="テキスト ボックス 79"/>
        <xdr:cNvSpPr txBox="1"/>
      </xdr:nvSpPr>
      <xdr:spPr>
        <a:xfrm>
          <a:off x="3225800" y="327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29913</xdr:rowOff>
    </xdr:from>
    <xdr:to>
      <xdr:col>15</xdr:col>
      <xdr:colOff>101600</xdr:colOff>
      <xdr:row>18</xdr:row>
      <xdr:rowOff>131513</xdr:rowOff>
    </xdr:to>
    <xdr:sp macro="" textlink="">
      <xdr:nvSpPr>
        <xdr:cNvPr id="81" name="楕円 80"/>
        <xdr:cNvSpPr/>
      </xdr:nvSpPr>
      <xdr:spPr bwMode="auto">
        <a:xfrm>
          <a:off x="2857500" y="3163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116290</xdr:rowOff>
    </xdr:from>
    <xdr:ext cx="762000" cy="259045"/>
    <xdr:sp macro="" textlink="">
      <xdr:nvSpPr>
        <xdr:cNvPr id="82" name="テキスト ボックス 81"/>
        <xdr:cNvSpPr txBox="1"/>
      </xdr:nvSpPr>
      <xdr:spPr>
        <a:xfrm>
          <a:off x="2527300" y="3250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111520</xdr:rowOff>
    </xdr:from>
    <xdr:to>
      <xdr:col>29</xdr:col>
      <xdr:colOff>127000</xdr:colOff>
      <xdr:row>36</xdr:row>
      <xdr:rowOff>168638</xdr:rowOff>
    </xdr:to>
    <xdr:cxnSp macro="">
      <xdr:nvCxnSpPr>
        <xdr:cNvPr id="117" name="直線コネクタ 116"/>
        <xdr:cNvCxnSpPr/>
      </xdr:nvCxnSpPr>
      <xdr:spPr bwMode="auto">
        <a:xfrm>
          <a:off x="5003800" y="7064770"/>
          <a:ext cx="647700" cy="57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69099</xdr:rowOff>
    </xdr:from>
    <xdr:to>
      <xdr:col>26</xdr:col>
      <xdr:colOff>50800</xdr:colOff>
      <xdr:row>36</xdr:row>
      <xdr:rowOff>111520</xdr:rowOff>
    </xdr:to>
    <xdr:cxnSp macro="">
      <xdr:nvCxnSpPr>
        <xdr:cNvPr id="120" name="直線コネクタ 119"/>
        <xdr:cNvCxnSpPr/>
      </xdr:nvCxnSpPr>
      <xdr:spPr bwMode="auto">
        <a:xfrm>
          <a:off x="4305300" y="7022349"/>
          <a:ext cx="698500" cy="4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3294</xdr:rowOff>
    </xdr:from>
    <xdr:to>
      <xdr:col>22</xdr:col>
      <xdr:colOff>114300</xdr:colOff>
      <xdr:row>36</xdr:row>
      <xdr:rowOff>69099</xdr:rowOff>
    </xdr:to>
    <xdr:cxnSp macro="">
      <xdr:nvCxnSpPr>
        <xdr:cNvPr id="123" name="直線コネクタ 122"/>
        <xdr:cNvCxnSpPr/>
      </xdr:nvCxnSpPr>
      <xdr:spPr bwMode="auto">
        <a:xfrm>
          <a:off x="3606800" y="6956544"/>
          <a:ext cx="698500" cy="65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196084</xdr:rowOff>
    </xdr:from>
    <xdr:to>
      <xdr:col>22</xdr:col>
      <xdr:colOff>165100</xdr:colOff>
      <xdr:row>35</xdr:row>
      <xdr:rowOff>297684</xdr:rowOff>
    </xdr:to>
    <xdr:sp macro="" textlink="">
      <xdr:nvSpPr>
        <xdr:cNvPr id="124" name="フローチャート: 判断 123"/>
        <xdr:cNvSpPr/>
      </xdr:nvSpPr>
      <xdr:spPr bwMode="auto">
        <a:xfrm>
          <a:off x="4254500" y="6806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307861</xdr:rowOff>
    </xdr:from>
    <xdr:ext cx="762000" cy="259045"/>
    <xdr:sp macro="" textlink="">
      <xdr:nvSpPr>
        <xdr:cNvPr id="125" name="テキスト ボックス 124"/>
        <xdr:cNvSpPr txBox="1"/>
      </xdr:nvSpPr>
      <xdr:spPr>
        <a:xfrm>
          <a:off x="3924300" y="657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307332</xdr:rowOff>
    </xdr:from>
    <xdr:to>
      <xdr:col>18</xdr:col>
      <xdr:colOff>177800</xdr:colOff>
      <xdr:row>36</xdr:row>
      <xdr:rowOff>3294</xdr:rowOff>
    </xdr:to>
    <xdr:cxnSp macro="">
      <xdr:nvCxnSpPr>
        <xdr:cNvPr id="126" name="直線コネクタ 125"/>
        <xdr:cNvCxnSpPr/>
      </xdr:nvCxnSpPr>
      <xdr:spPr bwMode="auto">
        <a:xfrm>
          <a:off x="2908300" y="6917682"/>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196770</xdr:rowOff>
    </xdr:from>
    <xdr:to>
      <xdr:col>19</xdr:col>
      <xdr:colOff>38100</xdr:colOff>
      <xdr:row>35</xdr:row>
      <xdr:rowOff>298370</xdr:rowOff>
    </xdr:to>
    <xdr:sp macro="" textlink="">
      <xdr:nvSpPr>
        <xdr:cNvPr id="127" name="フローチャート: 判断 126"/>
        <xdr:cNvSpPr/>
      </xdr:nvSpPr>
      <xdr:spPr bwMode="auto">
        <a:xfrm>
          <a:off x="3556000" y="6807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308547</xdr:rowOff>
    </xdr:from>
    <xdr:ext cx="762000" cy="259045"/>
    <xdr:sp macro="" textlink="">
      <xdr:nvSpPr>
        <xdr:cNvPr id="128" name="テキスト ボックス 127"/>
        <xdr:cNvSpPr txBox="1"/>
      </xdr:nvSpPr>
      <xdr:spPr>
        <a:xfrm>
          <a:off x="3225800" y="657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182074</xdr:rowOff>
    </xdr:from>
    <xdr:to>
      <xdr:col>15</xdr:col>
      <xdr:colOff>101600</xdr:colOff>
      <xdr:row>35</xdr:row>
      <xdr:rowOff>283674</xdr:rowOff>
    </xdr:to>
    <xdr:sp macro="" textlink="">
      <xdr:nvSpPr>
        <xdr:cNvPr id="129" name="フローチャート: 判断 128"/>
        <xdr:cNvSpPr/>
      </xdr:nvSpPr>
      <xdr:spPr bwMode="auto">
        <a:xfrm>
          <a:off x="2857500" y="679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293851</xdr:rowOff>
    </xdr:from>
    <xdr:ext cx="762000" cy="259045"/>
    <xdr:sp macro="" textlink="">
      <xdr:nvSpPr>
        <xdr:cNvPr id="130" name="テキスト ボックス 129"/>
        <xdr:cNvSpPr txBox="1"/>
      </xdr:nvSpPr>
      <xdr:spPr>
        <a:xfrm>
          <a:off x="2527300" y="656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117838</xdr:rowOff>
    </xdr:from>
    <xdr:to>
      <xdr:col>29</xdr:col>
      <xdr:colOff>177800</xdr:colOff>
      <xdr:row>37</xdr:row>
      <xdr:rowOff>47988</xdr:rowOff>
    </xdr:to>
    <xdr:sp macro="" textlink="">
      <xdr:nvSpPr>
        <xdr:cNvPr id="136" name="楕円 135"/>
        <xdr:cNvSpPr/>
      </xdr:nvSpPr>
      <xdr:spPr bwMode="auto">
        <a:xfrm>
          <a:off x="5600700" y="7071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89915</xdr:rowOff>
    </xdr:from>
    <xdr:ext cx="762000" cy="259045"/>
    <xdr:sp macro="" textlink="">
      <xdr:nvSpPr>
        <xdr:cNvPr id="137" name="人口1人当たり決算額の推移該当値テキスト445"/>
        <xdr:cNvSpPr txBox="1"/>
      </xdr:nvSpPr>
      <xdr:spPr>
        <a:xfrm>
          <a:off x="5740400" y="704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60720</xdr:rowOff>
    </xdr:from>
    <xdr:to>
      <xdr:col>26</xdr:col>
      <xdr:colOff>101600</xdr:colOff>
      <xdr:row>36</xdr:row>
      <xdr:rowOff>162320</xdr:rowOff>
    </xdr:to>
    <xdr:sp macro="" textlink="">
      <xdr:nvSpPr>
        <xdr:cNvPr id="138" name="楕円 137"/>
        <xdr:cNvSpPr/>
      </xdr:nvSpPr>
      <xdr:spPr bwMode="auto">
        <a:xfrm>
          <a:off x="4953000" y="7013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147097</xdr:rowOff>
    </xdr:from>
    <xdr:ext cx="736600" cy="259045"/>
    <xdr:sp macro="" textlink="">
      <xdr:nvSpPr>
        <xdr:cNvPr id="139" name="テキスト ボックス 138"/>
        <xdr:cNvSpPr txBox="1"/>
      </xdr:nvSpPr>
      <xdr:spPr>
        <a:xfrm>
          <a:off x="4622800" y="710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18299</xdr:rowOff>
    </xdr:from>
    <xdr:to>
      <xdr:col>22</xdr:col>
      <xdr:colOff>165100</xdr:colOff>
      <xdr:row>36</xdr:row>
      <xdr:rowOff>119899</xdr:rowOff>
    </xdr:to>
    <xdr:sp macro="" textlink="">
      <xdr:nvSpPr>
        <xdr:cNvPr id="140" name="楕円 139"/>
        <xdr:cNvSpPr/>
      </xdr:nvSpPr>
      <xdr:spPr bwMode="auto">
        <a:xfrm>
          <a:off x="4254500" y="6971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104676</xdr:rowOff>
    </xdr:from>
    <xdr:ext cx="762000" cy="259045"/>
    <xdr:sp macro="" textlink="">
      <xdr:nvSpPr>
        <xdr:cNvPr id="141" name="テキスト ボックス 140"/>
        <xdr:cNvSpPr txBox="1"/>
      </xdr:nvSpPr>
      <xdr:spPr>
        <a:xfrm>
          <a:off x="3924300" y="705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295394</xdr:rowOff>
    </xdr:from>
    <xdr:to>
      <xdr:col>19</xdr:col>
      <xdr:colOff>38100</xdr:colOff>
      <xdr:row>36</xdr:row>
      <xdr:rowOff>54094</xdr:rowOff>
    </xdr:to>
    <xdr:sp macro="" textlink="">
      <xdr:nvSpPr>
        <xdr:cNvPr id="142" name="楕円 141"/>
        <xdr:cNvSpPr/>
      </xdr:nvSpPr>
      <xdr:spPr bwMode="auto">
        <a:xfrm>
          <a:off x="3556000" y="6905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38871</xdr:rowOff>
    </xdr:from>
    <xdr:ext cx="762000" cy="259045"/>
    <xdr:sp macro="" textlink="">
      <xdr:nvSpPr>
        <xdr:cNvPr id="143" name="テキスト ボックス 142"/>
        <xdr:cNvSpPr txBox="1"/>
      </xdr:nvSpPr>
      <xdr:spPr>
        <a:xfrm>
          <a:off x="3225800" y="699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256532</xdr:rowOff>
    </xdr:from>
    <xdr:to>
      <xdr:col>15</xdr:col>
      <xdr:colOff>101600</xdr:colOff>
      <xdr:row>36</xdr:row>
      <xdr:rowOff>15232</xdr:rowOff>
    </xdr:to>
    <xdr:sp macro="" textlink="">
      <xdr:nvSpPr>
        <xdr:cNvPr id="144" name="楕円 143"/>
        <xdr:cNvSpPr/>
      </xdr:nvSpPr>
      <xdr:spPr bwMode="auto">
        <a:xfrm>
          <a:off x="2857500" y="6866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xdr:rowOff>
    </xdr:from>
    <xdr:ext cx="762000" cy="259045"/>
    <xdr:sp macro="" textlink="">
      <xdr:nvSpPr>
        <xdr:cNvPr id="145" name="テキスト ボックス 144"/>
        <xdr:cNvSpPr txBox="1"/>
      </xdr:nvSpPr>
      <xdr:spPr>
        <a:xfrm>
          <a:off x="2527300" y="695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84,376
79,969
22.14
35,373,495
33,607,932
1,687,359
17,225,351
14,703,753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114211</xdr:rowOff>
    </xdr:from>
    <xdr:to>
      <xdr:col>24</xdr:col>
      <xdr:colOff>63500</xdr:colOff>
      <xdr:row>35</xdr:row>
      <xdr:rowOff>140405</xdr:rowOff>
    </xdr:to>
    <xdr:cxnSp macro="">
      <xdr:nvCxnSpPr>
        <xdr:cNvPr id="61" name="直線コネクタ 60"/>
        <xdr:cNvCxnSpPr/>
      </xdr:nvCxnSpPr>
      <xdr:spPr>
        <a:xfrm flipV="1">
          <a:off x="3797300" y="6114961"/>
          <a:ext cx="838200" cy="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140405</xdr:rowOff>
    </xdr:from>
    <xdr:to>
      <xdr:col>19</xdr:col>
      <xdr:colOff>177800</xdr:colOff>
      <xdr:row>35</xdr:row>
      <xdr:rowOff>163208</xdr:rowOff>
    </xdr:to>
    <xdr:cxnSp macro="">
      <xdr:nvCxnSpPr>
        <xdr:cNvPr id="64" name="直線コネクタ 63"/>
        <xdr:cNvCxnSpPr/>
      </xdr:nvCxnSpPr>
      <xdr:spPr>
        <a:xfrm flipV="1">
          <a:off x="2908300" y="6141155"/>
          <a:ext cx="889000" cy="2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163208</xdr:rowOff>
    </xdr:from>
    <xdr:to>
      <xdr:col>15</xdr:col>
      <xdr:colOff>50800</xdr:colOff>
      <xdr:row>36</xdr:row>
      <xdr:rowOff>119507</xdr:rowOff>
    </xdr:to>
    <xdr:cxnSp macro="">
      <xdr:nvCxnSpPr>
        <xdr:cNvPr id="67" name="直線コネクタ 66"/>
        <xdr:cNvCxnSpPr/>
      </xdr:nvCxnSpPr>
      <xdr:spPr>
        <a:xfrm flipV="1">
          <a:off x="2019300" y="6163958"/>
          <a:ext cx="889000" cy="1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70339</xdr:rowOff>
    </xdr:from>
    <xdr:to>
      <xdr:col>10</xdr:col>
      <xdr:colOff>114300</xdr:colOff>
      <xdr:row>36</xdr:row>
      <xdr:rowOff>119507</xdr:rowOff>
    </xdr:to>
    <xdr:cxnSp macro="">
      <xdr:nvCxnSpPr>
        <xdr:cNvPr id="70" name="直線コネクタ 69"/>
        <xdr:cNvCxnSpPr/>
      </xdr:nvCxnSpPr>
      <xdr:spPr>
        <a:xfrm>
          <a:off x="1130300" y="6242539"/>
          <a:ext cx="889000" cy="4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63411</xdr:rowOff>
    </xdr:from>
    <xdr:to>
      <xdr:col>24</xdr:col>
      <xdr:colOff>114300</xdr:colOff>
      <xdr:row>35</xdr:row>
      <xdr:rowOff>165011</xdr:rowOff>
    </xdr:to>
    <xdr:sp macro="" textlink="">
      <xdr:nvSpPr>
        <xdr:cNvPr id="80" name="楕円 79"/>
        <xdr:cNvSpPr/>
      </xdr:nvSpPr>
      <xdr:spPr>
        <a:xfrm>
          <a:off x="4584700" y="606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86288</xdr:rowOff>
    </xdr:from>
    <xdr:ext cx="534377" cy="259045"/>
    <xdr:sp macro="" textlink="">
      <xdr:nvSpPr>
        <xdr:cNvPr id="81" name="人件費該当値テキスト"/>
        <xdr:cNvSpPr txBox="1"/>
      </xdr:nvSpPr>
      <xdr:spPr>
        <a:xfrm>
          <a:off x="4686300" y="591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89605</xdr:rowOff>
    </xdr:from>
    <xdr:to>
      <xdr:col>20</xdr:col>
      <xdr:colOff>38100</xdr:colOff>
      <xdr:row>36</xdr:row>
      <xdr:rowOff>19755</xdr:rowOff>
    </xdr:to>
    <xdr:sp macro="" textlink="">
      <xdr:nvSpPr>
        <xdr:cNvPr id="82" name="楕円 81"/>
        <xdr:cNvSpPr/>
      </xdr:nvSpPr>
      <xdr:spPr>
        <a:xfrm>
          <a:off x="3746500" y="609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36282</xdr:rowOff>
    </xdr:from>
    <xdr:ext cx="534377" cy="259045"/>
    <xdr:sp macro="" textlink="">
      <xdr:nvSpPr>
        <xdr:cNvPr id="83" name="テキスト ボックス 82"/>
        <xdr:cNvSpPr txBox="1"/>
      </xdr:nvSpPr>
      <xdr:spPr>
        <a:xfrm>
          <a:off x="3530111" y="58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112408</xdr:rowOff>
    </xdr:from>
    <xdr:to>
      <xdr:col>15</xdr:col>
      <xdr:colOff>101600</xdr:colOff>
      <xdr:row>36</xdr:row>
      <xdr:rowOff>42558</xdr:rowOff>
    </xdr:to>
    <xdr:sp macro="" textlink="">
      <xdr:nvSpPr>
        <xdr:cNvPr id="84" name="楕円 83"/>
        <xdr:cNvSpPr/>
      </xdr:nvSpPr>
      <xdr:spPr>
        <a:xfrm>
          <a:off x="2857500" y="61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33685</xdr:rowOff>
    </xdr:from>
    <xdr:ext cx="534377" cy="259045"/>
    <xdr:sp macro="" textlink="">
      <xdr:nvSpPr>
        <xdr:cNvPr id="85" name="テキスト ボックス 84"/>
        <xdr:cNvSpPr txBox="1"/>
      </xdr:nvSpPr>
      <xdr:spPr>
        <a:xfrm>
          <a:off x="2641111" y="620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68707</xdr:rowOff>
    </xdr:from>
    <xdr:to>
      <xdr:col>10</xdr:col>
      <xdr:colOff>165100</xdr:colOff>
      <xdr:row>36</xdr:row>
      <xdr:rowOff>170307</xdr:rowOff>
    </xdr:to>
    <xdr:sp macro="" textlink="">
      <xdr:nvSpPr>
        <xdr:cNvPr id="86" name="楕円 85"/>
        <xdr:cNvSpPr/>
      </xdr:nvSpPr>
      <xdr:spPr>
        <a:xfrm>
          <a:off x="1968500" y="62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161434</xdr:rowOff>
    </xdr:from>
    <xdr:ext cx="534377" cy="259045"/>
    <xdr:sp macro="" textlink="">
      <xdr:nvSpPr>
        <xdr:cNvPr id="87" name="テキスト ボックス 86"/>
        <xdr:cNvSpPr txBox="1"/>
      </xdr:nvSpPr>
      <xdr:spPr>
        <a:xfrm>
          <a:off x="1752111" y="63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19539</xdr:rowOff>
    </xdr:from>
    <xdr:to>
      <xdr:col>6</xdr:col>
      <xdr:colOff>38100</xdr:colOff>
      <xdr:row>36</xdr:row>
      <xdr:rowOff>121139</xdr:rowOff>
    </xdr:to>
    <xdr:sp macro="" textlink="">
      <xdr:nvSpPr>
        <xdr:cNvPr id="88" name="楕円 87"/>
        <xdr:cNvSpPr/>
      </xdr:nvSpPr>
      <xdr:spPr>
        <a:xfrm>
          <a:off x="1079500" y="61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137666</xdr:rowOff>
    </xdr:from>
    <xdr:ext cx="534377" cy="259045"/>
    <xdr:sp macro="" textlink="">
      <xdr:nvSpPr>
        <xdr:cNvPr id="89" name="テキスト ボックス 88"/>
        <xdr:cNvSpPr txBox="1"/>
      </xdr:nvSpPr>
      <xdr:spPr>
        <a:xfrm>
          <a:off x="863111" y="596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58471</xdr:rowOff>
    </xdr:from>
    <xdr:to>
      <xdr:col>24</xdr:col>
      <xdr:colOff>63500</xdr:colOff>
      <xdr:row>57</xdr:row>
      <xdr:rowOff>101110</xdr:rowOff>
    </xdr:to>
    <xdr:cxnSp macro="">
      <xdr:nvCxnSpPr>
        <xdr:cNvPr id="121" name="直線コネクタ 120"/>
        <xdr:cNvCxnSpPr/>
      </xdr:nvCxnSpPr>
      <xdr:spPr>
        <a:xfrm flipV="1">
          <a:off x="3797300" y="9831121"/>
          <a:ext cx="838200" cy="4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101110</xdr:rowOff>
    </xdr:from>
    <xdr:to>
      <xdr:col>19</xdr:col>
      <xdr:colOff>177800</xdr:colOff>
      <xdr:row>58</xdr:row>
      <xdr:rowOff>32367</xdr:rowOff>
    </xdr:to>
    <xdr:cxnSp macro="">
      <xdr:nvCxnSpPr>
        <xdr:cNvPr id="124" name="直線コネクタ 123"/>
        <xdr:cNvCxnSpPr/>
      </xdr:nvCxnSpPr>
      <xdr:spPr>
        <a:xfrm flipV="1">
          <a:off x="2908300" y="9873760"/>
          <a:ext cx="889000" cy="10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32367</xdr:rowOff>
    </xdr:from>
    <xdr:to>
      <xdr:col>15</xdr:col>
      <xdr:colOff>50800</xdr:colOff>
      <xdr:row>58</xdr:row>
      <xdr:rowOff>73634</xdr:rowOff>
    </xdr:to>
    <xdr:cxnSp macro="">
      <xdr:nvCxnSpPr>
        <xdr:cNvPr id="127" name="直線コネクタ 126"/>
        <xdr:cNvCxnSpPr/>
      </xdr:nvCxnSpPr>
      <xdr:spPr>
        <a:xfrm flipV="1">
          <a:off x="2019300" y="9976467"/>
          <a:ext cx="889000" cy="4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73634</xdr:rowOff>
    </xdr:from>
    <xdr:to>
      <xdr:col>10</xdr:col>
      <xdr:colOff>114300</xdr:colOff>
      <xdr:row>58</xdr:row>
      <xdr:rowOff>114511</xdr:rowOff>
    </xdr:to>
    <xdr:cxnSp macro="">
      <xdr:nvCxnSpPr>
        <xdr:cNvPr id="130" name="直線コネクタ 129"/>
        <xdr:cNvCxnSpPr/>
      </xdr:nvCxnSpPr>
      <xdr:spPr>
        <a:xfrm flipV="1">
          <a:off x="1130300" y="10017734"/>
          <a:ext cx="889000" cy="4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7671</xdr:rowOff>
    </xdr:from>
    <xdr:to>
      <xdr:col>24</xdr:col>
      <xdr:colOff>114300</xdr:colOff>
      <xdr:row>57</xdr:row>
      <xdr:rowOff>109271</xdr:rowOff>
    </xdr:to>
    <xdr:sp macro="" textlink="">
      <xdr:nvSpPr>
        <xdr:cNvPr id="140" name="楕円 139"/>
        <xdr:cNvSpPr/>
      </xdr:nvSpPr>
      <xdr:spPr>
        <a:xfrm>
          <a:off x="4584700" y="97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157548</xdr:rowOff>
    </xdr:from>
    <xdr:ext cx="534377" cy="259045"/>
    <xdr:sp macro="" textlink="">
      <xdr:nvSpPr>
        <xdr:cNvPr id="141" name="物件費該当値テキスト"/>
        <xdr:cNvSpPr txBox="1"/>
      </xdr:nvSpPr>
      <xdr:spPr>
        <a:xfrm>
          <a:off x="4686300" y="975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50310</xdr:rowOff>
    </xdr:from>
    <xdr:to>
      <xdr:col>20</xdr:col>
      <xdr:colOff>38100</xdr:colOff>
      <xdr:row>57</xdr:row>
      <xdr:rowOff>151910</xdr:rowOff>
    </xdr:to>
    <xdr:sp macro="" textlink="">
      <xdr:nvSpPr>
        <xdr:cNvPr id="142" name="楕円 141"/>
        <xdr:cNvSpPr/>
      </xdr:nvSpPr>
      <xdr:spPr>
        <a:xfrm>
          <a:off x="3746500" y="98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143037</xdr:rowOff>
    </xdr:from>
    <xdr:ext cx="534377" cy="259045"/>
    <xdr:sp macro="" textlink="">
      <xdr:nvSpPr>
        <xdr:cNvPr id="143" name="テキスト ボックス 142"/>
        <xdr:cNvSpPr txBox="1"/>
      </xdr:nvSpPr>
      <xdr:spPr>
        <a:xfrm>
          <a:off x="3530111" y="991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153017</xdr:rowOff>
    </xdr:from>
    <xdr:to>
      <xdr:col>15</xdr:col>
      <xdr:colOff>101600</xdr:colOff>
      <xdr:row>58</xdr:row>
      <xdr:rowOff>83167</xdr:rowOff>
    </xdr:to>
    <xdr:sp macro="" textlink="">
      <xdr:nvSpPr>
        <xdr:cNvPr id="144" name="楕円 143"/>
        <xdr:cNvSpPr/>
      </xdr:nvSpPr>
      <xdr:spPr>
        <a:xfrm>
          <a:off x="2857500" y="99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74294</xdr:rowOff>
    </xdr:from>
    <xdr:ext cx="534377" cy="259045"/>
    <xdr:sp macro="" textlink="">
      <xdr:nvSpPr>
        <xdr:cNvPr id="145" name="テキスト ボックス 144"/>
        <xdr:cNvSpPr txBox="1"/>
      </xdr:nvSpPr>
      <xdr:spPr>
        <a:xfrm>
          <a:off x="2641111" y="1001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22834</xdr:rowOff>
    </xdr:from>
    <xdr:to>
      <xdr:col>10</xdr:col>
      <xdr:colOff>165100</xdr:colOff>
      <xdr:row>58</xdr:row>
      <xdr:rowOff>124434</xdr:rowOff>
    </xdr:to>
    <xdr:sp macro="" textlink="">
      <xdr:nvSpPr>
        <xdr:cNvPr id="146" name="楕円 145"/>
        <xdr:cNvSpPr/>
      </xdr:nvSpPr>
      <xdr:spPr>
        <a:xfrm>
          <a:off x="1968500" y="9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115561</xdr:rowOff>
    </xdr:from>
    <xdr:ext cx="534377" cy="259045"/>
    <xdr:sp macro="" textlink="">
      <xdr:nvSpPr>
        <xdr:cNvPr id="147" name="テキスト ボックス 146"/>
        <xdr:cNvSpPr txBox="1"/>
      </xdr:nvSpPr>
      <xdr:spPr>
        <a:xfrm>
          <a:off x="1752111" y="100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63711</xdr:rowOff>
    </xdr:from>
    <xdr:to>
      <xdr:col>6</xdr:col>
      <xdr:colOff>38100</xdr:colOff>
      <xdr:row>58</xdr:row>
      <xdr:rowOff>165311</xdr:rowOff>
    </xdr:to>
    <xdr:sp macro="" textlink="">
      <xdr:nvSpPr>
        <xdr:cNvPr id="148" name="楕円 147"/>
        <xdr:cNvSpPr/>
      </xdr:nvSpPr>
      <xdr:spPr>
        <a:xfrm>
          <a:off x="1079500" y="100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156438</xdr:rowOff>
    </xdr:from>
    <xdr:ext cx="534377" cy="259045"/>
    <xdr:sp macro="" textlink="">
      <xdr:nvSpPr>
        <xdr:cNvPr id="149" name="テキスト ボックス 148"/>
        <xdr:cNvSpPr txBox="1"/>
      </xdr:nvSpPr>
      <xdr:spPr>
        <a:xfrm>
          <a:off x="863111" y="101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2082</xdr:rowOff>
    </xdr:from>
    <xdr:to>
      <xdr:col>24</xdr:col>
      <xdr:colOff>63500</xdr:colOff>
      <xdr:row>79</xdr:row>
      <xdr:rowOff>2426</xdr:rowOff>
    </xdr:to>
    <xdr:cxnSp macro="">
      <xdr:nvCxnSpPr>
        <xdr:cNvPr id="178" name="直線コネクタ 177"/>
        <xdr:cNvCxnSpPr/>
      </xdr:nvCxnSpPr>
      <xdr:spPr>
        <a:xfrm>
          <a:off x="3797300" y="13546632"/>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164694</xdr:rowOff>
    </xdr:from>
    <xdr:to>
      <xdr:col>19</xdr:col>
      <xdr:colOff>177800</xdr:colOff>
      <xdr:row>79</xdr:row>
      <xdr:rowOff>2082</xdr:rowOff>
    </xdr:to>
    <xdr:cxnSp macro="">
      <xdr:nvCxnSpPr>
        <xdr:cNvPr id="181" name="直線コネクタ 180"/>
        <xdr:cNvCxnSpPr/>
      </xdr:nvCxnSpPr>
      <xdr:spPr>
        <a:xfrm>
          <a:off x="2908300" y="13537794"/>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145072</xdr:rowOff>
    </xdr:from>
    <xdr:to>
      <xdr:col>15</xdr:col>
      <xdr:colOff>50800</xdr:colOff>
      <xdr:row>78</xdr:row>
      <xdr:rowOff>164694</xdr:rowOff>
    </xdr:to>
    <xdr:cxnSp macro="">
      <xdr:nvCxnSpPr>
        <xdr:cNvPr id="184" name="直線コネクタ 183"/>
        <xdr:cNvCxnSpPr/>
      </xdr:nvCxnSpPr>
      <xdr:spPr>
        <a:xfrm>
          <a:off x="2019300" y="13518172"/>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145072</xdr:rowOff>
    </xdr:from>
    <xdr:to>
      <xdr:col>10</xdr:col>
      <xdr:colOff>114300</xdr:colOff>
      <xdr:row>78</xdr:row>
      <xdr:rowOff>165988</xdr:rowOff>
    </xdr:to>
    <xdr:cxnSp macro="">
      <xdr:nvCxnSpPr>
        <xdr:cNvPr id="187" name="直線コネクタ 186"/>
        <xdr:cNvCxnSpPr/>
      </xdr:nvCxnSpPr>
      <xdr:spPr>
        <a:xfrm flipV="1">
          <a:off x="1130300" y="13518172"/>
          <a:ext cx="8890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123076</xdr:rowOff>
    </xdr:from>
    <xdr:to>
      <xdr:col>24</xdr:col>
      <xdr:colOff>114300</xdr:colOff>
      <xdr:row>79</xdr:row>
      <xdr:rowOff>53226</xdr:rowOff>
    </xdr:to>
    <xdr:sp macro="" textlink="">
      <xdr:nvSpPr>
        <xdr:cNvPr id="197" name="楕円 196"/>
        <xdr:cNvSpPr/>
      </xdr:nvSpPr>
      <xdr:spPr>
        <a:xfrm>
          <a:off x="4584700" y="134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38003</xdr:rowOff>
    </xdr:from>
    <xdr:ext cx="469744" cy="259045"/>
    <xdr:sp macro="" textlink="">
      <xdr:nvSpPr>
        <xdr:cNvPr id="198" name="維持補修費該当値テキスト"/>
        <xdr:cNvSpPr txBox="1"/>
      </xdr:nvSpPr>
      <xdr:spPr>
        <a:xfrm>
          <a:off x="4686300" y="1341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122732</xdr:rowOff>
    </xdr:from>
    <xdr:to>
      <xdr:col>20</xdr:col>
      <xdr:colOff>38100</xdr:colOff>
      <xdr:row>79</xdr:row>
      <xdr:rowOff>52882</xdr:rowOff>
    </xdr:to>
    <xdr:sp macro="" textlink="">
      <xdr:nvSpPr>
        <xdr:cNvPr id="199" name="楕円 198"/>
        <xdr:cNvSpPr/>
      </xdr:nvSpPr>
      <xdr:spPr>
        <a:xfrm>
          <a:off x="3746500" y="1349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44009</xdr:rowOff>
    </xdr:from>
    <xdr:ext cx="469744" cy="259045"/>
    <xdr:sp macro="" textlink="">
      <xdr:nvSpPr>
        <xdr:cNvPr id="200" name="テキスト ボックス 199"/>
        <xdr:cNvSpPr txBox="1"/>
      </xdr:nvSpPr>
      <xdr:spPr>
        <a:xfrm>
          <a:off x="3562428" y="1358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113894</xdr:rowOff>
    </xdr:from>
    <xdr:to>
      <xdr:col>15</xdr:col>
      <xdr:colOff>101600</xdr:colOff>
      <xdr:row>79</xdr:row>
      <xdr:rowOff>44044</xdr:rowOff>
    </xdr:to>
    <xdr:sp macro="" textlink="">
      <xdr:nvSpPr>
        <xdr:cNvPr id="201" name="楕円 200"/>
        <xdr:cNvSpPr/>
      </xdr:nvSpPr>
      <xdr:spPr>
        <a:xfrm>
          <a:off x="2857500" y="134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35171</xdr:rowOff>
    </xdr:from>
    <xdr:ext cx="469744" cy="259045"/>
    <xdr:sp macro="" textlink="">
      <xdr:nvSpPr>
        <xdr:cNvPr id="202" name="テキスト ボックス 201"/>
        <xdr:cNvSpPr txBox="1"/>
      </xdr:nvSpPr>
      <xdr:spPr>
        <a:xfrm>
          <a:off x="2673428" y="1357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94272</xdr:rowOff>
    </xdr:from>
    <xdr:to>
      <xdr:col>10</xdr:col>
      <xdr:colOff>165100</xdr:colOff>
      <xdr:row>79</xdr:row>
      <xdr:rowOff>24422</xdr:rowOff>
    </xdr:to>
    <xdr:sp macro="" textlink="">
      <xdr:nvSpPr>
        <xdr:cNvPr id="203" name="楕円 202"/>
        <xdr:cNvSpPr/>
      </xdr:nvSpPr>
      <xdr:spPr>
        <a:xfrm>
          <a:off x="1968500" y="1346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15549</xdr:rowOff>
    </xdr:from>
    <xdr:ext cx="469744" cy="259045"/>
    <xdr:sp macro="" textlink="">
      <xdr:nvSpPr>
        <xdr:cNvPr id="204" name="テキスト ボックス 203"/>
        <xdr:cNvSpPr txBox="1"/>
      </xdr:nvSpPr>
      <xdr:spPr>
        <a:xfrm>
          <a:off x="1784428" y="135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115188</xdr:rowOff>
    </xdr:from>
    <xdr:to>
      <xdr:col>6</xdr:col>
      <xdr:colOff>38100</xdr:colOff>
      <xdr:row>79</xdr:row>
      <xdr:rowOff>45338</xdr:rowOff>
    </xdr:to>
    <xdr:sp macro="" textlink="">
      <xdr:nvSpPr>
        <xdr:cNvPr id="205" name="楕円 204"/>
        <xdr:cNvSpPr/>
      </xdr:nvSpPr>
      <xdr:spPr>
        <a:xfrm>
          <a:off x="1079500" y="13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36465</xdr:rowOff>
    </xdr:from>
    <xdr:ext cx="469744" cy="259045"/>
    <xdr:sp macro="" textlink="">
      <xdr:nvSpPr>
        <xdr:cNvPr id="206" name="テキスト ボックス 205"/>
        <xdr:cNvSpPr txBox="1"/>
      </xdr:nvSpPr>
      <xdr:spPr>
        <a:xfrm>
          <a:off x="895428" y="1358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21721</xdr:rowOff>
    </xdr:from>
    <xdr:to>
      <xdr:col>24</xdr:col>
      <xdr:colOff>63500</xdr:colOff>
      <xdr:row>96</xdr:row>
      <xdr:rowOff>137033</xdr:rowOff>
    </xdr:to>
    <xdr:cxnSp macro="">
      <xdr:nvCxnSpPr>
        <xdr:cNvPr id="238" name="直線コネクタ 237"/>
        <xdr:cNvCxnSpPr/>
      </xdr:nvCxnSpPr>
      <xdr:spPr>
        <a:xfrm>
          <a:off x="3797300" y="16480921"/>
          <a:ext cx="838200" cy="11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21721</xdr:rowOff>
    </xdr:from>
    <xdr:to>
      <xdr:col>19</xdr:col>
      <xdr:colOff>177800</xdr:colOff>
      <xdr:row>97</xdr:row>
      <xdr:rowOff>110700</xdr:rowOff>
    </xdr:to>
    <xdr:cxnSp macro="">
      <xdr:nvCxnSpPr>
        <xdr:cNvPr id="241" name="直線コネクタ 240"/>
        <xdr:cNvCxnSpPr/>
      </xdr:nvCxnSpPr>
      <xdr:spPr>
        <a:xfrm flipV="1">
          <a:off x="2908300" y="16480921"/>
          <a:ext cx="889000" cy="26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110700</xdr:rowOff>
    </xdr:from>
    <xdr:to>
      <xdr:col>15</xdr:col>
      <xdr:colOff>50800</xdr:colOff>
      <xdr:row>97</xdr:row>
      <xdr:rowOff>150564</xdr:rowOff>
    </xdr:to>
    <xdr:cxnSp macro="">
      <xdr:nvCxnSpPr>
        <xdr:cNvPr id="244" name="直線コネクタ 243"/>
        <xdr:cNvCxnSpPr/>
      </xdr:nvCxnSpPr>
      <xdr:spPr>
        <a:xfrm flipV="1">
          <a:off x="2019300" y="16741350"/>
          <a:ext cx="889000" cy="3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91208</xdr:rowOff>
    </xdr:from>
    <xdr:to>
      <xdr:col>15</xdr:col>
      <xdr:colOff>101600</xdr:colOff>
      <xdr:row>98</xdr:row>
      <xdr:rowOff>21358</xdr:rowOff>
    </xdr:to>
    <xdr:sp macro="" textlink="">
      <xdr:nvSpPr>
        <xdr:cNvPr id="245" name="フローチャート: 判断 244"/>
        <xdr:cNvSpPr/>
      </xdr:nvSpPr>
      <xdr:spPr>
        <a:xfrm>
          <a:off x="2857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12485</xdr:rowOff>
    </xdr:from>
    <xdr:ext cx="534377" cy="259045"/>
    <xdr:sp macro="" textlink="">
      <xdr:nvSpPr>
        <xdr:cNvPr id="246" name="テキスト ボックス 245"/>
        <xdr:cNvSpPr txBox="1"/>
      </xdr:nvSpPr>
      <xdr:spPr>
        <a:xfrm>
          <a:off x="2641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150564</xdr:rowOff>
    </xdr:from>
    <xdr:to>
      <xdr:col>10</xdr:col>
      <xdr:colOff>114300</xdr:colOff>
      <xdr:row>98</xdr:row>
      <xdr:rowOff>38125</xdr:rowOff>
    </xdr:to>
    <xdr:cxnSp macro="">
      <xdr:nvCxnSpPr>
        <xdr:cNvPr id="247" name="直線コネクタ 246"/>
        <xdr:cNvCxnSpPr/>
      </xdr:nvCxnSpPr>
      <xdr:spPr>
        <a:xfrm flipV="1">
          <a:off x="1130300" y="16781214"/>
          <a:ext cx="889000" cy="5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129493</xdr:rowOff>
    </xdr:from>
    <xdr:to>
      <xdr:col>10</xdr:col>
      <xdr:colOff>165100</xdr:colOff>
      <xdr:row>98</xdr:row>
      <xdr:rowOff>59643</xdr:rowOff>
    </xdr:to>
    <xdr:sp macro="" textlink="">
      <xdr:nvSpPr>
        <xdr:cNvPr id="248" name="フローチャート: 判断 247"/>
        <xdr:cNvSpPr/>
      </xdr:nvSpPr>
      <xdr:spPr>
        <a:xfrm>
          <a:off x="1968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50770</xdr:rowOff>
    </xdr:from>
    <xdr:ext cx="534377" cy="259045"/>
    <xdr:sp macro="" textlink="">
      <xdr:nvSpPr>
        <xdr:cNvPr id="249" name="テキスト ボックス 248"/>
        <xdr:cNvSpPr txBox="1"/>
      </xdr:nvSpPr>
      <xdr:spPr>
        <a:xfrm>
          <a:off x="1752111" y="168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465</xdr:rowOff>
    </xdr:from>
    <xdr:to>
      <xdr:col>6</xdr:col>
      <xdr:colOff>38100</xdr:colOff>
      <xdr:row>98</xdr:row>
      <xdr:rowOff>102065</xdr:rowOff>
    </xdr:to>
    <xdr:sp macro="" textlink="">
      <xdr:nvSpPr>
        <xdr:cNvPr id="250" name="フローチャート: 判断 249"/>
        <xdr:cNvSpPr/>
      </xdr:nvSpPr>
      <xdr:spPr>
        <a:xfrm>
          <a:off x="1079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93192</xdr:rowOff>
    </xdr:from>
    <xdr:ext cx="534377" cy="259045"/>
    <xdr:sp macro="" textlink="">
      <xdr:nvSpPr>
        <xdr:cNvPr id="251" name="テキスト ボックス 250"/>
        <xdr:cNvSpPr txBox="1"/>
      </xdr:nvSpPr>
      <xdr:spPr>
        <a:xfrm>
          <a:off x="863111" y="168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86233</xdr:rowOff>
    </xdr:from>
    <xdr:to>
      <xdr:col>24</xdr:col>
      <xdr:colOff>114300</xdr:colOff>
      <xdr:row>97</xdr:row>
      <xdr:rowOff>16383</xdr:rowOff>
    </xdr:to>
    <xdr:sp macro="" textlink="">
      <xdr:nvSpPr>
        <xdr:cNvPr id="257" name="楕円 256"/>
        <xdr:cNvSpPr/>
      </xdr:nvSpPr>
      <xdr:spPr>
        <a:xfrm>
          <a:off x="4584700" y="165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64660</xdr:rowOff>
    </xdr:from>
    <xdr:ext cx="599010" cy="259045"/>
    <xdr:sp macro="" textlink="">
      <xdr:nvSpPr>
        <xdr:cNvPr id="258" name="扶助費該当値テキスト"/>
        <xdr:cNvSpPr txBox="1"/>
      </xdr:nvSpPr>
      <xdr:spPr>
        <a:xfrm>
          <a:off x="4686300" y="1652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142371</xdr:rowOff>
    </xdr:from>
    <xdr:to>
      <xdr:col>20</xdr:col>
      <xdr:colOff>38100</xdr:colOff>
      <xdr:row>96</xdr:row>
      <xdr:rowOff>72521</xdr:rowOff>
    </xdr:to>
    <xdr:sp macro="" textlink="">
      <xdr:nvSpPr>
        <xdr:cNvPr id="259" name="楕円 258"/>
        <xdr:cNvSpPr/>
      </xdr:nvSpPr>
      <xdr:spPr>
        <a:xfrm>
          <a:off x="3746500" y="1643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63648</xdr:rowOff>
    </xdr:from>
    <xdr:ext cx="599010" cy="259045"/>
    <xdr:sp macro="" textlink="">
      <xdr:nvSpPr>
        <xdr:cNvPr id="260" name="テキスト ボックス 259"/>
        <xdr:cNvSpPr txBox="1"/>
      </xdr:nvSpPr>
      <xdr:spPr>
        <a:xfrm>
          <a:off x="3497795" y="1652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59900</xdr:rowOff>
    </xdr:from>
    <xdr:to>
      <xdr:col>15</xdr:col>
      <xdr:colOff>101600</xdr:colOff>
      <xdr:row>97</xdr:row>
      <xdr:rowOff>161500</xdr:rowOff>
    </xdr:to>
    <xdr:sp macro="" textlink="">
      <xdr:nvSpPr>
        <xdr:cNvPr id="261" name="楕円 260"/>
        <xdr:cNvSpPr/>
      </xdr:nvSpPr>
      <xdr:spPr>
        <a:xfrm>
          <a:off x="2857500" y="166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6577</xdr:rowOff>
    </xdr:from>
    <xdr:ext cx="534377" cy="259045"/>
    <xdr:sp macro="" textlink="">
      <xdr:nvSpPr>
        <xdr:cNvPr id="262" name="テキスト ボックス 261"/>
        <xdr:cNvSpPr txBox="1"/>
      </xdr:nvSpPr>
      <xdr:spPr>
        <a:xfrm>
          <a:off x="2641111" y="1646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99764</xdr:rowOff>
    </xdr:from>
    <xdr:to>
      <xdr:col>10</xdr:col>
      <xdr:colOff>165100</xdr:colOff>
      <xdr:row>98</xdr:row>
      <xdr:rowOff>29914</xdr:rowOff>
    </xdr:to>
    <xdr:sp macro="" textlink="">
      <xdr:nvSpPr>
        <xdr:cNvPr id="263" name="楕円 262"/>
        <xdr:cNvSpPr/>
      </xdr:nvSpPr>
      <xdr:spPr>
        <a:xfrm>
          <a:off x="1968500" y="167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46441</xdr:rowOff>
    </xdr:from>
    <xdr:ext cx="534377" cy="259045"/>
    <xdr:sp macro="" textlink="">
      <xdr:nvSpPr>
        <xdr:cNvPr id="264" name="テキスト ボックス 263"/>
        <xdr:cNvSpPr txBox="1"/>
      </xdr:nvSpPr>
      <xdr:spPr>
        <a:xfrm>
          <a:off x="1752111" y="1650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158775</xdr:rowOff>
    </xdr:from>
    <xdr:to>
      <xdr:col>6</xdr:col>
      <xdr:colOff>38100</xdr:colOff>
      <xdr:row>98</xdr:row>
      <xdr:rowOff>88925</xdr:rowOff>
    </xdr:to>
    <xdr:sp macro="" textlink="">
      <xdr:nvSpPr>
        <xdr:cNvPr id="265" name="楕円 264"/>
        <xdr:cNvSpPr/>
      </xdr:nvSpPr>
      <xdr:spPr>
        <a:xfrm>
          <a:off x="1079500" y="167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105452</xdr:rowOff>
    </xdr:from>
    <xdr:ext cx="534377" cy="259045"/>
    <xdr:sp macro="" textlink="">
      <xdr:nvSpPr>
        <xdr:cNvPr id="266" name="テキスト ボックス 265"/>
        <xdr:cNvSpPr txBox="1"/>
      </xdr:nvSpPr>
      <xdr:spPr>
        <a:xfrm>
          <a:off x="863111" y="1656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36763</xdr:rowOff>
    </xdr:from>
    <xdr:to>
      <xdr:col>54</xdr:col>
      <xdr:colOff>189865</xdr:colOff>
      <xdr:row>38</xdr:row>
      <xdr:rowOff>69339</xdr:rowOff>
    </xdr:to>
    <xdr:cxnSp macro="">
      <xdr:nvCxnSpPr>
        <xdr:cNvPr id="294" name="直線コネクタ 293"/>
        <xdr:cNvCxnSpPr/>
      </xdr:nvCxnSpPr>
      <xdr:spPr>
        <a:xfrm flipV="1">
          <a:off x="10475595" y="5351713"/>
          <a:ext cx="1270" cy="1232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73166</xdr:rowOff>
    </xdr:from>
    <xdr:ext cx="534377" cy="259045"/>
    <xdr:sp macro="" textlink="">
      <xdr:nvSpPr>
        <xdr:cNvPr id="295" name="補助費等最小値テキスト"/>
        <xdr:cNvSpPr txBox="1"/>
      </xdr:nvSpPr>
      <xdr:spPr>
        <a:xfrm>
          <a:off x="10528300" y="658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69339</xdr:rowOff>
    </xdr:from>
    <xdr:to>
      <xdr:col>55</xdr:col>
      <xdr:colOff>88900</xdr:colOff>
      <xdr:row>38</xdr:row>
      <xdr:rowOff>69339</xdr:rowOff>
    </xdr:to>
    <xdr:cxnSp macro="">
      <xdr:nvCxnSpPr>
        <xdr:cNvPr id="296" name="直線コネクタ 295"/>
        <xdr:cNvCxnSpPr/>
      </xdr:nvCxnSpPr>
      <xdr:spPr>
        <a:xfrm>
          <a:off x="10388600" y="658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154890</xdr:rowOff>
    </xdr:from>
    <xdr:ext cx="599010" cy="259045"/>
    <xdr:sp macro="" textlink="">
      <xdr:nvSpPr>
        <xdr:cNvPr id="297" name="補助費等最大値テキスト"/>
        <xdr:cNvSpPr txBox="1"/>
      </xdr:nvSpPr>
      <xdr:spPr>
        <a:xfrm>
          <a:off x="10528300" y="512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36763</xdr:rowOff>
    </xdr:from>
    <xdr:to>
      <xdr:col>55</xdr:col>
      <xdr:colOff>88900</xdr:colOff>
      <xdr:row>31</xdr:row>
      <xdr:rowOff>36763</xdr:rowOff>
    </xdr:to>
    <xdr:cxnSp macro="">
      <xdr:nvCxnSpPr>
        <xdr:cNvPr id="298" name="直線コネクタ 297"/>
        <xdr:cNvCxnSpPr/>
      </xdr:nvCxnSpPr>
      <xdr:spPr>
        <a:xfrm>
          <a:off x="10388600" y="535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48213</xdr:rowOff>
    </xdr:from>
    <xdr:to>
      <xdr:col>55</xdr:col>
      <xdr:colOff>0</xdr:colOff>
      <xdr:row>37</xdr:row>
      <xdr:rowOff>124289</xdr:rowOff>
    </xdr:to>
    <xdr:cxnSp macro="">
      <xdr:nvCxnSpPr>
        <xdr:cNvPr id="299" name="直線コネクタ 298"/>
        <xdr:cNvCxnSpPr/>
      </xdr:nvCxnSpPr>
      <xdr:spPr>
        <a:xfrm flipV="1">
          <a:off x="9639300" y="6391863"/>
          <a:ext cx="838200" cy="7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83164</xdr:rowOff>
    </xdr:from>
    <xdr:ext cx="534377" cy="259045"/>
    <xdr:sp macro="" textlink="">
      <xdr:nvSpPr>
        <xdr:cNvPr id="300" name="補助費等平均値テキスト"/>
        <xdr:cNvSpPr txBox="1"/>
      </xdr:nvSpPr>
      <xdr:spPr>
        <a:xfrm>
          <a:off x="10528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60287</xdr:rowOff>
    </xdr:from>
    <xdr:to>
      <xdr:col>55</xdr:col>
      <xdr:colOff>50800</xdr:colOff>
      <xdr:row>36</xdr:row>
      <xdr:rowOff>161887</xdr:rowOff>
    </xdr:to>
    <xdr:sp macro="" textlink="">
      <xdr:nvSpPr>
        <xdr:cNvPr id="301" name="フローチャート: 判断 300"/>
        <xdr:cNvSpPr/>
      </xdr:nvSpPr>
      <xdr:spPr>
        <a:xfrm>
          <a:off x="10426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64024</xdr:rowOff>
    </xdr:from>
    <xdr:to>
      <xdr:col>50</xdr:col>
      <xdr:colOff>114300</xdr:colOff>
      <xdr:row>37</xdr:row>
      <xdr:rowOff>124289</xdr:rowOff>
    </xdr:to>
    <xdr:cxnSp macro="">
      <xdr:nvCxnSpPr>
        <xdr:cNvPr id="302" name="直線コネクタ 301"/>
        <xdr:cNvCxnSpPr/>
      </xdr:nvCxnSpPr>
      <xdr:spPr>
        <a:xfrm>
          <a:off x="8750300" y="5550424"/>
          <a:ext cx="889000" cy="9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109988</xdr:rowOff>
    </xdr:from>
    <xdr:to>
      <xdr:col>50</xdr:col>
      <xdr:colOff>165100</xdr:colOff>
      <xdr:row>37</xdr:row>
      <xdr:rowOff>40138</xdr:rowOff>
    </xdr:to>
    <xdr:sp macro="" textlink="">
      <xdr:nvSpPr>
        <xdr:cNvPr id="303" name="フローチャート: 判断 302"/>
        <xdr:cNvSpPr/>
      </xdr:nvSpPr>
      <xdr:spPr>
        <a:xfrm>
          <a:off x="95885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56665</xdr:rowOff>
    </xdr:from>
    <xdr:ext cx="534377" cy="259045"/>
    <xdr:sp macro="" textlink="">
      <xdr:nvSpPr>
        <xdr:cNvPr id="304" name="テキスト ボックス 303"/>
        <xdr:cNvSpPr txBox="1"/>
      </xdr:nvSpPr>
      <xdr:spPr>
        <a:xfrm>
          <a:off x="9372111" y="605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64024</xdr:rowOff>
    </xdr:from>
    <xdr:to>
      <xdr:col>45</xdr:col>
      <xdr:colOff>177800</xdr:colOff>
      <xdr:row>38</xdr:row>
      <xdr:rowOff>136281</xdr:rowOff>
    </xdr:to>
    <xdr:cxnSp macro="">
      <xdr:nvCxnSpPr>
        <xdr:cNvPr id="305" name="直線コネクタ 304"/>
        <xdr:cNvCxnSpPr/>
      </xdr:nvCxnSpPr>
      <xdr:spPr>
        <a:xfrm flipV="1">
          <a:off x="7861300" y="5550424"/>
          <a:ext cx="889000" cy="110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84928</xdr:rowOff>
    </xdr:from>
    <xdr:to>
      <xdr:col>46</xdr:col>
      <xdr:colOff>38100</xdr:colOff>
      <xdr:row>31</xdr:row>
      <xdr:rowOff>15078</xdr:rowOff>
    </xdr:to>
    <xdr:sp macro="" textlink="">
      <xdr:nvSpPr>
        <xdr:cNvPr id="306" name="フローチャート: 判断 305"/>
        <xdr:cNvSpPr/>
      </xdr:nvSpPr>
      <xdr:spPr>
        <a:xfrm>
          <a:off x="8699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31605</xdr:rowOff>
    </xdr:from>
    <xdr:ext cx="599010" cy="259045"/>
    <xdr:sp macro="" textlink="">
      <xdr:nvSpPr>
        <xdr:cNvPr id="307" name="テキスト ボックス 306"/>
        <xdr:cNvSpPr txBox="1"/>
      </xdr:nvSpPr>
      <xdr:spPr>
        <a:xfrm>
          <a:off x="8450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109286</xdr:rowOff>
    </xdr:from>
    <xdr:to>
      <xdr:col>41</xdr:col>
      <xdr:colOff>50800</xdr:colOff>
      <xdr:row>38</xdr:row>
      <xdr:rowOff>136281</xdr:rowOff>
    </xdr:to>
    <xdr:cxnSp macro="">
      <xdr:nvCxnSpPr>
        <xdr:cNvPr id="308" name="直線コネクタ 307"/>
        <xdr:cNvCxnSpPr/>
      </xdr:nvCxnSpPr>
      <xdr:spPr>
        <a:xfrm>
          <a:off x="6972300" y="6624386"/>
          <a:ext cx="889000" cy="2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133029</xdr:rowOff>
    </xdr:from>
    <xdr:to>
      <xdr:col>41</xdr:col>
      <xdr:colOff>101600</xdr:colOff>
      <xdr:row>37</xdr:row>
      <xdr:rowOff>63179</xdr:rowOff>
    </xdr:to>
    <xdr:sp macro="" textlink="">
      <xdr:nvSpPr>
        <xdr:cNvPr id="309" name="フローチャート: 判断 308"/>
        <xdr:cNvSpPr/>
      </xdr:nvSpPr>
      <xdr:spPr>
        <a:xfrm>
          <a:off x="7810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79706</xdr:rowOff>
    </xdr:from>
    <xdr:ext cx="534377" cy="259045"/>
    <xdr:sp macro="" textlink="">
      <xdr:nvSpPr>
        <xdr:cNvPr id="310" name="テキスト ボックス 309"/>
        <xdr:cNvSpPr txBox="1"/>
      </xdr:nvSpPr>
      <xdr:spPr>
        <a:xfrm>
          <a:off x="7594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851</xdr:rowOff>
    </xdr:from>
    <xdr:to>
      <xdr:col>36</xdr:col>
      <xdr:colOff>165100</xdr:colOff>
      <xdr:row>37</xdr:row>
      <xdr:rowOff>102451</xdr:rowOff>
    </xdr:to>
    <xdr:sp macro="" textlink="">
      <xdr:nvSpPr>
        <xdr:cNvPr id="311" name="フローチャート: 判断 310"/>
        <xdr:cNvSpPr/>
      </xdr:nvSpPr>
      <xdr:spPr>
        <a:xfrm>
          <a:off x="6921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118978</xdr:rowOff>
    </xdr:from>
    <xdr:ext cx="534377" cy="259045"/>
    <xdr:sp macro="" textlink="">
      <xdr:nvSpPr>
        <xdr:cNvPr id="312" name="テキスト ボックス 311"/>
        <xdr:cNvSpPr txBox="1"/>
      </xdr:nvSpPr>
      <xdr:spPr>
        <a:xfrm>
          <a:off x="6705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168863</xdr:rowOff>
    </xdr:from>
    <xdr:to>
      <xdr:col>55</xdr:col>
      <xdr:colOff>50800</xdr:colOff>
      <xdr:row>37</xdr:row>
      <xdr:rowOff>99013</xdr:rowOff>
    </xdr:to>
    <xdr:sp macro="" textlink="">
      <xdr:nvSpPr>
        <xdr:cNvPr id="318" name="楕円 317"/>
        <xdr:cNvSpPr/>
      </xdr:nvSpPr>
      <xdr:spPr>
        <a:xfrm>
          <a:off x="10426700" y="63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147290</xdr:rowOff>
    </xdr:from>
    <xdr:ext cx="534377" cy="259045"/>
    <xdr:sp macro="" textlink="">
      <xdr:nvSpPr>
        <xdr:cNvPr id="319" name="補助費等該当値テキスト"/>
        <xdr:cNvSpPr txBox="1"/>
      </xdr:nvSpPr>
      <xdr:spPr>
        <a:xfrm>
          <a:off x="10528300" y="631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73489</xdr:rowOff>
    </xdr:from>
    <xdr:to>
      <xdr:col>50</xdr:col>
      <xdr:colOff>165100</xdr:colOff>
      <xdr:row>38</xdr:row>
      <xdr:rowOff>3639</xdr:rowOff>
    </xdr:to>
    <xdr:sp macro="" textlink="">
      <xdr:nvSpPr>
        <xdr:cNvPr id="320" name="楕円 319"/>
        <xdr:cNvSpPr/>
      </xdr:nvSpPr>
      <xdr:spPr>
        <a:xfrm>
          <a:off x="9588500" y="641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166216</xdr:rowOff>
    </xdr:from>
    <xdr:ext cx="534377" cy="259045"/>
    <xdr:sp macro="" textlink="">
      <xdr:nvSpPr>
        <xdr:cNvPr id="321" name="テキスト ボックス 320"/>
        <xdr:cNvSpPr txBox="1"/>
      </xdr:nvSpPr>
      <xdr:spPr>
        <a:xfrm>
          <a:off x="9372111" y="65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13224</xdr:rowOff>
    </xdr:from>
    <xdr:to>
      <xdr:col>46</xdr:col>
      <xdr:colOff>38100</xdr:colOff>
      <xdr:row>32</xdr:row>
      <xdr:rowOff>114824</xdr:rowOff>
    </xdr:to>
    <xdr:sp macro="" textlink="">
      <xdr:nvSpPr>
        <xdr:cNvPr id="322" name="楕円 321"/>
        <xdr:cNvSpPr/>
      </xdr:nvSpPr>
      <xdr:spPr>
        <a:xfrm>
          <a:off x="8699500" y="54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105951</xdr:rowOff>
    </xdr:from>
    <xdr:ext cx="599010" cy="259045"/>
    <xdr:sp macro="" textlink="">
      <xdr:nvSpPr>
        <xdr:cNvPr id="323" name="テキスト ボックス 322"/>
        <xdr:cNvSpPr txBox="1"/>
      </xdr:nvSpPr>
      <xdr:spPr>
        <a:xfrm>
          <a:off x="8450795" y="559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85481</xdr:rowOff>
    </xdr:from>
    <xdr:to>
      <xdr:col>41</xdr:col>
      <xdr:colOff>101600</xdr:colOff>
      <xdr:row>39</xdr:row>
      <xdr:rowOff>15631</xdr:rowOff>
    </xdr:to>
    <xdr:sp macro="" textlink="">
      <xdr:nvSpPr>
        <xdr:cNvPr id="324" name="楕円 323"/>
        <xdr:cNvSpPr/>
      </xdr:nvSpPr>
      <xdr:spPr>
        <a:xfrm>
          <a:off x="7810500" y="660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6758</xdr:rowOff>
    </xdr:from>
    <xdr:ext cx="534377" cy="259045"/>
    <xdr:sp macro="" textlink="">
      <xdr:nvSpPr>
        <xdr:cNvPr id="325" name="テキスト ボックス 324"/>
        <xdr:cNvSpPr txBox="1"/>
      </xdr:nvSpPr>
      <xdr:spPr>
        <a:xfrm>
          <a:off x="7594111" y="669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58486</xdr:rowOff>
    </xdr:from>
    <xdr:to>
      <xdr:col>36</xdr:col>
      <xdr:colOff>165100</xdr:colOff>
      <xdr:row>38</xdr:row>
      <xdr:rowOff>160086</xdr:rowOff>
    </xdr:to>
    <xdr:sp macro="" textlink="">
      <xdr:nvSpPr>
        <xdr:cNvPr id="326" name="楕円 325"/>
        <xdr:cNvSpPr/>
      </xdr:nvSpPr>
      <xdr:spPr>
        <a:xfrm>
          <a:off x="6921500" y="65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151213</xdr:rowOff>
    </xdr:from>
    <xdr:ext cx="534377" cy="259045"/>
    <xdr:sp macro="" textlink="">
      <xdr:nvSpPr>
        <xdr:cNvPr id="327" name="テキスト ボックス 326"/>
        <xdr:cNvSpPr txBox="1"/>
      </xdr:nvSpPr>
      <xdr:spPr>
        <a:xfrm>
          <a:off x="6705111" y="666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1" name="直線コネクタ 350"/>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2"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3" name="直線コネクタ 352"/>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4"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5" name="直線コネクタ 354"/>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103574</xdr:rowOff>
    </xdr:from>
    <xdr:to>
      <xdr:col>55</xdr:col>
      <xdr:colOff>0</xdr:colOff>
      <xdr:row>58</xdr:row>
      <xdr:rowOff>34392</xdr:rowOff>
    </xdr:to>
    <xdr:cxnSp macro="">
      <xdr:nvCxnSpPr>
        <xdr:cNvPr id="356" name="直線コネクタ 355"/>
        <xdr:cNvCxnSpPr/>
      </xdr:nvCxnSpPr>
      <xdr:spPr>
        <a:xfrm flipV="1">
          <a:off x="9639300" y="9876224"/>
          <a:ext cx="838200" cy="10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7" name="普通建設事業費平均値テキスト"/>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8" name="フローチャート: 判断 357"/>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170203</xdr:rowOff>
    </xdr:from>
    <xdr:to>
      <xdr:col>50</xdr:col>
      <xdr:colOff>114300</xdr:colOff>
      <xdr:row>58</xdr:row>
      <xdr:rowOff>34392</xdr:rowOff>
    </xdr:to>
    <xdr:cxnSp macro="">
      <xdr:nvCxnSpPr>
        <xdr:cNvPr id="359" name="直線コネクタ 358"/>
        <xdr:cNvCxnSpPr/>
      </xdr:nvCxnSpPr>
      <xdr:spPr>
        <a:xfrm>
          <a:off x="8750300" y="9942853"/>
          <a:ext cx="889000" cy="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60" name="フローチャート: 判断 359"/>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1" name="テキスト ボックス 360"/>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43376</xdr:rowOff>
    </xdr:from>
    <xdr:to>
      <xdr:col>45</xdr:col>
      <xdr:colOff>177800</xdr:colOff>
      <xdr:row>57</xdr:row>
      <xdr:rowOff>170203</xdr:rowOff>
    </xdr:to>
    <xdr:cxnSp macro="">
      <xdr:nvCxnSpPr>
        <xdr:cNvPr id="362" name="直線コネクタ 361"/>
        <xdr:cNvCxnSpPr/>
      </xdr:nvCxnSpPr>
      <xdr:spPr>
        <a:xfrm>
          <a:off x="7861300" y="9816026"/>
          <a:ext cx="889000" cy="12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21753</xdr:rowOff>
    </xdr:from>
    <xdr:to>
      <xdr:col>46</xdr:col>
      <xdr:colOff>38100</xdr:colOff>
      <xdr:row>56</xdr:row>
      <xdr:rowOff>123353</xdr:rowOff>
    </xdr:to>
    <xdr:sp macro="" textlink="">
      <xdr:nvSpPr>
        <xdr:cNvPr id="363" name="フローチャート: 判断 362"/>
        <xdr:cNvSpPr/>
      </xdr:nvSpPr>
      <xdr:spPr>
        <a:xfrm>
          <a:off x="8699500" y="962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139880</xdr:rowOff>
    </xdr:from>
    <xdr:ext cx="534377" cy="259045"/>
    <xdr:sp macro="" textlink="">
      <xdr:nvSpPr>
        <xdr:cNvPr id="364" name="テキスト ボックス 363"/>
        <xdr:cNvSpPr txBox="1"/>
      </xdr:nvSpPr>
      <xdr:spPr>
        <a:xfrm>
          <a:off x="8483111" y="93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3203</xdr:rowOff>
    </xdr:from>
    <xdr:to>
      <xdr:col>41</xdr:col>
      <xdr:colOff>50800</xdr:colOff>
      <xdr:row>57</xdr:row>
      <xdr:rowOff>43376</xdr:rowOff>
    </xdr:to>
    <xdr:cxnSp macro="">
      <xdr:nvCxnSpPr>
        <xdr:cNvPr id="365" name="直線コネクタ 364"/>
        <xdr:cNvCxnSpPr/>
      </xdr:nvCxnSpPr>
      <xdr:spPr>
        <a:xfrm>
          <a:off x="6972300" y="9775853"/>
          <a:ext cx="889000" cy="4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32641</xdr:rowOff>
    </xdr:from>
    <xdr:to>
      <xdr:col>41</xdr:col>
      <xdr:colOff>101600</xdr:colOff>
      <xdr:row>56</xdr:row>
      <xdr:rowOff>134241</xdr:rowOff>
    </xdr:to>
    <xdr:sp macro="" textlink="">
      <xdr:nvSpPr>
        <xdr:cNvPr id="366" name="フローチャート: 判断 365"/>
        <xdr:cNvSpPr/>
      </xdr:nvSpPr>
      <xdr:spPr>
        <a:xfrm>
          <a:off x="7810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150768</xdr:rowOff>
    </xdr:from>
    <xdr:ext cx="534377" cy="259045"/>
    <xdr:sp macro="" textlink="">
      <xdr:nvSpPr>
        <xdr:cNvPr id="367" name="テキスト ボックス 366"/>
        <xdr:cNvSpPr txBox="1"/>
      </xdr:nvSpPr>
      <xdr:spPr>
        <a:xfrm>
          <a:off x="7594111" y="94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91308</xdr:rowOff>
    </xdr:from>
    <xdr:to>
      <xdr:col>36</xdr:col>
      <xdr:colOff>165100</xdr:colOff>
      <xdr:row>57</xdr:row>
      <xdr:rowOff>21458</xdr:rowOff>
    </xdr:to>
    <xdr:sp macro="" textlink="">
      <xdr:nvSpPr>
        <xdr:cNvPr id="368" name="フローチャート: 判断 367"/>
        <xdr:cNvSpPr/>
      </xdr:nvSpPr>
      <xdr:spPr>
        <a:xfrm>
          <a:off x="6921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37985</xdr:rowOff>
    </xdr:from>
    <xdr:ext cx="534377" cy="259045"/>
    <xdr:sp macro="" textlink="">
      <xdr:nvSpPr>
        <xdr:cNvPr id="369" name="テキスト ボックス 368"/>
        <xdr:cNvSpPr txBox="1"/>
      </xdr:nvSpPr>
      <xdr:spPr>
        <a:xfrm>
          <a:off x="6705111" y="94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52774</xdr:rowOff>
    </xdr:from>
    <xdr:to>
      <xdr:col>55</xdr:col>
      <xdr:colOff>50800</xdr:colOff>
      <xdr:row>57</xdr:row>
      <xdr:rowOff>154374</xdr:rowOff>
    </xdr:to>
    <xdr:sp macro="" textlink="">
      <xdr:nvSpPr>
        <xdr:cNvPr id="375" name="楕円 374"/>
        <xdr:cNvSpPr/>
      </xdr:nvSpPr>
      <xdr:spPr>
        <a:xfrm>
          <a:off x="10426700" y="98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31201</xdr:rowOff>
    </xdr:from>
    <xdr:ext cx="534377" cy="259045"/>
    <xdr:sp macro="" textlink="">
      <xdr:nvSpPr>
        <xdr:cNvPr id="376" name="普通建設事業費該当値テキスト"/>
        <xdr:cNvSpPr txBox="1"/>
      </xdr:nvSpPr>
      <xdr:spPr>
        <a:xfrm>
          <a:off x="10528300" y="9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155042</xdr:rowOff>
    </xdr:from>
    <xdr:to>
      <xdr:col>50</xdr:col>
      <xdr:colOff>165100</xdr:colOff>
      <xdr:row>58</xdr:row>
      <xdr:rowOff>85192</xdr:rowOff>
    </xdr:to>
    <xdr:sp macro="" textlink="">
      <xdr:nvSpPr>
        <xdr:cNvPr id="377" name="楕円 376"/>
        <xdr:cNvSpPr/>
      </xdr:nvSpPr>
      <xdr:spPr>
        <a:xfrm>
          <a:off x="9588500" y="99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76319</xdr:rowOff>
    </xdr:from>
    <xdr:ext cx="534377" cy="259045"/>
    <xdr:sp macro="" textlink="">
      <xdr:nvSpPr>
        <xdr:cNvPr id="378" name="テキスト ボックス 377"/>
        <xdr:cNvSpPr txBox="1"/>
      </xdr:nvSpPr>
      <xdr:spPr>
        <a:xfrm>
          <a:off x="9372111" y="100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119403</xdr:rowOff>
    </xdr:from>
    <xdr:to>
      <xdr:col>46</xdr:col>
      <xdr:colOff>38100</xdr:colOff>
      <xdr:row>58</xdr:row>
      <xdr:rowOff>49553</xdr:rowOff>
    </xdr:to>
    <xdr:sp macro="" textlink="">
      <xdr:nvSpPr>
        <xdr:cNvPr id="379" name="楕円 378"/>
        <xdr:cNvSpPr/>
      </xdr:nvSpPr>
      <xdr:spPr>
        <a:xfrm>
          <a:off x="8699500" y="989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40680</xdr:rowOff>
    </xdr:from>
    <xdr:ext cx="534377" cy="259045"/>
    <xdr:sp macro="" textlink="">
      <xdr:nvSpPr>
        <xdr:cNvPr id="380" name="テキスト ボックス 379"/>
        <xdr:cNvSpPr txBox="1"/>
      </xdr:nvSpPr>
      <xdr:spPr>
        <a:xfrm>
          <a:off x="8483111" y="998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164026</xdr:rowOff>
    </xdr:from>
    <xdr:to>
      <xdr:col>41</xdr:col>
      <xdr:colOff>101600</xdr:colOff>
      <xdr:row>57</xdr:row>
      <xdr:rowOff>94176</xdr:rowOff>
    </xdr:to>
    <xdr:sp macro="" textlink="">
      <xdr:nvSpPr>
        <xdr:cNvPr id="381" name="楕円 380"/>
        <xdr:cNvSpPr/>
      </xdr:nvSpPr>
      <xdr:spPr>
        <a:xfrm>
          <a:off x="7810500" y="97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85303</xdr:rowOff>
    </xdr:from>
    <xdr:ext cx="534377" cy="259045"/>
    <xdr:sp macro="" textlink="">
      <xdr:nvSpPr>
        <xdr:cNvPr id="382" name="テキスト ボックス 381"/>
        <xdr:cNvSpPr txBox="1"/>
      </xdr:nvSpPr>
      <xdr:spPr>
        <a:xfrm>
          <a:off x="7594111" y="985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123853</xdr:rowOff>
    </xdr:from>
    <xdr:to>
      <xdr:col>36</xdr:col>
      <xdr:colOff>165100</xdr:colOff>
      <xdr:row>57</xdr:row>
      <xdr:rowOff>54003</xdr:rowOff>
    </xdr:to>
    <xdr:sp macro="" textlink="">
      <xdr:nvSpPr>
        <xdr:cNvPr id="383" name="楕円 382"/>
        <xdr:cNvSpPr/>
      </xdr:nvSpPr>
      <xdr:spPr>
        <a:xfrm>
          <a:off x="6921500" y="972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45130</xdr:rowOff>
    </xdr:from>
    <xdr:ext cx="534377" cy="259045"/>
    <xdr:sp macro="" textlink="">
      <xdr:nvSpPr>
        <xdr:cNvPr id="384" name="テキスト ボックス 383"/>
        <xdr:cNvSpPr txBox="1"/>
      </xdr:nvSpPr>
      <xdr:spPr>
        <a:xfrm>
          <a:off x="6705111" y="981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8" name="直線コネクタ 407"/>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1"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2" name="直線コネクタ 411"/>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419</xdr:rowOff>
    </xdr:from>
    <xdr:to>
      <xdr:col>55</xdr:col>
      <xdr:colOff>0</xdr:colOff>
      <xdr:row>79</xdr:row>
      <xdr:rowOff>14656</xdr:rowOff>
    </xdr:to>
    <xdr:cxnSp macro="">
      <xdr:nvCxnSpPr>
        <xdr:cNvPr id="413" name="直線コネクタ 412"/>
        <xdr:cNvCxnSpPr/>
      </xdr:nvCxnSpPr>
      <xdr:spPr>
        <a:xfrm flipV="1">
          <a:off x="9639300" y="13544969"/>
          <a:ext cx="8382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4" name="普通建設事業費 （ うち新規整備　）平均値テキスト"/>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5" name="フローチャート: 判断 414"/>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157493</xdr:rowOff>
    </xdr:from>
    <xdr:to>
      <xdr:col>50</xdr:col>
      <xdr:colOff>114300</xdr:colOff>
      <xdr:row>79</xdr:row>
      <xdr:rowOff>14656</xdr:rowOff>
    </xdr:to>
    <xdr:cxnSp macro="">
      <xdr:nvCxnSpPr>
        <xdr:cNvPr id="416" name="直線コネクタ 415"/>
        <xdr:cNvCxnSpPr/>
      </xdr:nvCxnSpPr>
      <xdr:spPr>
        <a:xfrm>
          <a:off x="8750300" y="13530593"/>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7" name="フローチャート: 判断 416"/>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8" name="テキスト ボックス 417"/>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157493</xdr:rowOff>
    </xdr:from>
    <xdr:to>
      <xdr:col>45</xdr:col>
      <xdr:colOff>177800</xdr:colOff>
      <xdr:row>79</xdr:row>
      <xdr:rowOff>7646</xdr:rowOff>
    </xdr:to>
    <xdr:cxnSp macro="">
      <xdr:nvCxnSpPr>
        <xdr:cNvPr id="419" name="直線コネクタ 418"/>
        <xdr:cNvCxnSpPr/>
      </xdr:nvCxnSpPr>
      <xdr:spPr>
        <a:xfrm flipV="1">
          <a:off x="7861300" y="13530593"/>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101028</xdr:rowOff>
    </xdr:from>
    <xdr:to>
      <xdr:col>46</xdr:col>
      <xdr:colOff>38100</xdr:colOff>
      <xdr:row>78</xdr:row>
      <xdr:rowOff>31178</xdr:rowOff>
    </xdr:to>
    <xdr:sp macro="" textlink="">
      <xdr:nvSpPr>
        <xdr:cNvPr id="420" name="フローチャート: 判断 419"/>
        <xdr:cNvSpPr/>
      </xdr:nvSpPr>
      <xdr:spPr>
        <a:xfrm>
          <a:off x="8699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47705</xdr:rowOff>
    </xdr:from>
    <xdr:ext cx="534377" cy="259045"/>
    <xdr:sp macro="" textlink="">
      <xdr:nvSpPr>
        <xdr:cNvPr id="421" name="テキスト ボックス 420"/>
        <xdr:cNvSpPr txBox="1"/>
      </xdr:nvSpPr>
      <xdr:spPr>
        <a:xfrm>
          <a:off x="8483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7138</xdr:rowOff>
    </xdr:from>
    <xdr:to>
      <xdr:col>41</xdr:col>
      <xdr:colOff>50800</xdr:colOff>
      <xdr:row>79</xdr:row>
      <xdr:rowOff>7646</xdr:rowOff>
    </xdr:to>
    <xdr:cxnSp macro="">
      <xdr:nvCxnSpPr>
        <xdr:cNvPr id="422" name="直線コネクタ 421"/>
        <xdr:cNvCxnSpPr/>
      </xdr:nvCxnSpPr>
      <xdr:spPr>
        <a:xfrm>
          <a:off x="6972300" y="13551688"/>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115557</xdr:rowOff>
    </xdr:from>
    <xdr:to>
      <xdr:col>41</xdr:col>
      <xdr:colOff>101600</xdr:colOff>
      <xdr:row>78</xdr:row>
      <xdr:rowOff>45707</xdr:rowOff>
    </xdr:to>
    <xdr:sp macro="" textlink="">
      <xdr:nvSpPr>
        <xdr:cNvPr id="423" name="フローチャート: 判断 422"/>
        <xdr:cNvSpPr/>
      </xdr:nvSpPr>
      <xdr:spPr>
        <a:xfrm>
          <a:off x="7810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62234</xdr:rowOff>
    </xdr:from>
    <xdr:ext cx="534377" cy="259045"/>
    <xdr:sp macro="" textlink="">
      <xdr:nvSpPr>
        <xdr:cNvPr id="424" name="テキスト ボックス 423"/>
        <xdr:cNvSpPr txBox="1"/>
      </xdr:nvSpPr>
      <xdr:spPr>
        <a:xfrm>
          <a:off x="7594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156756</xdr:rowOff>
    </xdr:from>
    <xdr:to>
      <xdr:col>36</xdr:col>
      <xdr:colOff>165100</xdr:colOff>
      <xdr:row>78</xdr:row>
      <xdr:rowOff>86906</xdr:rowOff>
    </xdr:to>
    <xdr:sp macro="" textlink="">
      <xdr:nvSpPr>
        <xdr:cNvPr id="425" name="フローチャート: 判断 424"/>
        <xdr:cNvSpPr/>
      </xdr:nvSpPr>
      <xdr:spPr>
        <a:xfrm>
          <a:off x="6921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103433</xdr:rowOff>
    </xdr:from>
    <xdr:ext cx="534377" cy="259045"/>
    <xdr:sp macro="" textlink="">
      <xdr:nvSpPr>
        <xdr:cNvPr id="426" name="テキスト ボックス 425"/>
        <xdr:cNvSpPr txBox="1"/>
      </xdr:nvSpPr>
      <xdr:spPr>
        <a:xfrm>
          <a:off x="6705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121069</xdr:rowOff>
    </xdr:from>
    <xdr:to>
      <xdr:col>55</xdr:col>
      <xdr:colOff>50800</xdr:colOff>
      <xdr:row>79</xdr:row>
      <xdr:rowOff>51219</xdr:rowOff>
    </xdr:to>
    <xdr:sp macro="" textlink="">
      <xdr:nvSpPr>
        <xdr:cNvPr id="432" name="楕円 431"/>
        <xdr:cNvSpPr/>
      </xdr:nvSpPr>
      <xdr:spPr>
        <a:xfrm>
          <a:off x="10426700" y="1349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35996</xdr:rowOff>
    </xdr:from>
    <xdr:ext cx="469744" cy="259045"/>
    <xdr:sp macro="" textlink="">
      <xdr:nvSpPr>
        <xdr:cNvPr id="433" name="普通建設事業費 （ うち新規整備　）該当値テキスト"/>
        <xdr:cNvSpPr txBox="1"/>
      </xdr:nvSpPr>
      <xdr:spPr>
        <a:xfrm>
          <a:off x="10528300" y="134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135306</xdr:rowOff>
    </xdr:from>
    <xdr:to>
      <xdr:col>50</xdr:col>
      <xdr:colOff>165100</xdr:colOff>
      <xdr:row>79</xdr:row>
      <xdr:rowOff>65456</xdr:rowOff>
    </xdr:to>
    <xdr:sp macro="" textlink="">
      <xdr:nvSpPr>
        <xdr:cNvPr id="434" name="楕円 433"/>
        <xdr:cNvSpPr/>
      </xdr:nvSpPr>
      <xdr:spPr>
        <a:xfrm>
          <a:off x="9588500" y="135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56583</xdr:rowOff>
    </xdr:from>
    <xdr:ext cx="469744" cy="259045"/>
    <xdr:sp macro="" textlink="">
      <xdr:nvSpPr>
        <xdr:cNvPr id="435" name="テキスト ボックス 434"/>
        <xdr:cNvSpPr txBox="1"/>
      </xdr:nvSpPr>
      <xdr:spPr>
        <a:xfrm>
          <a:off x="9404428" y="1360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106693</xdr:rowOff>
    </xdr:from>
    <xdr:to>
      <xdr:col>46</xdr:col>
      <xdr:colOff>38100</xdr:colOff>
      <xdr:row>79</xdr:row>
      <xdr:rowOff>36843</xdr:rowOff>
    </xdr:to>
    <xdr:sp macro="" textlink="">
      <xdr:nvSpPr>
        <xdr:cNvPr id="436" name="楕円 435"/>
        <xdr:cNvSpPr/>
      </xdr:nvSpPr>
      <xdr:spPr>
        <a:xfrm>
          <a:off x="8699500" y="1347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27970</xdr:rowOff>
    </xdr:from>
    <xdr:ext cx="469744" cy="259045"/>
    <xdr:sp macro="" textlink="">
      <xdr:nvSpPr>
        <xdr:cNvPr id="437" name="テキスト ボックス 436"/>
        <xdr:cNvSpPr txBox="1"/>
      </xdr:nvSpPr>
      <xdr:spPr>
        <a:xfrm>
          <a:off x="8515428" y="1357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128296</xdr:rowOff>
    </xdr:from>
    <xdr:to>
      <xdr:col>41</xdr:col>
      <xdr:colOff>101600</xdr:colOff>
      <xdr:row>79</xdr:row>
      <xdr:rowOff>58446</xdr:rowOff>
    </xdr:to>
    <xdr:sp macro="" textlink="">
      <xdr:nvSpPr>
        <xdr:cNvPr id="438" name="楕円 437"/>
        <xdr:cNvSpPr/>
      </xdr:nvSpPr>
      <xdr:spPr>
        <a:xfrm>
          <a:off x="7810500" y="135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49573</xdr:rowOff>
    </xdr:from>
    <xdr:ext cx="469744" cy="259045"/>
    <xdr:sp macro="" textlink="">
      <xdr:nvSpPr>
        <xdr:cNvPr id="439" name="テキスト ボックス 438"/>
        <xdr:cNvSpPr txBox="1"/>
      </xdr:nvSpPr>
      <xdr:spPr>
        <a:xfrm>
          <a:off x="7626428" y="1359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127788</xdr:rowOff>
    </xdr:from>
    <xdr:to>
      <xdr:col>36</xdr:col>
      <xdr:colOff>165100</xdr:colOff>
      <xdr:row>79</xdr:row>
      <xdr:rowOff>57938</xdr:rowOff>
    </xdr:to>
    <xdr:sp macro="" textlink="">
      <xdr:nvSpPr>
        <xdr:cNvPr id="440" name="楕円 439"/>
        <xdr:cNvSpPr/>
      </xdr:nvSpPr>
      <xdr:spPr>
        <a:xfrm>
          <a:off x="6921500" y="1350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49065</xdr:rowOff>
    </xdr:from>
    <xdr:ext cx="469744" cy="259045"/>
    <xdr:sp macro="" textlink="">
      <xdr:nvSpPr>
        <xdr:cNvPr id="441" name="テキスト ボックス 440"/>
        <xdr:cNvSpPr txBox="1"/>
      </xdr:nvSpPr>
      <xdr:spPr>
        <a:xfrm>
          <a:off x="6737428" y="1359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5" name="直線コネクタ 464"/>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6"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7" name="直線コネクタ 466"/>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8"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9" name="直線コネクタ 468"/>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14987</xdr:rowOff>
    </xdr:from>
    <xdr:to>
      <xdr:col>55</xdr:col>
      <xdr:colOff>0</xdr:colOff>
      <xdr:row>97</xdr:row>
      <xdr:rowOff>138545</xdr:rowOff>
    </xdr:to>
    <xdr:cxnSp macro="">
      <xdr:nvCxnSpPr>
        <xdr:cNvPr id="470" name="直線コネクタ 469"/>
        <xdr:cNvCxnSpPr/>
      </xdr:nvCxnSpPr>
      <xdr:spPr>
        <a:xfrm flipV="1">
          <a:off x="9639300" y="16645637"/>
          <a:ext cx="838200" cy="1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71" name="普通建設事業費 （ うち更新整備　）平均値テキスト"/>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2" name="フローチャート: 判断 471"/>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138545</xdr:rowOff>
    </xdr:from>
    <xdr:to>
      <xdr:col>50</xdr:col>
      <xdr:colOff>114300</xdr:colOff>
      <xdr:row>97</xdr:row>
      <xdr:rowOff>143611</xdr:rowOff>
    </xdr:to>
    <xdr:cxnSp macro="">
      <xdr:nvCxnSpPr>
        <xdr:cNvPr id="473" name="直線コネクタ 472"/>
        <xdr:cNvCxnSpPr/>
      </xdr:nvCxnSpPr>
      <xdr:spPr>
        <a:xfrm flipV="1">
          <a:off x="8750300" y="16769195"/>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4" name="フローチャート: 判断 473"/>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5" name="テキスト ボックス 474"/>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82944</xdr:rowOff>
    </xdr:from>
    <xdr:to>
      <xdr:col>45</xdr:col>
      <xdr:colOff>177800</xdr:colOff>
      <xdr:row>97</xdr:row>
      <xdr:rowOff>143611</xdr:rowOff>
    </xdr:to>
    <xdr:cxnSp macro="">
      <xdr:nvCxnSpPr>
        <xdr:cNvPr id="476" name="直線コネクタ 475"/>
        <xdr:cNvCxnSpPr/>
      </xdr:nvCxnSpPr>
      <xdr:spPr>
        <a:xfrm>
          <a:off x="7861300" y="16542144"/>
          <a:ext cx="889000" cy="23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43002</xdr:rowOff>
    </xdr:from>
    <xdr:to>
      <xdr:col>46</xdr:col>
      <xdr:colOff>38100</xdr:colOff>
      <xdr:row>96</xdr:row>
      <xdr:rowOff>144602</xdr:rowOff>
    </xdr:to>
    <xdr:sp macro="" textlink="">
      <xdr:nvSpPr>
        <xdr:cNvPr id="477" name="フローチャート: 判断 476"/>
        <xdr:cNvSpPr/>
      </xdr:nvSpPr>
      <xdr:spPr>
        <a:xfrm>
          <a:off x="8699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161129</xdr:rowOff>
    </xdr:from>
    <xdr:ext cx="534377" cy="259045"/>
    <xdr:sp macro="" textlink="">
      <xdr:nvSpPr>
        <xdr:cNvPr id="478" name="テキスト ボックス 477"/>
        <xdr:cNvSpPr txBox="1"/>
      </xdr:nvSpPr>
      <xdr:spPr>
        <a:xfrm>
          <a:off x="8483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42863</xdr:rowOff>
    </xdr:from>
    <xdr:to>
      <xdr:col>41</xdr:col>
      <xdr:colOff>50800</xdr:colOff>
      <xdr:row>96</xdr:row>
      <xdr:rowOff>82944</xdr:rowOff>
    </xdr:to>
    <xdr:cxnSp macro="">
      <xdr:nvCxnSpPr>
        <xdr:cNvPr id="479" name="直線コネクタ 478"/>
        <xdr:cNvCxnSpPr/>
      </xdr:nvCxnSpPr>
      <xdr:spPr>
        <a:xfrm>
          <a:off x="6972300" y="16502063"/>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65532</xdr:rowOff>
    </xdr:from>
    <xdr:to>
      <xdr:col>41</xdr:col>
      <xdr:colOff>101600</xdr:colOff>
      <xdr:row>96</xdr:row>
      <xdr:rowOff>167132</xdr:rowOff>
    </xdr:to>
    <xdr:sp macro="" textlink="">
      <xdr:nvSpPr>
        <xdr:cNvPr id="480" name="フローチャート: 判断 479"/>
        <xdr:cNvSpPr/>
      </xdr:nvSpPr>
      <xdr:spPr>
        <a:xfrm>
          <a:off x="7810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158259</xdr:rowOff>
    </xdr:from>
    <xdr:ext cx="534377" cy="259045"/>
    <xdr:sp macro="" textlink="">
      <xdr:nvSpPr>
        <xdr:cNvPr id="481" name="テキスト ボックス 480"/>
        <xdr:cNvSpPr txBox="1"/>
      </xdr:nvSpPr>
      <xdr:spPr>
        <a:xfrm>
          <a:off x="7594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123737</xdr:rowOff>
    </xdr:from>
    <xdr:to>
      <xdr:col>36</xdr:col>
      <xdr:colOff>165100</xdr:colOff>
      <xdr:row>97</xdr:row>
      <xdr:rowOff>53887</xdr:rowOff>
    </xdr:to>
    <xdr:sp macro="" textlink="">
      <xdr:nvSpPr>
        <xdr:cNvPr id="482" name="フローチャート: 判断 481"/>
        <xdr:cNvSpPr/>
      </xdr:nvSpPr>
      <xdr:spPr>
        <a:xfrm>
          <a:off x="6921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45014</xdr:rowOff>
    </xdr:from>
    <xdr:ext cx="534377" cy="259045"/>
    <xdr:sp macro="" textlink="">
      <xdr:nvSpPr>
        <xdr:cNvPr id="483" name="テキスト ボックス 482"/>
        <xdr:cNvSpPr txBox="1"/>
      </xdr:nvSpPr>
      <xdr:spPr>
        <a:xfrm>
          <a:off x="6705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135637</xdr:rowOff>
    </xdr:from>
    <xdr:to>
      <xdr:col>55</xdr:col>
      <xdr:colOff>50800</xdr:colOff>
      <xdr:row>97</xdr:row>
      <xdr:rowOff>65787</xdr:rowOff>
    </xdr:to>
    <xdr:sp macro="" textlink="">
      <xdr:nvSpPr>
        <xdr:cNvPr id="489" name="楕円 488"/>
        <xdr:cNvSpPr/>
      </xdr:nvSpPr>
      <xdr:spPr>
        <a:xfrm>
          <a:off x="10426700" y="165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158514</xdr:rowOff>
    </xdr:from>
    <xdr:ext cx="534377" cy="259045"/>
    <xdr:sp macro="" textlink="">
      <xdr:nvSpPr>
        <xdr:cNvPr id="490" name="普通建設事業費 （ うち更新整備　）該当値テキスト"/>
        <xdr:cNvSpPr txBox="1"/>
      </xdr:nvSpPr>
      <xdr:spPr>
        <a:xfrm>
          <a:off x="10528300" y="1644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87745</xdr:rowOff>
    </xdr:from>
    <xdr:to>
      <xdr:col>50</xdr:col>
      <xdr:colOff>165100</xdr:colOff>
      <xdr:row>98</xdr:row>
      <xdr:rowOff>17895</xdr:rowOff>
    </xdr:to>
    <xdr:sp macro="" textlink="">
      <xdr:nvSpPr>
        <xdr:cNvPr id="491" name="楕円 490"/>
        <xdr:cNvSpPr/>
      </xdr:nvSpPr>
      <xdr:spPr>
        <a:xfrm>
          <a:off x="9588500" y="167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xdr:rowOff>
    </xdr:from>
    <xdr:ext cx="534377" cy="259045"/>
    <xdr:sp macro="" textlink="">
      <xdr:nvSpPr>
        <xdr:cNvPr id="492" name="テキスト ボックス 491"/>
        <xdr:cNvSpPr txBox="1"/>
      </xdr:nvSpPr>
      <xdr:spPr>
        <a:xfrm>
          <a:off x="9372111" y="168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92811</xdr:rowOff>
    </xdr:from>
    <xdr:to>
      <xdr:col>46</xdr:col>
      <xdr:colOff>38100</xdr:colOff>
      <xdr:row>98</xdr:row>
      <xdr:rowOff>22961</xdr:rowOff>
    </xdr:to>
    <xdr:sp macro="" textlink="">
      <xdr:nvSpPr>
        <xdr:cNvPr id="493" name="楕円 492"/>
        <xdr:cNvSpPr/>
      </xdr:nvSpPr>
      <xdr:spPr>
        <a:xfrm>
          <a:off x="8699500" y="1672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14088</xdr:rowOff>
    </xdr:from>
    <xdr:ext cx="534377" cy="259045"/>
    <xdr:sp macro="" textlink="">
      <xdr:nvSpPr>
        <xdr:cNvPr id="494" name="テキスト ボックス 493"/>
        <xdr:cNvSpPr txBox="1"/>
      </xdr:nvSpPr>
      <xdr:spPr>
        <a:xfrm>
          <a:off x="8483111" y="1681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32144</xdr:rowOff>
    </xdr:from>
    <xdr:to>
      <xdr:col>41</xdr:col>
      <xdr:colOff>101600</xdr:colOff>
      <xdr:row>96</xdr:row>
      <xdr:rowOff>133744</xdr:rowOff>
    </xdr:to>
    <xdr:sp macro="" textlink="">
      <xdr:nvSpPr>
        <xdr:cNvPr id="495" name="楕円 494"/>
        <xdr:cNvSpPr/>
      </xdr:nvSpPr>
      <xdr:spPr>
        <a:xfrm>
          <a:off x="7810500" y="164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150271</xdr:rowOff>
    </xdr:from>
    <xdr:ext cx="534377" cy="259045"/>
    <xdr:sp macro="" textlink="">
      <xdr:nvSpPr>
        <xdr:cNvPr id="496" name="テキスト ボックス 495"/>
        <xdr:cNvSpPr txBox="1"/>
      </xdr:nvSpPr>
      <xdr:spPr>
        <a:xfrm>
          <a:off x="7594111" y="1626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163513</xdr:rowOff>
    </xdr:from>
    <xdr:to>
      <xdr:col>36</xdr:col>
      <xdr:colOff>165100</xdr:colOff>
      <xdr:row>96</xdr:row>
      <xdr:rowOff>93663</xdr:rowOff>
    </xdr:to>
    <xdr:sp macro="" textlink="">
      <xdr:nvSpPr>
        <xdr:cNvPr id="497" name="楕円 496"/>
        <xdr:cNvSpPr/>
      </xdr:nvSpPr>
      <xdr:spPr>
        <a:xfrm>
          <a:off x="6921500" y="164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110190</xdr:rowOff>
    </xdr:from>
    <xdr:ext cx="534377" cy="259045"/>
    <xdr:sp macro="" textlink="">
      <xdr:nvSpPr>
        <xdr:cNvPr id="498" name="テキスト ボックス 497"/>
        <xdr:cNvSpPr txBox="1"/>
      </xdr:nvSpPr>
      <xdr:spPr>
        <a:xfrm>
          <a:off x="6705111" y="162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20" name="直線コネクタ 519"/>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1"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3"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4" name="直線コネクタ 523"/>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6"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7" name="フローチャート: 判断 526"/>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9" name="フローチャート: 判断 528"/>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30" name="テキスト ボックス 529"/>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1" name="直線コネクタ 530"/>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63480</xdr:rowOff>
    </xdr:from>
    <xdr:to>
      <xdr:col>76</xdr:col>
      <xdr:colOff>165100</xdr:colOff>
      <xdr:row>37</xdr:row>
      <xdr:rowOff>165080</xdr:rowOff>
    </xdr:to>
    <xdr:sp macro="" textlink="">
      <xdr:nvSpPr>
        <xdr:cNvPr id="532" name="フローチャート: 判断 531"/>
        <xdr:cNvSpPr/>
      </xdr:nvSpPr>
      <xdr:spPr>
        <a:xfrm>
          <a:off x="14541500" y="640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10157</xdr:rowOff>
    </xdr:from>
    <xdr:ext cx="469744" cy="259045"/>
    <xdr:sp macro="" textlink="">
      <xdr:nvSpPr>
        <xdr:cNvPr id="533" name="テキスト ボックス 532"/>
        <xdr:cNvSpPr txBox="1"/>
      </xdr:nvSpPr>
      <xdr:spPr>
        <a:xfrm>
          <a:off x="14357428" y="61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4" name="直線コネクタ 533"/>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107919</xdr:rowOff>
    </xdr:from>
    <xdr:to>
      <xdr:col>72</xdr:col>
      <xdr:colOff>38100</xdr:colOff>
      <xdr:row>38</xdr:row>
      <xdr:rowOff>38069</xdr:rowOff>
    </xdr:to>
    <xdr:sp macro="" textlink="">
      <xdr:nvSpPr>
        <xdr:cNvPr id="535" name="フローチャート: 判断 534"/>
        <xdr:cNvSpPr/>
      </xdr:nvSpPr>
      <xdr:spPr>
        <a:xfrm>
          <a:off x="13652500" y="645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54596</xdr:rowOff>
    </xdr:from>
    <xdr:ext cx="469744" cy="259045"/>
    <xdr:sp macro="" textlink="">
      <xdr:nvSpPr>
        <xdr:cNvPr id="536" name="テキスト ボックス 535"/>
        <xdr:cNvSpPr txBox="1"/>
      </xdr:nvSpPr>
      <xdr:spPr>
        <a:xfrm>
          <a:off x="13468428" y="622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160863</xdr:rowOff>
    </xdr:from>
    <xdr:to>
      <xdr:col>67</xdr:col>
      <xdr:colOff>101600</xdr:colOff>
      <xdr:row>38</xdr:row>
      <xdr:rowOff>91013</xdr:rowOff>
    </xdr:to>
    <xdr:sp macro="" textlink="">
      <xdr:nvSpPr>
        <xdr:cNvPr id="537" name="フローチャート: 判断 536"/>
        <xdr:cNvSpPr/>
      </xdr:nvSpPr>
      <xdr:spPr>
        <a:xfrm>
          <a:off x="12763500" y="65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107540</xdr:rowOff>
    </xdr:from>
    <xdr:ext cx="469744" cy="259045"/>
    <xdr:sp macro="" textlink="">
      <xdr:nvSpPr>
        <xdr:cNvPr id="538" name="テキスト ボックス 537"/>
        <xdr:cNvSpPr txBox="1"/>
      </xdr:nvSpPr>
      <xdr:spPr>
        <a:xfrm>
          <a:off x="12579428" y="62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5" name="災害復旧事業費該当値テキスト"/>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6" name="直線コネクタ 625"/>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7"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8" name="直線コネクタ 627"/>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9"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30" name="直線コネクタ 629"/>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86385</xdr:rowOff>
    </xdr:from>
    <xdr:to>
      <xdr:col>85</xdr:col>
      <xdr:colOff>127000</xdr:colOff>
      <xdr:row>77</xdr:row>
      <xdr:rowOff>96825</xdr:rowOff>
    </xdr:to>
    <xdr:cxnSp macro="">
      <xdr:nvCxnSpPr>
        <xdr:cNvPr id="631" name="直線コネクタ 630"/>
        <xdr:cNvCxnSpPr/>
      </xdr:nvCxnSpPr>
      <xdr:spPr>
        <a:xfrm>
          <a:off x="15481300" y="13288035"/>
          <a:ext cx="8382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2"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3" name="フローチャート: 判断 632"/>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86246</xdr:rowOff>
    </xdr:from>
    <xdr:to>
      <xdr:col>81</xdr:col>
      <xdr:colOff>50800</xdr:colOff>
      <xdr:row>77</xdr:row>
      <xdr:rowOff>86385</xdr:rowOff>
    </xdr:to>
    <xdr:cxnSp macro="">
      <xdr:nvCxnSpPr>
        <xdr:cNvPr id="634" name="直線コネクタ 633"/>
        <xdr:cNvCxnSpPr/>
      </xdr:nvCxnSpPr>
      <xdr:spPr>
        <a:xfrm>
          <a:off x="14592300" y="13287896"/>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5" name="フローチャート: 判断 634"/>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6" name="テキスト ボックス 635"/>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86246</xdr:rowOff>
    </xdr:from>
    <xdr:to>
      <xdr:col>76</xdr:col>
      <xdr:colOff>114300</xdr:colOff>
      <xdr:row>77</xdr:row>
      <xdr:rowOff>89002</xdr:rowOff>
    </xdr:to>
    <xdr:cxnSp macro="">
      <xdr:nvCxnSpPr>
        <xdr:cNvPr id="637" name="直線コネクタ 636"/>
        <xdr:cNvCxnSpPr/>
      </xdr:nvCxnSpPr>
      <xdr:spPr>
        <a:xfrm flipV="1">
          <a:off x="13703300" y="13287896"/>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3747</xdr:rowOff>
    </xdr:from>
    <xdr:to>
      <xdr:col>76</xdr:col>
      <xdr:colOff>165100</xdr:colOff>
      <xdr:row>76</xdr:row>
      <xdr:rowOff>105347</xdr:rowOff>
    </xdr:to>
    <xdr:sp macro="" textlink="">
      <xdr:nvSpPr>
        <xdr:cNvPr id="638" name="フローチャート: 判断 637"/>
        <xdr:cNvSpPr/>
      </xdr:nvSpPr>
      <xdr:spPr>
        <a:xfrm>
          <a:off x="14541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121873</xdr:rowOff>
    </xdr:from>
    <xdr:ext cx="534377" cy="259045"/>
    <xdr:sp macro="" textlink="">
      <xdr:nvSpPr>
        <xdr:cNvPr id="639" name="テキスト ボックス 638"/>
        <xdr:cNvSpPr txBox="1"/>
      </xdr:nvSpPr>
      <xdr:spPr>
        <a:xfrm>
          <a:off x="14325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89002</xdr:rowOff>
    </xdr:from>
    <xdr:to>
      <xdr:col>71</xdr:col>
      <xdr:colOff>177800</xdr:colOff>
      <xdr:row>77</xdr:row>
      <xdr:rowOff>96177</xdr:rowOff>
    </xdr:to>
    <xdr:cxnSp macro="">
      <xdr:nvCxnSpPr>
        <xdr:cNvPr id="640" name="直線コネクタ 639"/>
        <xdr:cNvCxnSpPr/>
      </xdr:nvCxnSpPr>
      <xdr:spPr>
        <a:xfrm flipV="1">
          <a:off x="12814300" y="13290652"/>
          <a:ext cx="88900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166915</xdr:rowOff>
    </xdr:from>
    <xdr:to>
      <xdr:col>72</xdr:col>
      <xdr:colOff>38100</xdr:colOff>
      <xdr:row>76</xdr:row>
      <xdr:rowOff>97065</xdr:rowOff>
    </xdr:to>
    <xdr:sp macro="" textlink="">
      <xdr:nvSpPr>
        <xdr:cNvPr id="641" name="フローチャート: 判断 640"/>
        <xdr:cNvSpPr/>
      </xdr:nvSpPr>
      <xdr:spPr>
        <a:xfrm>
          <a:off x="13652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113593</xdr:rowOff>
    </xdr:from>
    <xdr:ext cx="534377" cy="259045"/>
    <xdr:sp macro="" textlink="">
      <xdr:nvSpPr>
        <xdr:cNvPr id="642" name="テキスト ボックス 641"/>
        <xdr:cNvSpPr txBox="1"/>
      </xdr:nvSpPr>
      <xdr:spPr>
        <a:xfrm>
          <a:off x="13436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159423</xdr:rowOff>
    </xdr:from>
    <xdr:to>
      <xdr:col>67</xdr:col>
      <xdr:colOff>101600</xdr:colOff>
      <xdr:row>76</xdr:row>
      <xdr:rowOff>89573</xdr:rowOff>
    </xdr:to>
    <xdr:sp macro="" textlink="">
      <xdr:nvSpPr>
        <xdr:cNvPr id="643" name="フローチャート: 判断 642"/>
        <xdr:cNvSpPr/>
      </xdr:nvSpPr>
      <xdr:spPr>
        <a:xfrm>
          <a:off x="12763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106100</xdr:rowOff>
    </xdr:from>
    <xdr:ext cx="534377" cy="259045"/>
    <xdr:sp macro="" textlink="">
      <xdr:nvSpPr>
        <xdr:cNvPr id="644" name="テキスト ボックス 643"/>
        <xdr:cNvSpPr txBox="1"/>
      </xdr:nvSpPr>
      <xdr:spPr>
        <a:xfrm>
          <a:off x="12547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46025</xdr:rowOff>
    </xdr:from>
    <xdr:to>
      <xdr:col>85</xdr:col>
      <xdr:colOff>177800</xdr:colOff>
      <xdr:row>77</xdr:row>
      <xdr:rowOff>147625</xdr:rowOff>
    </xdr:to>
    <xdr:sp macro="" textlink="">
      <xdr:nvSpPr>
        <xdr:cNvPr id="650" name="楕円 649"/>
        <xdr:cNvSpPr/>
      </xdr:nvSpPr>
      <xdr:spPr>
        <a:xfrm>
          <a:off x="16268700" y="132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24452</xdr:rowOff>
    </xdr:from>
    <xdr:ext cx="534377" cy="259045"/>
    <xdr:sp macro="" textlink="">
      <xdr:nvSpPr>
        <xdr:cNvPr id="651" name="公債費該当値テキスト"/>
        <xdr:cNvSpPr txBox="1"/>
      </xdr:nvSpPr>
      <xdr:spPr>
        <a:xfrm>
          <a:off x="16370300" y="1322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35585</xdr:rowOff>
    </xdr:from>
    <xdr:to>
      <xdr:col>81</xdr:col>
      <xdr:colOff>101600</xdr:colOff>
      <xdr:row>77</xdr:row>
      <xdr:rowOff>137185</xdr:rowOff>
    </xdr:to>
    <xdr:sp macro="" textlink="">
      <xdr:nvSpPr>
        <xdr:cNvPr id="652" name="楕円 651"/>
        <xdr:cNvSpPr/>
      </xdr:nvSpPr>
      <xdr:spPr>
        <a:xfrm>
          <a:off x="15430500" y="1323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128312</xdr:rowOff>
    </xdr:from>
    <xdr:ext cx="534377" cy="259045"/>
    <xdr:sp macro="" textlink="">
      <xdr:nvSpPr>
        <xdr:cNvPr id="653" name="テキスト ボックス 652"/>
        <xdr:cNvSpPr txBox="1"/>
      </xdr:nvSpPr>
      <xdr:spPr>
        <a:xfrm>
          <a:off x="15214111" y="1332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35446</xdr:rowOff>
    </xdr:from>
    <xdr:to>
      <xdr:col>76</xdr:col>
      <xdr:colOff>165100</xdr:colOff>
      <xdr:row>77</xdr:row>
      <xdr:rowOff>137046</xdr:rowOff>
    </xdr:to>
    <xdr:sp macro="" textlink="">
      <xdr:nvSpPr>
        <xdr:cNvPr id="654" name="楕円 653"/>
        <xdr:cNvSpPr/>
      </xdr:nvSpPr>
      <xdr:spPr>
        <a:xfrm>
          <a:off x="14541500" y="132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128173</xdr:rowOff>
    </xdr:from>
    <xdr:ext cx="534377" cy="259045"/>
    <xdr:sp macro="" textlink="">
      <xdr:nvSpPr>
        <xdr:cNvPr id="655" name="テキスト ボックス 654"/>
        <xdr:cNvSpPr txBox="1"/>
      </xdr:nvSpPr>
      <xdr:spPr>
        <a:xfrm>
          <a:off x="14325111" y="133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38202</xdr:rowOff>
    </xdr:from>
    <xdr:to>
      <xdr:col>72</xdr:col>
      <xdr:colOff>38100</xdr:colOff>
      <xdr:row>77</xdr:row>
      <xdr:rowOff>139802</xdr:rowOff>
    </xdr:to>
    <xdr:sp macro="" textlink="">
      <xdr:nvSpPr>
        <xdr:cNvPr id="656" name="楕円 655"/>
        <xdr:cNvSpPr/>
      </xdr:nvSpPr>
      <xdr:spPr>
        <a:xfrm>
          <a:off x="13652500" y="1323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130929</xdr:rowOff>
    </xdr:from>
    <xdr:ext cx="534377" cy="259045"/>
    <xdr:sp macro="" textlink="">
      <xdr:nvSpPr>
        <xdr:cNvPr id="657" name="テキスト ボックス 656"/>
        <xdr:cNvSpPr txBox="1"/>
      </xdr:nvSpPr>
      <xdr:spPr>
        <a:xfrm>
          <a:off x="13436111" y="1333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45377</xdr:rowOff>
    </xdr:from>
    <xdr:to>
      <xdr:col>67</xdr:col>
      <xdr:colOff>101600</xdr:colOff>
      <xdr:row>77</xdr:row>
      <xdr:rowOff>146977</xdr:rowOff>
    </xdr:to>
    <xdr:sp macro="" textlink="">
      <xdr:nvSpPr>
        <xdr:cNvPr id="658" name="楕円 657"/>
        <xdr:cNvSpPr/>
      </xdr:nvSpPr>
      <xdr:spPr>
        <a:xfrm>
          <a:off x="12763500" y="132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138104</xdr:rowOff>
    </xdr:from>
    <xdr:ext cx="534377" cy="259045"/>
    <xdr:sp macro="" textlink="">
      <xdr:nvSpPr>
        <xdr:cNvPr id="659" name="テキスト ボックス 658"/>
        <xdr:cNvSpPr txBox="1"/>
      </xdr:nvSpPr>
      <xdr:spPr>
        <a:xfrm>
          <a:off x="12547111" y="1333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3" name="直線コネクタ 682"/>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4"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5" name="直線コネクタ 684"/>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6"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7" name="直線コネクタ 686"/>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169532</xdr:rowOff>
    </xdr:from>
    <xdr:to>
      <xdr:col>85</xdr:col>
      <xdr:colOff>127000</xdr:colOff>
      <xdr:row>98</xdr:row>
      <xdr:rowOff>3353</xdr:rowOff>
    </xdr:to>
    <xdr:cxnSp macro="">
      <xdr:nvCxnSpPr>
        <xdr:cNvPr id="688" name="直線コネクタ 687"/>
        <xdr:cNvCxnSpPr/>
      </xdr:nvCxnSpPr>
      <xdr:spPr>
        <a:xfrm>
          <a:off x="15481300" y="16628732"/>
          <a:ext cx="838200" cy="17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9" name="積立金平均値テキスト"/>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90" name="フローチャート: 判断 689"/>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169532</xdr:rowOff>
    </xdr:from>
    <xdr:to>
      <xdr:col>81</xdr:col>
      <xdr:colOff>50800</xdr:colOff>
      <xdr:row>98</xdr:row>
      <xdr:rowOff>114960</xdr:rowOff>
    </xdr:to>
    <xdr:cxnSp macro="">
      <xdr:nvCxnSpPr>
        <xdr:cNvPr id="691" name="直線コネクタ 690"/>
        <xdr:cNvCxnSpPr/>
      </xdr:nvCxnSpPr>
      <xdr:spPr>
        <a:xfrm flipV="1">
          <a:off x="14592300" y="16628732"/>
          <a:ext cx="889000" cy="28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2" name="フローチャート: 判断 691"/>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3" name="テキスト ボックス 692"/>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77685</xdr:rowOff>
    </xdr:from>
    <xdr:to>
      <xdr:col>76</xdr:col>
      <xdr:colOff>114300</xdr:colOff>
      <xdr:row>98</xdr:row>
      <xdr:rowOff>114960</xdr:rowOff>
    </xdr:to>
    <xdr:cxnSp macro="">
      <xdr:nvCxnSpPr>
        <xdr:cNvPr id="694" name="直線コネクタ 693"/>
        <xdr:cNvCxnSpPr/>
      </xdr:nvCxnSpPr>
      <xdr:spPr>
        <a:xfrm>
          <a:off x="13703300" y="16879785"/>
          <a:ext cx="889000" cy="3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5" name="フローチャート: 判断 694"/>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6" name="テキスト ボックス 695"/>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77685</xdr:rowOff>
    </xdr:from>
    <xdr:to>
      <xdr:col>71</xdr:col>
      <xdr:colOff>177800</xdr:colOff>
      <xdr:row>98</xdr:row>
      <xdr:rowOff>142900</xdr:rowOff>
    </xdr:to>
    <xdr:cxnSp macro="">
      <xdr:nvCxnSpPr>
        <xdr:cNvPr id="697" name="直線コネクタ 696"/>
        <xdr:cNvCxnSpPr/>
      </xdr:nvCxnSpPr>
      <xdr:spPr>
        <a:xfrm flipV="1">
          <a:off x="12814300" y="16879785"/>
          <a:ext cx="889000" cy="6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8" name="フローチャート: 判断 697"/>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699" name="テキスト ボックス 698"/>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0" name="フローチャート: 判断 699"/>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1" name="テキスト ボックス 700"/>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124003</xdr:rowOff>
    </xdr:from>
    <xdr:to>
      <xdr:col>85</xdr:col>
      <xdr:colOff>177800</xdr:colOff>
      <xdr:row>98</xdr:row>
      <xdr:rowOff>54153</xdr:rowOff>
    </xdr:to>
    <xdr:sp macro="" textlink="">
      <xdr:nvSpPr>
        <xdr:cNvPr id="707" name="楕円 706"/>
        <xdr:cNvSpPr/>
      </xdr:nvSpPr>
      <xdr:spPr>
        <a:xfrm>
          <a:off x="16268700" y="1675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102430</xdr:rowOff>
    </xdr:from>
    <xdr:ext cx="534377" cy="259045"/>
    <xdr:sp macro="" textlink="">
      <xdr:nvSpPr>
        <xdr:cNvPr id="708" name="積立金該当値テキスト"/>
        <xdr:cNvSpPr txBox="1"/>
      </xdr:nvSpPr>
      <xdr:spPr>
        <a:xfrm>
          <a:off x="16370300" y="167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118732</xdr:rowOff>
    </xdr:from>
    <xdr:to>
      <xdr:col>81</xdr:col>
      <xdr:colOff>101600</xdr:colOff>
      <xdr:row>97</xdr:row>
      <xdr:rowOff>48882</xdr:rowOff>
    </xdr:to>
    <xdr:sp macro="" textlink="">
      <xdr:nvSpPr>
        <xdr:cNvPr id="709" name="楕円 708"/>
        <xdr:cNvSpPr/>
      </xdr:nvSpPr>
      <xdr:spPr>
        <a:xfrm>
          <a:off x="15430500" y="165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65409</xdr:rowOff>
    </xdr:from>
    <xdr:ext cx="534377" cy="259045"/>
    <xdr:sp macro="" textlink="">
      <xdr:nvSpPr>
        <xdr:cNvPr id="710" name="テキスト ボックス 709"/>
        <xdr:cNvSpPr txBox="1"/>
      </xdr:nvSpPr>
      <xdr:spPr>
        <a:xfrm>
          <a:off x="15214111" y="1635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64160</xdr:rowOff>
    </xdr:from>
    <xdr:to>
      <xdr:col>76</xdr:col>
      <xdr:colOff>165100</xdr:colOff>
      <xdr:row>98</xdr:row>
      <xdr:rowOff>165760</xdr:rowOff>
    </xdr:to>
    <xdr:sp macro="" textlink="">
      <xdr:nvSpPr>
        <xdr:cNvPr id="711" name="楕円 710"/>
        <xdr:cNvSpPr/>
      </xdr:nvSpPr>
      <xdr:spPr>
        <a:xfrm>
          <a:off x="14541500" y="1686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156887</xdr:rowOff>
    </xdr:from>
    <xdr:ext cx="469744" cy="259045"/>
    <xdr:sp macro="" textlink="">
      <xdr:nvSpPr>
        <xdr:cNvPr id="712" name="テキスト ボックス 711"/>
        <xdr:cNvSpPr txBox="1"/>
      </xdr:nvSpPr>
      <xdr:spPr>
        <a:xfrm>
          <a:off x="14357428" y="1695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26885</xdr:rowOff>
    </xdr:from>
    <xdr:to>
      <xdr:col>72</xdr:col>
      <xdr:colOff>38100</xdr:colOff>
      <xdr:row>98</xdr:row>
      <xdr:rowOff>128485</xdr:rowOff>
    </xdr:to>
    <xdr:sp macro="" textlink="">
      <xdr:nvSpPr>
        <xdr:cNvPr id="713" name="楕円 712"/>
        <xdr:cNvSpPr/>
      </xdr:nvSpPr>
      <xdr:spPr>
        <a:xfrm>
          <a:off x="13652500" y="1682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119612</xdr:rowOff>
    </xdr:from>
    <xdr:ext cx="534377" cy="259045"/>
    <xdr:sp macro="" textlink="">
      <xdr:nvSpPr>
        <xdr:cNvPr id="714" name="テキスト ボックス 713"/>
        <xdr:cNvSpPr txBox="1"/>
      </xdr:nvSpPr>
      <xdr:spPr>
        <a:xfrm>
          <a:off x="13436111" y="169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92100</xdr:rowOff>
    </xdr:from>
    <xdr:to>
      <xdr:col>67</xdr:col>
      <xdr:colOff>101600</xdr:colOff>
      <xdr:row>99</xdr:row>
      <xdr:rowOff>22250</xdr:rowOff>
    </xdr:to>
    <xdr:sp macro="" textlink="">
      <xdr:nvSpPr>
        <xdr:cNvPr id="715" name="楕円 714"/>
        <xdr:cNvSpPr/>
      </xdr:nvSpPr>
      <xdr:spPr>
        <a:xfrm>
          <a:off x="12763500" y="168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13377</xdr:rowOff>
    </xdr:from>
    <xdr:ext cx="469744" cy="259045"/>
    <xdr:sp macro="" textlink="">
      <xdr:nvSpPr>
        <xdr:cNvPr id="716" name="テキスト ボックス 715"/>
        <xdr:cNvSpPr txBox="1"/>
      </xdr:nvSpPr>
      <xdr:spPr>
        <a:xfrm>
          <a:off x="12579428" y="1698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2" name="直線コネクタ 741"/>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5"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6" name="直線コネクタ 745"/>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30625</xdr:rowOff>
    </xdr:from>
    <xdr:to>
      <xdr:col>116</xdr:col>
      <xdr:colOff>63500</xdr:colOff>
      <xdr:row>39</xdr:row>
      <xdr:rowOff>37973</xdr:rowOff>
    </xdr:to>
    <xdr:cxnSp macro="">
      <xdr:nvCxnSpPr>
        <xdr:cNvPr id="747" name="直線コネクタ 746"/>
        <xdr:cNvCxnSpPr/>
      </xdr:nvCxnSpPr>
      <xdr:spPr>
        <a:xfrm flipV="1">
          <a:off x="21323300" y="6717175"/>
          <a:ext cx="8382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8"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9" name="フローチャート: 判断 748"/>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37973</xdr:rowOff>
    </xdr:from>
    <xdr:to>
      <xdr:col>111</xdr:col>
      <xdr:colOff>177800</xdr:colOff>
      <xdr:row>39</xdr:row>
      <xdr:rowOff>83693</xdr:rowOff>
    </xdr:to>
    <xdr:cxnSp macro="">
      <xdr:nvCxnSpPr>
        <xdr:cNvPr id="750" name="直線コネクタ 749"/>
        <xdr:cNvCxnSpPr/>
      </xdr:nvCxnSpPr>
      <xdr:spPr>
        <a:xfrm flipV="1">
          <a:off x="20434300" y="67245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1" name="フローチャート: 判断 750"/>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2" name="テキスト ボックス 751"/>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83693</xdr:rowOff>
    </xdr:from>
    <xdr:to>
      <xdr:col>107</xdr:col>
      <xdr:colOff>50800</xdr:colOff>
      <xdr:row>39</xdr:row>
      <xdr:rowOff>98878</xdr:rowOff>
    </xdr:to>
    <xdr:cxnSp macro="">
      <xdr:nvCxnSpPr>
        <xdr:cNvPr id="753" name="直線コネクタ 752"/>
        <xdr:cNvCxnSpPr/>
      </xdr:nvCxnSpPr>
      <xdr:spPr>
        <a:xfrm flipV="1">
          <a:off x="19545300" y="6770243"/>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134620</xdr:rowOff>
    </xdr:from>
    <xdr:to>
      <xdr:col>107</xdr:col>
      <xdr:colOff>101600</xdr:colOff>
      <xdr:row>36</xdr:row>
      <xdr:rowOff>64770</xdr:rowOff>
    </xdr:to>
    <xdr:sp macro="" textlink="">
      <xdr:nvSpPr>
        <xdr:cNvPr id="754" name="フローチャート: 判断 753"/>
        <xdr:cNvSpPr/>
      </xdr:nvSpPr>
      <xdr:spPr>
        <a:xfrm>
          <a:off x="20383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81297</xdr:rowOff>
    </xdr:from>
    <xdr:ext cx="469744" cy="259045"/>
    <xdr:sp macro="" textlink="">
      <xdr:nvSpPr>
        <xdr:cNvPr id="755" name="テキスト ボックス 754"/>
        <xdr:cNvSpPr txBox="1"/>
      </xdr:nvSpPr>
      <xdr:spPr>
        <a:xfrm>
          <a:off x="20199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119435</xdr:rowOff>
    </xdr:from>
    <xdr:to>
      <xdr:col>102</xdr:col>
      <xdr:colOff>165100</xdr:colOff>
      <xdr:row>37</xdr:row>
      <xdr:rowOff>49585</xdr:rowOff>
    </xdr:to>
    <xdr:sp macro="" textlink="">
      <xdr:nvSpPr>
        <xdr:cNvPr id="757" name="フローチャート: 判断 756"/>
        <xdr:cNvSpPr/>
      </xdr:nvSpPr>
      <xdr:spPr>
        <a:xfrm>
          <a:off x="19494500" y="629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66112</xdr:rowOff>
    </xdr:from>
    <xdr:ext cx="469744" cy="259045"/>
    <xdr:sp macro="" textlink="">
      <xdr:nvSpPr>
        <xdr:cNvPr id="758" name="テキスト ボックス 757"/>
        <xdr:cNvSpPr txBox="1"/>
      </xdr:nvSpPr>
      <xdr:spPr>
        <a:xfrm>
          <a:off x="19310428" y="606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148826</xdr:rowOff>
    </xdr:from>
    <xdr:to>
      <xdr:col>98</xdr:col>
      <xdr:colOff>38100</xdr:colOff>
      <xdr:row>37</xdr:row>
      <xdr:rowOff>78976</xdr:rowOff>
    </xdr:to>
    <xdr:sp macro="" textlink="">
      <xdr:nvSpPr>
        <xdr:cNvPr id="759" name="フローチャート: 判断 758"/>
        <xdr:cNvSpPr/>
      </xdr:nvSpPr>
      <xdr:spPr>
        <a:xfrm>
          <a:off x="18605500" y="6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95503</xdr:rowOff>
    </xdr:from>
    <xdr:ext cx="469744" cy="259045"/>
    <xdr:sp macro="" textlink="">
      <xdr:nvSpPr>
        <xdr:cNvPr id="760" name="テキスト ボックス 759"/>
        <xdr:cNvSpPr txBox="1"/>
      </xdr:nvSpPr>
      <xdr:spPr>
        <a:xfrm>
          <a:off x="18421428" y="609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151275</xdr:rowOff>
    </xdr:from>
    <xdr:to>
      <xdr:col>116</xdr:col>
      <xdr:colOff>114300</xdr:colOff>
      <xdr:row>39</xdr:row>
      <xdr:rowOff>81425</xdr:rowOff>
    </xdr:to>
    <xdr:sp macro="" textlink="">
      <xdr:nvSpPr>
        <xdr:cNvPr id="766" name="楕円 765"/>
        <xdr:cNvSpPr/>
      </xdr:nvSpPr>
      <xdr:spPr>
        <a:xfrm>
          <a:off x="22110700" y="66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66202</xdr:rowOff>
    </xdr:from>
    <xdr:ext cx="378565" cy="259045"/>
    <xdr:sp macro="" textlink="">
      <xdr:nvSpPr>
        <xdr:cNvPr id="767" name="投資及び出資金該当値テキスト"/>
        <xdr:cNvSpPr txBox="1"/>
      </xdr:nvSpPr>
      <xdr:spPr>
        <a:xfrm>
          <a:off x="22212300" y="6581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158623</xdr:rowOff>
    </xdr:from>
    <xdr:to>
      <xdr:col>112</xdr:col>
      <xdr:colOff>38100</xdr:colOff>
      <xdr:row>39</xdr:row>
      <xdr:rowOff>88773</xdr:rowOff>
    </xdr:to>
    <xdr:sp macro="" textlink="">
      <xdr:nvSpPr>
        <xdr:cNvPr id="768" name="楕円 767"/>
        <xdr:cNvSpPr/>
      </xdr:nvSpPr>
      <xdr:spPr>
        <a:xfrm>
          <a:off x="21272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79900</xdr:rowOff>
    </xdr:from>
    <xdr:ext cx="378565" cy="259045"/>
    <xdr:sp macro="" textlink="">
      <xdr:nvSpPr>
        <xdr:cNvPr id="769" name="テキスト ボックス 768"/>
        <xdr:cNvSpPr txBox="1"/>
      </xdr:nvSpPr>
      <xdr:spPr>
        <a:xfrm>
          <a:off x="21134017" y="6766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32893</xdr:rowOff>
    </xdr:from>
    <xdr:to>
      <xdr:col>107</xdr:col>
      <xdr:colOff>101600</xdr:colOff>
      <xdr:row>39</xdr:row>
      <xdr:rowOff>134493</xdr:rowOff>
    </xdr:to>
    <xdr:sp macro="" textlink="">
      <xdr:nvSpPr>
        <xdr:cNvPr id="770" name="楕円 769"/>
        <xdr:cNvSpPr/>
      </xdr:nvSpPr>
      <xdr:spPr>
        <a:xfrm>
          <a:off x="20383500" y="67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125620</xdr:rowOff>
    </xdr:from>
    <xdr:ext cx="313932" cy="259045"/>
    <xdr:sp macro="" textlink="">
      <xdr:nvSpPr>
        <xdr:cNvPr id="771" name="テキスト ボックス 770"/>
        <xdr:cNvSpPr txBox="1"/>
      </xdr:nvSpPr>
      <xdr:spPr>
        <a:xfrm>
          <a:off x="20277333" y="6812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9" name="直線コネクタ 798"/>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2"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3" name="直線コネクタ 802"/>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30734</xdr:rowOff>
    </xdr:from>
    <xdr:to>
      <xdr:col>116</xdr:col>
      <xdr:colOff>63500</xdr:colOff>
      <xdr:row>59</xdr:row>
      <xdr:rowOff>30734</xdr:rowOff>
    </xdr:to>
    <xdr:cxnSp macro="">
      <xdr:nvCxnSpPr>
        <xdr:cNvPr id="804" name="直線コネクタ 803"/>
        <xdr:cNvCxnSpPr/>
      </xdr:nvCxnSpPr>
      <xdr:spPr>
        <a:xfrm>
          <a:off x="21323300" y="101462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5"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6" name="フローチャート: 判断 805"/>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30429</xdr:rowOff>
    </xdr:from>
    <xdr:to>
      <xdr:col>111</xdr:col>
      <xdr:colOff>177800</xdr:colOff>
      <xdr:row>59</xdr:row>
      <xdr:rowOff>30734</xdr:rowOff>
    </xdr:to>
    <xdr:cxnSp macro="">
      <xdr:nvCxnSpPr>
        <xdr:cNvPr id="807" name="直線コネクタ 806"/>
        <xdr:cNvCxnSpPr/>
      </xdr:nvCxnSpPr>
      <xdr:spPr>
        <a:xfrm>
          <a:off x="20434300" y="1014597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8" name="フローチャート: 判断 807"/>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9" name="テキスト ボックス 808"/>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30429</xdr:rowOff>
    </xdr:from>
    <xdr:to>
      <xdr:col>107</xdr:col>
      <xdr:colOff>50800</xdr:colOff>
      <xdr:row>59</xdr:row>
      <xdr:rowOff>30620</xdr:rowOff>
    </xdr:to>
    <xdr:cxnSp macro="">
      <xdr:nvCxnSpPr>
        <xdr:cNvPr id="810" name="直線コネクタ 809"/>
        <xdr:cNvCxnSpPr/>
      </xdr:nvCxnSpPr>
      <xdr:spPr>
        <a:xfrm flipV="1">
          <a:off x="19545300" y="1014597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1" name="フローチャート: 判断 810"/>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2" name="テキスト ボックス 811"/>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17323</xdr:rowOff>
    </xdr:from>
    <xdr:to>
      <xdr:col>102</xdr:col>
      <xdr:colOff>114300</xdr:colOff>
      <xdr:row>59</xdr:row>
      <xdr:rowOff>30620</xdr:rowOff>
    </xdr:to>
    <xdr:cxnSp macro="">
      <xdr:nvCxnSpPr>
        <xdr:cNvPr id="813" name="直線コネクタ 812"/>
        <xdr:cNvCxnSpPr/>
      </xdr:nvCxnSpPr>
      <xdr:spPr>
        <a:xfrm>
          <a:off x="18656300" y="10132873"/>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4" name="フローチャート: 判断 813"/>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5" name="テキスト ボックス 814"/>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6" name="フローチャート: 判断 815"/>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7" name="テキスト ボックス 816"/>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151384</xdr:rowOff>
    </xdr:from>
    <xdr:to>
      <xdr:col>116</xdr:col>
      <xdr:colOff>114300</xdr:colOff>
      <xdr:row>59</xdr:row>
      <xdr:rowOff>81534</xdr:rowOff>
    </xdr:to>
    <xdr:sp macro="" textlink="">
      <xdr:nvSpPr>
        <xdr:cNvPr id="823" name="楕円 822"/>
        <xdr:cNvSpPr/>
      </xdr:nvSpPr>
      <xdr:spPr>
        <a:xfrm>
          <a:off x="221107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66311</xdr:rowOff>
    </xdr:from>
    <xdr:ext cx="378565" cy="259045"/>
    <xdr:sp macro="" textlink="">
      <xdr:nvSpPr>
        <xdr:cNvPr id="824" name="貸付金該当値テキスト"/>
        <xdr:cNvSpPr txBox="1"/>
      </xdr:nvSpPr>
      <xdr:spPr>
        <a:xfrm>
          <a:off x="22212300" y="1001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151384</xdr:rowOff>
    </xdr:from>
    <xdr:to>
      <xdr:col>112</xdr:col>
      <xdr:colOff>38100</xdr:colOff>
      <xdr:row>59</xdr:row>
      <xdr:rowOff>81534</xdr:rowOff>
    </xdr:to>
    <xdr:sp macro="" textlink="">
      <xdr:nvSpPr>
        <xdr:cNvPr id="825" name="楕円 824"/>
        <xdr:cNvSpPr/>
      </xdr:nvSpPr>
      <xdr:spPr>
        <a:xfrm>
          <a:off x="212725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72661</xdr:rowOff>
    </xdr:from>
    <xdr:ext cx="378565" cy="259045"/>
    <xdr:sp macro="" textlink="">
      <xdr:nvSpPr>
        <xdr:cNvPr id="826" name="テキスト ボックス 825"/>
        <xdr:cNvSpPr txBox="1"/>
      </xdr:nvSpPr>
      <xdr:spPr>
        <a:xfrm>
          <a:off x="21134017" y="10188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151079</xdr:rowOff>
    </xdr:from>
    <xdr:to>
      <xdr:col>107</xdr:col>
      <xdr:colOff>101600</xdr:colOff>
      <xdr:row>59</xdr:row>
      <xdr:rowOff>81229</xdr:rowOff>
    </xdr:to>
    <xdr:sp macro="" textlink="">
      <xdr:nvSpPr>
        <xdr:cNvPr id="827" name="楕円 826"/>
        <xdr:cNvSpPr/>
      </xdr:nvSpPr>
      <xdr:spPr>
        <a:xfrm>
          <a:off x="20383500" y="100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72356</xdr:rowOff>
    </xdr:from>
    <xdr:ext cx="378565" cy="259045"/>
    <xdr:sp macro="" textlink="">
      <xdr:nvSpPr>
        <xdr:cNvPr id="828" name="テキスト ボックス 827"/>
        <xdr:cNvSpPr txBox="1"/>
      </xdr:nvSpPr>
      <xdr:spPr>
        <a:xfrm>
          <a:off x="20245017" y="10187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151270</xdr:rowOff>
    </xdr:from>
    <xdr:to>
      <xdr:col>102</xdr:col>
      <xdr:colOff>165100</xdr:colOff>
      <xdr:row>59</xdr:row>
      <xdr:rowOff>81420</xdr:rowOff>
    </xdr:to>
    <xdr:sp macro="" textlink="">
      <xdr:nvSpPr>
        <xdr:cNvPr id="829" name="楕円 828"/>
        <xdr:cNvSpPr/>
      </xdr:nvSpPr>
      <xdr:spPr>
        <a:xfrm>
          <a:off x="19494500" y="100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72547</xdr:rowOff>
    </xdr:from>
    <xdr:ext cx="378565" cy="259045"/>
    <xdr:sp macro="" textlink="">
      <xdr:nvSpPr>
        <xdr:cNvPr id="830" name="テキスト ボックス 829"/>
        <xdr:cNvSpPr txBox="1"/>
      </xdr:nvSpPr>
      <xdr:spPr>
        <a:xfrm>
          <a:off x="19356017" y="1018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137973</xdr:rowOff>
    </xdr:from>
    <xdr:to>
      <xdr:col>98</xdr:col>
      <xdr:colOff>38100</xdr:colOff>
      <xdr:row>59</xdr:row>
      <xdr:rowOff>68123</xdr:rowOff>
    </xdr:to>
    <xdr:sp macro="" textlink="">
      <xdr:nvSpPr>
        <xdr:cNvPr id="831" name="楕円 830"/>
        <xdr:cNvSpPr/>
      </xdr:nvSpPr>
      <xdr:spPr>
        <a:xfrm>
          <a:off x="18605500" y="100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59250</xdr:rowOff>
    </xdr:from>
    <xdr:ext cx="378565" cy="259045"/>
    <xdr:sp macro="" textlink="">
      <xdr:nvSpPr>
        <xdr:cNvPr id="832" name="テキスト ボックス 831"/>
        <xdr:cNvSpPr txBox="1"/>
      </xdr:nvSpPr>
      <xdr:spPr>
        <a:xfrm>
          <a:off x="18467017" y="1017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4" name="直線コネクタ 84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5" name="テキスト ボックス 84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6" name="直線コネクタ 84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7" name="テキスト ボックス 84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8" name="直線コネクタ 84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9" name="テキスト ボックス 84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0" name="直線コネクタ 84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1" name="テキスト ボックス 85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2" name="直線コネクタ 85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3" name="テキスト ボックス 852"/>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4" name="直線コネクタ 85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5" name="テキスト ボックス 85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9" name="直線コネクタ 858"/>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60"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1" name="直線コネクタ 860"/>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2"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3" name="直線コネクタ 862"/>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27752</xdr:rowOff>
    </xdr:from>
    <xdr:to>
      <xdr:col>116</xdr:col>
      <xdr:colOff>63500</xdr:colOff>
      <xdr:row>77</xdr:row>
      <xdr:rowOff>87807</xdr:rowOff>
    </xdr:to>
    <xdr:cxnSp macro="">
      <xdr:nvCxnSpPr>
        <xdr:cNvPr id="864" name="直線コネクタ 863"/>
        <xdr:cNvCxnSpPr/>
      </xdr:nvCxnSpPr>
      <xdr:spPr>
        <a:xfrm flipV="1">
          <a:off x="21323300" y="13229402"/>
          <a:ext cx="838200" cy="6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5" name="繰出金平均値テキスト"/>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6" name="フローチャート: 判断 865"/>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87807</xdr:rowOff>
    </xdr:from>
    <xdr:to>
      <xdr:col>111</xdr:col>
      <xdr:colOff>177800</xdr:colOff>
      <xdr:row>77</xdr:row>
      <xdr:rowOff>163051</xdr:rowOff>
    </xdr:to>
    <xdr:cxnSp macro="">
      <xdr:nvCxnSpPr>
        <xdr:cNvPr id="867" name="直線コネクタ 866"/>
        <xdr:cNvCxnSpPr/>
      </xdr:nvCxnSpPr>
      <xdr:spPr>
        <a:xfrm flipV="1">
          <a:off x="20434300" y="13289457"/>
          <a:ext cx="889000" cy="7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8" name="フローチャート: 判断 867"/>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9" name="テキスト ボックス 868"/>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154853</xdr:rowOff>
    </xdr:from>
    <xdr:to>
      <xdr:col>107</xdr:col>
      <xdr:colOff>50800</xdr:colOff>
      <xdr:row>77</xdr:row>
      <xdr:rowOff>163051</xdr:rowOff>
    </xdr:to>
    <xdr:cxnSp macro="">
      <xdr:nvCxnSpPr>
        <xdr:cNvPr id="870" name="直線コネクタ 869"/>
        <xdr:cNvCxnSpPr/>
      </xdr:nvCxnSpPr>
      <xdr:spPr>
        <a:xfrm>
          <a:off x="19545300" y="12842153"/>
          <a:ext cx="889000" cy="52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79136</xdr:rowOff>
    </xdr:from>
    <xdr:to>
      <xdr:col>107</xdr:col>
      <xdr:colOff>101600</xdr:colOff>
      <xdr:row>77</xdr:row>
      <xdr:rowOff>9286</xdr:rowOff>
    </xdr:to>
    <xdr:sp macro="" textlink="">
      <xdr:nvSpPr>
        <xdr:cNvPr id="871" name="フローチャート: 判断 870"/>
        <xdr:cNvSpPr/>
      </xdr:nvSpPr>
      <xdr:spPr>
        <a:xfrm>
          <a:off x="20383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25812</xdr:rowOff>
    </xdr:from>
    <xdr:ext cx="534377" cy="259045"/>
    <xdr:sp macro="" textlink="">
      <xdr:nvSpPr>
        <xdr:cNvPr id="872" name="テキスト ボックス 871"/>
        <xdr:cNvSpPr txBox="1"/>
      </xdr:nvSpPr>
      <xdr:spPr>
        <a:xfrm>
          <a:off x="20167111" y="128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139569</xdr:rowOff>
    </xdr:from>
    <xdr:to>
      <xdr:col>102</xdr:col>
      <xdr:colOff>114300</xdr:colOff>
      <xdr:row>74</xdr:row>
      <xdr:rowOff>154853</xdr:rowOff>
    </xdr:to>
    <xdr:cxnSp macro="">
      <xdr:nvCxnSpPr>
        <xdr:cNvPr id="873" name="直線コネクタ 872"/>
        <xdr:cNvCxnSpPr/>
      </xdr:nvCxnSpPr>
      <xdr:spPr>
        <a:xfrm>
          <a:off x="18656300" y="12826869"/>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63101</xdr:rowOff>
    </xdr:from>
    <xdr:to>
      <xdr:col>102</xdr:col>
      <xdr:colOff>165100</xdr:colOff>
      <xdr:row>75</xdr:row>
      <xdr:rowOff>164700</xdr:rowOff>
    </xdr:to>
    <xdr:sp macro="" textlink="">
      <xdr:nvSpPr>
        <xdr:cNvPr id="874" name="フローチャート: 判断 873"/>
        <xdr:cNvSpPr/>
      </xdr:nvSpPr>
      <xdr:spPr>
        <a:xfrm>
          <a:off x="19494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155829</xdr:rowOff>
    </xdr:from>
    <xdr:ext cx="534377" cy="259045"/>
    <xdr:sp macro="" textlink="">
      <xdr:nvSpPr>
        <xdr:cNvPr id="875" name="テキスト ボックス 874"/>
        <xdr:cNvSpPr txBox="1"/>
      </xdr:nvSpPr>
      <xdr:spPr>
        <a:xfrm>
          <a:off x="19278111" y="130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20091</xdr:rowOff>
    </xdr:from>
    <xdr:to>
      <xdr:col>98</xdr:col>
      <xdr:colOff>38100</xdr:colOff>
      <xdr:row>75</xdr:row>
      <xdr:rowOff>121691</xdr:rowOff>
    </xdr:to>
    <xdr:sp macro="" textlink="">
      <xdr:nvSpPr>
        <xdr:cNvPr id="876" name="フローチャート: 判断 875"/>
        <xdr:cNvSpPr/>
      </xdr:nvSpPr>
      <xdr:spPr>
        <a:xfrm>
          <a:off x="18605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112819</xdr:rowOff>
    </xdr:from>
    <xdr:ext cx="534377" cy="259045"/>
    <xdr:sp macro="" textlink="">
      <xdr:nvSpPr>
        <xdr:cNvPr id="877" name="テキスト ボックス 876"/>
        <xdr:cNvSpPr txBox="1"/>
      </xdr:nvSpPr>
      <xdr:spPr>
        <a:xfrm>
          <a:off x="18389111" y="129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148402</xdr:rowOff>
    </xdr:from>
    <xdr:to>
      <xdr:col>116</xdr:col>
      <xdr:colOff>114300</xdr:colOff>
      <xdr:row>77</xdr:row>
      <xdr:rowOff>78552</xdr:rowOff>
    </xdr:to>
    <xdr:sp macro="" textlink="">
      <xdr:nvSpPr>
        <xdr:cNvPr id="883" name="楕円 882"/>
        <xdr:cNvSpPr/>
      </xdr:nvSpPr>
      <xdr:spPr>
        <a:xfrm>
          <a:off x="22110700" y="1317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126829</xdr:rowOff>
    </xdr:from>
    <xdr:ext cx="534377" cy="259045"/>
    <xdr:sp macro="" textlink="">
      <xdr:nvSpPr>
        <xdr:cNvPr id="884" name="繰出金該当値テキスト"/>
        <xdr:cNvSpPr txBox="1"/>
      </xdr:nvSpPr>
      <xdr:spPr>
        <a:xfrm>
          <a:off x="22212300" y="131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37007</xdr:rowOff>
    </xdr:from>
    <xdr:to>
      <xdr:col>112</xdr:col>
      <xdr:colOff>38100</xdr:colOff>
      <xdr:row>77</xdr:row>
      <xdr:rowOff>138607</xdr:rowOff>
    </xdr:to>
    <xdr:sp macro="" textlink="">
      <xdr:nvSpPr>
        <xdr:cNvPr id="885" name="楕円 884"/>
        <xdr:cNvSpPr/>
      </xdr:nvSpPr>
      <xdr:spPr>
        <a:xfrm>
          <a:off x="21272500" y="132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129734</xdr:rowOff>
    </xdr:from>
    <xdr:ext cx="534377" cy="259045"/>
    <xdr:sp macro="" textlink="">
      <xdr:nvSpPr>
        <xdr:cNvPr id="886" name="テキスト ボックス 885"/>
        <xdr:cNvSpPr txBox="1"/>
      </xdr:nvSpPr>
      <xdr:spPr>
        <a:xfrm>
          <a:off x="21056111" y="133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112251</xdr:rowOff>
    </xdr:from>
    <xdr:to>
      <xdr:col>107</xdr:col>
      <xdr:colOff>101600</xdr:colOff>
      <xdr:row>78</xdr:row>
      <xdr:rowOff>42401</xdr:rowOff>
    </xdr:to>
    <xdr:sp macro="" textlink="">
      <xdr:nvSpPr>
        <xdr:cNvPr id="887" name="楕円 886"/>
        <xdr:cNvSpPr/>
      </xdr:nvSpPr>
      <xdr:spPr>
        <a:xfrm>
          <a:off x="20383500" y="133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33528</xdr:rowOff>
    </xdr:from>
    <xdr:ext cx="534377" cy="259045"/>
    <xdr:sp macro="" textlink="">
      <xdr:nvSpPr>
        <xdr:cNvPr id="888" name="テキスト ボックス 887"/>
        <xdr:cNvSpPr txBox="1"/>
      </xdr:nvSpPr>
      <xdr:spPr>
        <a:xfrm>
          <a:off x="20167111" y="134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104053</xdr:rowOff>
    </xdr:from>
    <xdr:to>
      <xdr:col>102</xdr:col>
      <xdr:colOff>165100</xdr:colOff>
      <xdr:row>75</xdr:row>
      <xdr:rowOff>34203</xdr:rowOff>
    </xdr:to>
    <xdr:sp macro="" textlink="">
      <xdr:nvSpPr>
        <xdr:cNvPr id="889" name="楕円 888"/>
        <xdr:cNvSpPr/>
      </xdr:nvSpPr>
      <xdr:spPr>
        <a:xfrm>
          <a:off x="19494500" y="1279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50730</xdr:rowOff>
    </xdr:from>
    <xdr:ext cx="534377" cy="259045"/>
    <xdr:sp macro="" textlink="">
      <xdr:nvSpPr>
        <xdr:cNvPr id="890" name="テキスト ボックス 889"/>
        <xdr:cNvSpPr txBox="1"/>
      </xdr:nvSpPr>
      <xdr:spPr>
        <a:xfrm>
          <a:off x="19278111" y="1256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88769</xdr:rowOff>
    </xdr:from>
    <xdr:to>
      <xdr:col>98</xdr:col>
      <xdr:colOff>38100</xdr:colOff>
      <xdr:row>75</xdr:row>
      <xdr:rowOff>18919</xdr:rowOff>
    </xdr:to>
    <xdr:sp macro="" textlink="">
      <xdr:nvSpPr>
        <xdr:cNvPr id="891" name="楕円 890"/>
        <xdr:cNvSpPr/>
      </xdr:nvSpPr>
      <xdr:spPr>
        <a:xfrm>
          <a:off x="18605500" y="127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35446</xdr:rowOff>
    </xdr:from>
    <xdr:ext cx="534377" cy="259045"/>
    <xdr:sp macro="" textlink="">
      <xdr:nvSpPr>
        <xdr:cNvPr id="892" name="テキスト ボックス 891"/>
        <xdr:cNvSpPr txBox="1"/>
      </xdr:nvSpPr>
      <xdr:spPr>
        <a:xfrm>
          <a:off x="18389111" y="125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歳出決算総額は、住民１人当たり</a:t>
          </a:r>
          <a:r>
            <a:rPr kumimoji="1" lang="en-US" altLang="ja-JP" sz="1100">
              <a:solidFill>
                <a:schemeClr val="dk1"/>
              </a:solidFill>
              <a:effectLst/>
              <a:latin typeface="+mn-lt"/>
              <a:ea typeface="+mn-ea"/>
              <a:cs typeface="+mn-cs"/>
            </a:rPr>
            <a:t>398,312</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人件費は住民１人当たり</a:t>
          </a:r>
          <a:r>
            <a:rPr kumimoji="1" lang="en-US" altLang="ja-JP" sz="1100">
              <a:solidFill>
                <a:schemeClr val="dk1"/>
              </a:solidFill>
              <a:effectLst/>
              <a:latin typeface="+mn-lt"/>
              <a:ea typeface="+mn-ea"/>
              <a:cs typeface="+mn-cs"/>
            </a:rPr>
            <a:t>72,338</a:t>
          </a:r>
          <a:r>
            <a:rPr kumimoji="1" lang="ja-JP" altLang="ja-JP" sz="1100">
              <a:solidFill>
                <a:schemeClr val="dk1"/>
              </a:solidFill>
              <a:effectLst/>
              <a:latin typeface="+mn-lt"/>
              <a:ea typeface="+mn-ea"/>
              <a:cs typeface="+mn-cs"/>
            </a:rPr>
            <a:t>円となっており、類似団体平均値を上回っている。引き続きラスパイレス指数</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未満を当面の目標とする。</a:t>
          </a:r>
          <a:endParaRPr lang="ja-JP" altLang="ja-JP" sz="1400">
            <a:effectLst/>
          </a:endParaRPr>
        </a:p>
        <a:p>
          <a:r>
            <a:rPr kumimoji="1" lang="ja-JP" altLang="ja-JP" sz="1100">
              <a:solidFill>
                <a:schemeClr val="dk1"/>
              </a:solidFill>
              <a:effectLst/>
              <a:latin typeface="+mn-lt"/>
              <a:ea typeface="+mn-ea"/>
              <a:cs typeface="+mn-cs"/>
            </a:rPr>
            <a:t>　扶助費は住民１人当たり</a:t>
          </a:r>
          <a:r>
            <a:rPr kumimoji="1" lang="en-US" altLang="ja-JP" sz="1100">
              <a:solidFill>
                <a:schemeClr val="dk1"/>
              </a:solidFill>
              <a:effectLst/>
              <a:latin typeface="+mn-lt"/>
              <a:ea typeface="+mn-ea"/>
              <a:cs typeface="+mn-cs"/>
            </a:rPr>
            <a:t>103,745</a:t>
          </a:r>
          <a:r>
            <a:rPr kumimoji="1" lang="ja-JP" altLang="ja-JP" sz="1100">
              <a:solidFill>
                <a:schemeClr val="dk1"/>
              </a:solidFill>
              <a:effectLst/>
              <a:latin typeface="+mn-lt"/>
              <a:ea typeface="+mn-ea"/>
              <a:cs typeface="+mn-cs"/>
            </a:rPr>
            <a:t>円となっており、令和３年度に実施した子育て世帯への臨時特別給付金給付事業の完了などにより大きく減少した。類似団体平均を下回っているものの、増加傾向が続いている。</a:t>
          </a:r>
          <a:endParaRPr lang="ja-JP" altLang="ja-JP" sz="1400">
            <a:effectLst/>
          </a:endParaRPr>
        </a:p>
        <a:p>
          <a:r>
            <a:rPr kumimoji="1" lang="ja-JP" altLang="ja-JP" sz="1100">
              <a:solidFill>
                <a:schemeClr val="dk1"/>
              </a:solidFill>
              <a:effectLst/>
              <a:latin typeface="+mn-lt"/>
              <a:ea typeface="+mn-ea"/>
              <a:cs typeface="+mn-cs"/>
            </a:rPr>
            <a:t>　普通建設事業費は住民１人当たり</a:t>
          </a:r>
          <a:r>
            <a:rPr kumimoji="1" lang="en-US" altLang="ja-JP" sz="1100">
              <a:solidFill>
                <a:schemeClr val="dk1"/>
              </a:solidFill>
              <a:effectLst/>
              <a:latin typeface="+mn-lt"/>
              <a:ea typeface="+mn-ea"/>
              <a:cs typeface="+mn-cs"/>
            </a:rPr>
            <a:t>37,241</a:t>
          </a:r>
          <a:r>
            <a:rPr kumimoji="1" lang="ja-JP" altLang="ja-JP" sz="1100">
              <a:solidFill>
                <a:schemeClr val="dk1"/>
              </a:solidFill>
              <a:effectLst/>
              <a:latin typeface="+mn-lt"/>
              <a:ea typeface="+mn-ea"/>
              <a:cs typeface="+mn-cs"/>
            </a:rPr>
            <a:t>円となっている。インター供用開始以降減少傾向だったが、令和４年度は早川中央土地区画整理事業負担金の増や光綾公園再整備事業の実施などにより増となった。</a:t>
          </a:r>
          <a:endParaRPr lang="ja-JP" altLang="ja-JP" sz="1400">
            <a:effectLst/>
          </a:endParaRPr>
        </a:p>
        <a:p>
          <a:r>
            <a:rPr kumimoji="1" lang="ja-JP" altLang="ja-JP" sz="1100">
              <a:solidFill>
                <a:schemeClr val="dk1"/>
              </a:solidFill>
              <a:effectLst/>
              <a:latin typeface="+mn-lt"/>
              <a:ea typeface="+mn-ea"/>
              <a:cs typeface="+mn-cs"/>
            </a:rPr>
            <a:t>　積立金は住民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16,736</a:t>
          </a:r>
          <a:r>
            <a:rPr kumimoji="1" lang="ja-JP" altLang="ja-JP" sz="1100">
              <a:solidFill>
                <a:schemeClr val="dk1"/>
              </a:solidFill>
              <a:effectLst/>
              <a:latin typeface="+mn-lt"/>
              <a:ea typeface="+mn-ea"/>
              <a:cs typeface="+mn-cs"/>
            </a:rPr>
            <a:t>円となっている。前年度の増要因である財政</a:t>
          </a:r>
          <a:r>
            <a:rPr kumimoji="1" lang="ja-JP" altLang="en-US" sz="1100">
              <a:solidFill>
                <a:schemeClr val="dk1"/>
              </a:solidFill>
              <a:effectLst/>
              <a:latin typeface="+mn-lt"/>
              <a:ea typeface="+mn-ea"/>
              <a:cs typeface="+mn-cs"/>
            </a:rPr>
            <a:t>調整</a:t>
          </a:r>
          <a:r>
            <a:rPr kumimoji="1" lang="ja-JP" altLang="ja-JP" sz="1100">
              <a:solidFill>
                <a:schemeClr val="dk1"/>
              </a:solidFill>
              <a:effectLst/>
              <a:latin typeface="+mn-lt"/>
              <a:ea typeface="+mn-ea"/>
              <a:cs typeface="+mn-cs"/>
            </a:rPr>
            <a:t>基金や公共施設等総合管理基金への積立金が減となったことから、前年度に比べ大きく減少している。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神奈川県綾瀬市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84,376
79,969
22.14
35,373,495
33,607,932
1,687,359
17,225,351
14,703,753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147015</xdr:rowOff>
    </xdr:from>
    <xdr:to>
      <xdr:col>24</xdr:col>
      <xdr:colOff>63500</xdr:colOff>
      <xdr:row>36</xdr:row>
      <xdr:rowOff>5283</xdr:rowOff>
    </xdr:to>
    <xdr:cxnSp macro="">
      <xdr:nvCxnSpPr>
        <xdr:cNvPr id="59" name="直線コネクタ 58"/>
        <xdr:cNvCxnSpPr/>
      </xdr:nvCxnSpPr>
      <xdr:spPr>
        <a:xfrm>
          <a:off x="3797300" y="6147765"/>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147015</xdr:rowOff>
    </xdr:from>
    <xdr:to>
      <xdr:col>19</xdr:col>
      <xdr:colOff>177800</xdr:colOff>
      <xdr:row>36</xdr:row>
      <xdr:rowOff>42774</xdr:rowOff>
    </xdr:to>
    <xdr:cxnSp macro="">
      <xdr:nvCxnSpPr>
        <xdr:cNvPr id="62" name="直線コネクタ 61"/>
        <xdr:cNvCxnSpPr/>
      </xdr:nvCxnSpPr>
      <xdr:spPr>
        <a:xfrm flipV="1">
          <a:off x="2908300" y="6147765"/>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168046</xdr:rowOff>
    </xdr:from>
    <xdr:to>
      <xdr:col>15</xdr:col>
      <xdr:colOff>50800</xdr:colOff>
      <xdr:row>36</xdr:row>
      <xdr:rowOff>42774</xdr:rowOff>
    </xdr:to>
    <xdr:cxnSp macro="">
      <xdr:nvCxnSpPr>
        <xdr:cNvPr id="65" name="直線コネクタ 64"/>
        <xdr:cNvCxnSpPr/>
      </xdr:nvCxnSpPr>
      <xdr:spPr>
        <a:xfrm>
          <a:off x="2019300" y="6168796"/>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153416</xdr:rowOff>
    </xdr:from>
    <xdr:to>
      <xdr:col>10</xdr:col>
      <xdr:colOff>114300</xdr:colOff>
      <xdr:row>35</xdr:row>
      <xdr:rowOff>168046</xdr:rowOff>
    </xdr:to>
    <xdr:cxnSp macro="">
      <xdr:nvCxnSpPr>
        <xdr:cNvPr id="68" name="直線コネクタ 67"/>
        <xdr:cNvCxnSpPr/>
      </xdr:nvCxnSpPr>
      <xdr:spPr>
        <a:xfrm>
          <a:off x="1130300" y="6154166"/>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125933</xdr:rowOff>
    </xdr:from>
    <xdr:to>
      <xdr:col>24</xdr:col>
      <xdr:colOff>114300</xdr:colOff>
      <xdr:row>36</xdr:row>
      <xdr:rowOff>56083</xdr:rowOff>
    </xdr:to>
    <xdr:sp macro="" textlink="">
      <xdr:nvSpPr>
        <xdr:cNvPr id="78" name="楕円 77"/>
        <xdr:cNvSpPr/>
      </xdr:nvSpPr>
      <xdr:spPr>
        <a:xfrm>
          <a:off x="4584700" y="61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104360</xdr:rowOff>
    </xdr:from>
    <xdr:ext cx="469744" cy="259045"/>
    <xdr:sp macro="" textlink="">
      <xdr:nvSpPr>
        <xdr:cNvPr id="79" name="議会費該当値テキスト"/>
        <xdr:cNvSpPr txBox="1"/>
      </xdr:nvSpPr>
      <xdr:spPr>
        <a:xfrm>
          <a:off x="4686300" y="610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96215</xdr:rowOff>
    </xdr:from>
    <xdr:to>
      <xdr:col>20</xdr:col>
      <xdr:colOff>38100</xdr:colOff>
      <xdr:row>36</xdr:row>
      <xdr:rowOff>26365</xdr:rowOff>
    </xdr:to>
    <xdr:sp macro="" textlink="">
      <xdr:nvSpPr>
        <xdr:cNvPr id="80" name="楕円 79"/>
        <xdr:cNvSpPr/>
      </xdr:nvSpPr>
      <xdr:spPr>
        <a:xfrm>
          <a:off x="3746500" y="60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17492</xdr:rowOff>
    </xdr:from>
    <xdr:ext cx="469744" cy="259045"/>
    <xdr:sp macro="" textlink="">
      <xdr:nvSpPr>
        <xdr:cNvPr id="81" name="テキスト ボックス 80"/>
        <xdr:cNvSpPr txBox="1"/>
      </xdr:nvSpPr>
      <xdr:spPr>
        <a:xfrm>
          <a:off x="3562428" y="618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163424</xdr:rowOff>
    </xdr:from>
    <xdr:to>
      <xdr:col>15</xdr:col>
      <xdr:colOff>101600</xdr:colOff>
      <xdr:row>36</xdr:row>
      <xdr:rowOff>93574</xdr:rowOff>
    </xdr:to>
    <xdr:sp macro="" textlink="">
      <xdr:nvSpPr>
        <xdr:cNvPr id="82" name="楕円 81"/>
        <xdr:cNvSpPr/>
      </xdr:nvSpPr>
      <xdr:spPr>
        <a:xfrm>
          <a:off x="2857500" y="61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84701</xdr:rowOff>
    </xdr:from>
    <xdr:ext cx="469744" cy="259045"/>
    <xdr:sp macro="" textlink="">
      <xdr:nvSpPr>
        <xdr:cNvPr id="83" name="テキスト ボックス 82"/>
        <xdr:cNvSpPr txBox="1"/>
      </xdr:nvSpPr>
      <xdr:spPr>
        <a:xfrm>
          <a:off x="2673428" y="62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117246</xdr:rowOff>
    </xdr:from>
    <xdr:to>
      <xdr:col>10</xdr:col>
      <xdr:colOff>165100</xdr:colOff>
      <xdr:row>36</xdr:row>
      <xdr:rowOff>47396</xdr:rowOff>
    </xdr:to>
    <xdr:sp macro="" textlink="">
      <xdr:nvSpPr>
        <xdr:cNvPr id="84" name="楕円 83"/>
        <xdr:cNvSpPr/>
      </xdr:nvSpPr>
      <xdr:spPr>
        <a:xfrm>
          <a:off x="1968500" y="61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38523</xdr:rowOff>
    </xdr:from>
    <xdr:ext cx="469744" cy="259045"/>
    <xdr:sp macro="" textlink="">
      <xdr:nvSpPr>
        <xdr:cNvPr id="85" name="テキスト ボックス 84"/>
        <xdr:cNvSpPr txBox="1"/>
      </xdr:nvSpPr>
      <xdr:spPr>
        <a:xfrm>
          <a:off x="1784428" y="621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102616</xdr:rowOff>
    </xdr:from>
    <xdr:to>
      <xdr:col>6</xdr:col>
      <xdr:colOff>38100</xdr:colOff>
      <xdr:row>36</xdr:row>
      <xdr:rowOff>32766</xdr:rowOff>
    </xdr:to>
    <xdr:sp macro="" textlink="">
      <xdr:nvSpPr>
        <xdr:cNvPr id="86" name="楕円 85"/>
        <xdr:cNvSpPr/>
      </xdr:nvSpPr>
      <xdr:spPr>
        <a:xfrm>
          <a:off x="1079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23893</xdr:rowOff>
    </xdr:from>
    <xdr:ext cx="469744" cy="259045"/>
    <xdr:sp macro="" textlink="">
      <xdr:nvSpPr>
        <xdr:cNvPr id="87" name="テキスト ボックス 86"/>
        <xdr:cNvSpPr txBox="1"/>
      </xdr:nvSpPr>
      <xdr:spPr>
        <a:xfrm>
          <a:off x="895428"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61023</xdr:rowOff>
    </xdr:from>
    <xdr:to>
      <xdr:col>24</xdr:col>
      <xdr:colOff>63500</xdr:colOff>
      <xdr:row>56</xdr:row>
      <xdr:rowOff>128171</xdr:rowOff>
    </xdr:to>
    <xdr:cxnSp macro="">
      <xdr:nvCxnSpPr>
        <xdr:cNvPr id="116" name="直線コネクタ 115"/>
        <xdr:cNvCxnSpPr/>
      </xdr:nvCxnSpPr>
      <xdr:spPr>
        <a:xfrm>
          <a:off x="3797300" y="9662223"/>
          <a:ext cx="838200" cy="6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145125</xdr:rowOff>
    </xdr:from>
    <xdr:to>
      <xdr:col>19</xdr:col>
      <xdr:colOff>177800</xdr:colOff>
      <xdr:row>56</xdr:row>
      <xdr:rowOff>61023</xdr:rowOff>
    </xdr:to>
    <xdr:cxnSp macro="">
      <xdr:nvCxnSpPr>
        <xdr:cNvPr id="119" name="直線コネクタ 118"/>
        <xdr:cNvCxnSpPr/>
      </xdr:nvCxnSpPr>
      <xdr:spPr>
        <a:xfrm>
          <a:off x="2908300" y="9060525"/>
          <a:ext cx="889000" cy="60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145125</xdr:rowOff>
    </xdr:from>
    <xdr:to>
      <xdr:col>15</xdr:col>
      <xdr:colOff>50800</xdr:colOff>
      <xdr:row>57</xdr:row>
      <xdr:rowOff>54767</xdr:rowOff>
    </xdr:to>
    <xdr:cxnSp macro="">
      <xdr:nvCxnSpPr>
        <xdr:cNvPr id="122" name="直線コネクタ 121"/>
        <xdr:cNvCxnSpPr/>
      </xdr:nvCxnSpPr>
      <xdr:spPr>
        <a:xfrm flipV="1">
          <a:off x="2019300" y="9060525"/>
          <a:ext cx="889000" cy="76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3" name="フローチャート: 判断 122"/>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37314</xdr:rowOff>
    </xdr:from>
    <xdr:ext cx="599010" cy="259045"/>
    <xdr:sp macro="" textlink="">
      <xdr:nvSpPr>
        <xdr:cNvPr id="124" name="テキスト ボックス 123"/>
        <xdr:cNvSpPr txBox="1"/>
      </xdr:nvSpPr>
      <xdr:spPr>
        <a:xfrm>
          <a:off x="2608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54767</xdr:rowOff>
    </xdr:from>
    <xdr:to>
      <xdr:col>10</xdr:col>
      <xdr:colOff>114300</xdr:colOff>
      <xdr:row>57</xdr:row>
      <xdr:rowOff>96868</xdr:rowOff>
    </xdr:to>
    <xdr:cxnSp macro="">
      <xdr:nvCxnSpPr>
        <xdr:cNvPr id="125" name="直線コネクタ 124"/>
        <xdr:cNvCxnSpPr/>
      </xdr:nvCxnSpPr>
      <xdr:spPr>
        <a:xfrm flipV="1">
          <a:off x="1130300" y="9827417"/>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6" name="フローチャート: 判断 125"/>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158381</xdr:rowOff>
    </xdr:from>
    <xdr:ext cx="534377" cy="259045"/>
    <xdr:sp macro="" textlink="">
      <xdr:nvSpPr>
        <xdr:cNvPr id="127" name="テキスト ボックス 126"/>
        <xdr:cNvSpPr txBox="1"/>
      </xdr:nvSpPr>
      <xdr:spPr>
        <a:xfrm>
          <a:off x="1752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28" name="フローチャート: 判断 127"/>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169034</xdr:rowOff>
    </xdr:from>
    <xdr:ext cx="534377" cy="259045"/>
    <xdr:sp macro="" textlink="">
      <xdr:nvSpPr>
        <xdr:cNvPr id="129" name="テキスト ボックス 128"/>
        <xdr:cNvSpPr txBox="1"/>
      </xdr:nvSpPr>
      <xdr:spPr>
        <a:xfrm>
          <a:off x="863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77371</xdr:rowOff>
    </xdr:from>
    <xdr:to>
      <xdr:col>24</xdr:col>
      <xdr:colOff>114300</xdr:colOff>
      <xdr:row>57</xdr:row>
      <xdr:rowOff>7521</xdr:rowOff>
    </xdr:to>
    <xdr:sp macro="" textlink="">
      <xdr:nvSpPr>
        <xdr:cNvPr id="135" name="楕円 134"/>
        <xdr:cNvSpPr/>
      </xdr:nvSpPr>
      <xdr:spPr>
        <a:xfrm>
          <a:off x="4584700" y="967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55798</xdr:rowOff>
    </xdr:from>
    <xdr:ext cx="534377" cy="259045"/>
    <xdr:sp macro="" textlink="">
      <xdr:nvSpPr>
        <xdr:cNvPr id="136" name="総務費該当値テキスト"/>
        <xdr:cNvSpPr txBox="1"/>
      </xdr:nvSpPr>
      <xdr:spPr>
        <a:xfrm>
          <a:off x="4686300" y="965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10223</xdr:rowOff>
    </xdr:from>
    <xdr:to>
      <xdr:col>20</xdr:col>
      <xdr:colOff>38100</xdr:colOff>
      <xdr:row>56</xdr:row>
      <xdr:rowOff>111823</xdr:rowOff>
    </xdr:to>
    <xdr:sp macro="" textlink="">
      <xdr:nvSpPr>
        <xdr:cNvPr id="137" name="楕円 136"/>
        <xdr:cNvSpPr/>
      </xdr:nvSpPr>
      <xdr:spPr>
        <a:xfrm>
          <a:off x="3746500" y="961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102950</xdr:rowOff>
    </xdr:from>
    <xdr:ext cx="534377" cy="259045"/>
    <xdr:sp macro="" textlink="">
      <xdr:nvSpPr>
        <xdr:cNvPr id="138" name="テキスト ボックス 137"/>
        <xdr:cNvSpPr txBox="1"/>
      </xdr:nvSpPr>
      <xdr:spPr>
        <a:xfrm>
          <a:off x="3530111" y="970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94325</xdr:rowOff>
    </xdr:from>
    <xdr:to>
      <xdr:col>15</xdr:col>
      <xdr:colOff>101600</xdr:colOff>
      <xdr:row>53</xdr:row>
      <xdr:rowOff>24475</xdr:rowOff>
    </xdr:to>
    <xdr:sp macro="" textlink="">
      <xdr:nvSpPr>
        <xdr:cNvPr id="139" name="楕円 138"/>
        <xdr:cNvSpPr/>
      </xdr:nvSpPr>
      <xdr:spPr>
        <a:xfrm>
          <a:off x="2857500" y="900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15602</xdr:rowOff>
    </xdr:from>
    <xdr:ext cx="599010" cy="259045"/>
    <xdr:sp macro="" textlink="">
      <xdr:nvSpPr>
        <xdr:cNvPr id="140" name="テキスト ボックス 139"/>
        <xdr:cNvSpPr txBox="1"/>
      </xdr:nvSpPr>
      <xdr:spPr>
        <a:xfrm>
          <a:off x="2608795" y="910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3967</xdr:rowOff>
    </xdr:from>
    <xdr:to>
      <xdr:col>10</xdr:col>
      <xdr:colOff>165100</xdr:colOff>
      <xdr:row>57</xdr:row>
      <xdr:rowOff>105567</xdr:rowOff>
    </xdr:to>
    <xdr:sp macro="" textlink="">
      <xdr:nvSpPr>
        <xdr:cNvPr id="141" name="楕円 140"/>
        <xdr:cNvSpPr/>
      </xdr:nvSpPr>
      <xdr:spPr>
        <a:xfrm>
          <a:off x="1968500" y="977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96694</xdr:rowOff>
    </xdr:from>
    <xdr:ext cx="534377" cy="259045"/>
    <xdr:sp macro="" textlink="">
      <xdr:nvSpPr>
        <xdr:cNvPr id="142" name="テキスト ボックス 141"/>
        <xdr:cNvSpPr txBox="1"/>
      </xdr:nvSpPr>
      <xdr:spPr>
        <a:xfrm>
          <a:off x="1752111" y="986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46068</xdr:rowOff>
    </xdr:from>
    <xdr:to>
      <xdr:col>6</xdr:col>
      <xdr:colOff>38100</xdr:colOff>
      <xdr:row>57</xdr:row>
      <xdr:rowOff>147668</xdr:rowOff>
    </xdr:to>
    <xdr:sp macro="" textlink="">
      <xdr:nvSpPr>
        <xdr:cNvPr id="143" name="楕円 142"/>
        <xdr:cNvSpPr/>
      </xdr:nvSpPr>
      <xdr:spPr>
        <a:xfrm>
          <a:off x="1079500" y="98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138795</xdr:rowOff>
    </xdr:from>
    <xdr:ext cx="534377" cy="259045"/>
    <xdr:sp macro="" textlink="">
      <xdr:nvSpPr>
        <xdr:cNvPr id="144" name="テキスト ボックス 143"/>
        <xdr:cNvSpPr txBox="1"/>
      </xdr:nvSpPr>
      <xdr:spPr>
        <a:xfrm>
          <a:off x="863111" y="99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53037</xdr:rowOff>
    </xdr:from>
    <xdr:to>
      <xdr:col>24</xdr:col>
      <xdr:colOff>63500</xdr:colOff>
      <xdr:row>76</xdr:row>
      <xdr:rowOff>89027</xdr:rowOff>
    </xdr:to>
    <xdr:cxnSp macro="">
      <xdr:nvCxnSpPr>
        <xdr:cNvPr id="174" name="直線コネクタ 173"/>
        <xdr:cNvCxnSpPr/>
      </xdr:nvCxnSpPr>
      <xdr:spPr>
        <a:xfrm>
          <a:off x="3797300" y="13083237"/>
          <a:ext cx="838200" cy="3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53037</xdr:rowOff>
    </xdr:from>
    <xdr:to>
      <xdr:col>19</xdr:col>
      <xdr:colOff>177800</xdr:colOff>
      <xdr:row>77</xdr:row>
      <xdr:rowOff>94734</xdr:rowOff>
    </xdr:to>
    <xdr:cxnSp macro="">
      <xdr:nvCxnSpPr>
        <xdr:cNvPr id="177" name="直線コネクタ 176"/>
        <xdr:cNvCxnSpPr/>
      </xdr:nvCxnSpPr>
      <xdr:spPr>
        <a:xfrm flipV="1">
          <a:off x="2908300" y="13083237"/>
          <a:ext cx="889000" cy="21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94734</xdr:rowOff>
    </xdr:from>
    <xdr:to>
      <xdr:col>15</xdr:col>
      <xdr:colOff>50800</xdr:colOff>
      <xdr:row>77</xdr:row>
      <xdr:rowOff>128743</xdr:rowOff>
    </xdr:to>
    <xdr:cxnSp macro="">
      <xdr:nvCxnSpPr>
        <xdr:cNvPr id="180" name="直線コネクタ 179"/>
        <xdr:cNvCxnSpPr/>
      </xdr:nvCxnSpPr>
      <xdr:spPr>
        <a:xfrm flipV="1">
          <a:off x="2019300" y="13296384"/>
          <a:ext cx="889000" cy="3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124279</xdr:rowOff>
    </xdr:from>
    <xdr:to>
      <xdr:col>15</xdr:col>
      <xdr:colOff>101600</xdr:colOff>
      <xdr:row>77</xdr:row>
      <xdr:rowOff>54429</xdr:rowOff>
    </xdr:to>
    <xdr:sp macro="" textlink="">
      <xdr:nvSpPr>
        <xdr:cNvPr id="181" name="フローチャート: 判断 180"/>
        <xdr:cNvSpPr/>
      </xdr:nvSpPr>
      <xdr:spPr>
        <a:xfrm>
          <a:off x="2857500" y="131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70957</xdr:rowOff>
    </xdr:from>
    <xdr:ext cx="599010" cy="259045"/>
    <xdr:sp macro="" textlink="">
      <xdr:nvSpPr>
        <xdr:cNvPr id="182" name="テキスト ボックス 181"/>
        <xdr:cNvSpPr txBox="1"/>
      </xdr:nvSpPr>
      <xdr:spPr>
        <a:xfrm>
          <a:off x="2608795" y="1292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128743</xdr:rowOff>
    </xdr:from>
    <xdr:to>
      <xdr:col>10</xdr:col>
      <xdr:colOff>114300</xdr:colOff>
      <xdr:row>77</xdr:row>
      <xdr:rowOff>168411</xdr:rowOff>
    </xdr:to>
    <xdr:cxnSp macro="">
      <xdr:nvCxnSpPr>
        <xdr:cNvPr id="183" name="直線コネクタ 182"/>
        <xdr:cNvCxnSpPr/>
      </xdr:nvCxnSpPr>
      <xdr:spPr>
        <a:xfrm flipV="1">
          <a:off x="1130300" y="13330393"/>
          <a:ext cx="889000" cy="3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165222</xdr:rowOff>
    </xdr:from>
    <xdr:to>
      <xdr:col>10</xdr:col>
      <xdr:colOff>165100</xdr:colOff>
      <xdr:row>77</xdr:row>
      <xdr:rowOff>95372</xdr:rowOff>
    </xdr:to>
    <xdr:sp macro="" textlink="">
      <xdr:nvSpPr>
        <xdr:cNvPr id="184" name="フローチャート: 判断 183"/>
        <xdr:cNvSpPr/>
      </xdr:nvSpPr>
      <xdr:spPr>
        <a:xfrm>
          <a:off x="1968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111899</xdr:rowOff>
    </xdr:from>
    <xdr:ext cx="599010" cy="259045"/>
    <xdr:sp macro="" textlink="">
      <xdr:nvSpPr>
        <xdr:cNvPr id="185" name="テキスト ボックス 184"/>
        <xdr:cNvSpPr txBox="1"/>
      </xdr:nvSpPr>
      <xdr:spPr>
        <a:xfrm>
          <a:off x="1719795" y="1297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36337</xdr:rowOff>
    </xdr:from>
    <xdr:to>
      <xdr:col>6</xdr:col>
      <xdr:colOff>38100</xdr:colOff>
      <xdr:row>77</xdr:row>
      <xdr:rowOff>137937</xdr:rowOff>
    </xdr:to>
    <xdr:sp macro="" textlink="">
      <xdr:nvSpPr>
        <xdr:cNvPr id="186" name="フローチャート: 判断 185"/>
        <xdr:cNvSpPr/>
      </xdr:nvSpPr>
      <xdr:spPr>
        <a:xfrm>
          <a:off x="1079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154464</xdr:rowOff>
    </xdr:from>
    <xdr:ext cx="599010" cy="259045"/>
    <xdr:sp macro="" textlink="">
      <xdr:nvSpPr>
        <xdr:cNvPr id="187" name="テキスト ボックス 186"/>
        <xdr:cNvSpPr txBox="1"/>
      </xdr:nvSpPr>
      <xdr:spPr>
        <a:xfrm>
          <a:off x="830795" y="130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38227</xdr:rowOff>
    </xdr:from>
    <xdr:to>
      <xdr:col>24</xdr:col>
      <xdr:colOff>114300</xdr:colOff>
      <xdr:row>76</xdr:row>
      <xdr:rowOff>139827</xdr:rowOff>
    </xdr:to>
    <xdr:sp macro="" textlink="">
      <xdr:nvSpPr>
        <xdr:cNvPr id="193" name="楕円 192"/>
        <xdr:cNvSpPr/>
      </xdr:nvSpPr>
      <xdr:spPr>
        <a:xfrm>
          <a:off x="4584700" y="130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16654</xdr:rowOff>
    </xdr:from>
    <xdr:ext cx="599010" cy="259045"/>
    <xdr:sp macro="" textlink="">
      <xdr:nvSpPr>
        <xdr:cNvPr id="194" name="民生費該当値テキスト"/>
        <xdr:cNvSpPr txBox="1"/>
      </xdr:nvSpPr>
      <xdr:spPr>
        <a:xfrm>
          <a:off x="4686300" y="1304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2237</xdr:rowOff>
    </xdr:from>
    <xdr:to>
      <xdr:col>20</xdr:col>
      <xdr:colOff>38100</xdr:colOff>
      <xdr:row>76</xdr:row>
      <xdr:rowOff>103837</xdr:rowOff>
    </xdr:to>
    <xdr:sp macro="" textlink="">
      <xdr:nvSpPr>
        <xdr:cNvPr id="195" name="楕円 194"/>
        <xdr:cNvSpPr/>
      </xdr:nvSpPr>
      <xdr:spPr>
        <a:xfrm>
          <a:off x="3746500" y="1303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94964</xdr:rowOff>
    </xdr:from>
    <xdr:ext cx="599010" cy="259045"/>
    <xdr:sp macro="" textlink="">
      <xdr:nvSpPr>
        <xdr:cNvPr id="196" name="テキスト ボックス 195"/>
        <xdr:cNvSpPr txBox="1"/>
      </xdr:nvSpPr>
      <xdr:spPr>
        <a:xfrm>
          <a:off x="3497795" y="1312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43934</xdr:rowOff>
    </xdr:from>
    <xdr:to>
      <xdr:col>15</xdr:col>
      <xdr:colOff>101600</xdr:colOff>
      <xdr:row>77</xdr:row>
      <xdr:rowOff>145534</xdr:rowOff>
    </xdr:to>
    <xdr:sp macro="" textlink="">
      <xdr:nvSpPr>
        <xdr:cNvPr id="197" name="楕円 196"/>
        <xdr:cNvSpPr/>
      </xdr:nvSpPr>
      <xdr:spPr>
        <a:xfrm>
          <a:off x="2857500" y="132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136661</xdr:rowOff>
    </xdr:from>
    <xdr:ext cx="599010" cy="259045"/>
    <xdr:sp macro="" textlink="">
      <xdr:nvSpPr>
        <xdr:cNvPr id="198" name="テキスト ボックス 197"/>
        <xdr:cNvSpPr txBox="1"/>
      </xdr:nvSpPr>
      <xdr:spPr>
        <a:xfrm>
          <a:off x="2608795" y="1333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77943</xdr:rowOff>
    </xdr:from>
    <xdr:to>
      <xdr:col>10</xdr:col>
      <xdr:colOff>165100</xdr:colOff>
      <xdr:row>78</xdr:row>
      <xdr:rowOff>8093</xdr:rowOff>
    </xdr:to>
    <xdr:sp macro="" textlink="">
      <xdr:nvSpPr>
        <xdr:cNvPr id="199" name="楕円 198"/>
        <xdr:cNvSpPr/>
      </xdr:nvSpPr>
      <xdr:spPr>
        <a:xfrm>
          <a:off x="1968500" y="1327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170670</xdr:rowOff>
    </xdr:from>
    <xdr:ext cx="599010" cy="259045"/>
    <xdr:sp macro="" textlink="">
      <xdr:nvSpPr>
        <xdr:cNvPr id="200" name="テキスト ボックス 199"/>
        <xdr:cNvSpPr txBox="1"/>
      </xdr:nvSpPr>
      <xdr:spPr>
        <a:xfrm>
          <a:off x="1719795" y="1337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117611</xdr:rowOff>
    </xdr:from>
    <xdr:to>
      <xdr:col>6</xdr:col>
      <xdr:colOff>38100</xdr:colOff>
      <xdr:row>78</xdr:row>
      <xdr:rowOff>47761</xdr:rowOff>
    </xdr:to>
    <xdr:sp macro="" textlink="">
      <xdr:nvSpPr>
        <xdr:cNvPr id="201" name="楕円 200"/>
        <xdr:cNvSpPr/>
      </xdr:nvSpPr>
      <xdr:spPr>
        <a:xfrm>
          <a:off x="1079500" y="133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38888</xdr:rowOff>
    </xdr:from>
    <xdr:ext cx="599010" cy="259045"/>
    <xdr:sp macro="" textlink="">
      <xdr:nvSpPr>
        <xdr:cNvPr id="202" name="テキスト ボックス 201"/>
        <xdr:cNvSpPr txBox="1"/>
      </xdr:nvSpPr>
      <xdr:spPr>
        <a:xfrm>
          <a:off x="830795" y="1341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54366</xdr:rowOff>
    </xdr:from>
    <xdr:to>
      <xdr:col>24</xdr:col>
      <xdr:colOff>62865</xdr:colOff>
      <xdr:row>98</xdr:row>
      <xdr:rowOff>81541</xdr:rowOff>
    </xdr:to>
    <xdr:cxnSp macro="">
      <xdr:nvCxnSpPr>
        <xdr:cNvPr id="230" name="直線コネクタ 229"/>
        <xdr:cNvCxnSpPr/>
      </xdr:nvCxnSpPr>
      <xdr:spPr>
        <a:xfrm flipV="1">
          <a:off x="4633595" y="15484866"/>
          <a:ext cx="1270" cy="139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85368</xdr:rowOff>
    </xdr:from>
    <xdr:ext cx="534377" cy="259045"/>
    <xdr:sp macro="" textlink="">
      <xdr:nvSpPr>
        <xdr:cNvPr id="231" name="衛生費最小値テキスト"/>
        <xdr:cNvSpPr txBox="1"/>
      </xdr:nvSpPr>
      <xdr:spPr>
        <a:xfrm>
          <a:off x="4686300" y="1688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81541</xdr:rowOff>
    </xdr:from>
    <xdr:to>
      <xdr:col>24</xdr:col>
      <xdr:colOff>152400</xdr:colOff>
      <xdr:row>98</xdr:row>
      <xdr:rowOff>81541</xdr:rowOff>
    </xdr:to>
    <xdr:cxnSp macro="">
      <xdr:nvCxnSpPr>
        <xdr:cNvPr id="232" name="直線コネクタ 231"/>
        <xdr:cNvCxnSpPr/>
      </xdr:nvCxnSpPr>
      <xdr:spPr>
        <a:xfrm>
          <a:off x="4546600" y="16883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1043</xdr:rowOff>
    </xdr:from>
    <xdr:ext cx="599010" cy="259045"/>
    <xdr:sp macro="" textlink="">
      <xdr:nvSpPr>
        <xdr:cNvPr id="233" name="衛生費最大値テキスト"/>
        <xdr:cNvSpPr txBox="1"/>
      </xdr:nvSpPr>
      <xdr:spPr>
        <a:xfrm>
          <a:off x="4686300" y="1526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54366</xdr:rowOff>
    </xdr:from>
    <xdr:to>
      <xdr:col>24</xdr:col>
      <xdr:colOff>152400</xdr:colOff>
      <xdr:row>90</xdr:row>
      <xdr:rowOff>54366</xdr:rowOff>
    </xdr:to>
    <xdr:cxnSp macro="">
      <xdr:nvCxnSpPr>
        <xdr:cNvPr id="234" name="直線コネクタ 233"/>
        <xdr:cNvCxnSpPr/>
      </xdr:nvCxnSpPr>
      <xdr:spPr>
        <a:xfrm>
          <a:off x="4546600" y="1548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19019</xdr:rowOff>
    </xdr:from>
    <xdr:to>
      <xdr:col>24</xdr:col>
      <xdr:colOff>63500</xdr:colOff>
      <xdr:row>97</xdr:row>
      <xdr:rowOff>90312</xdr:rowOff>
    </xdr:to>
    <xdr:cxnSp macro="">
      <xdr:nvCxnSpPr>
        <xdr:cNvPr id="235" name="直線コネクタ 234"/>
        <xdr:cNvCxnSpPr/>
      </xdr:nvCxnSpPr>
      <xdr:spPr>
        <a:xfrm flipV="1">
          <a:off x="3797300" y="16649669"/>
          <a:ext cx="838200" cy="7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154328</xdr:rowOff>
    </xdr:from>
    <xdr:ext cx="534377" cy="259045"/>
    <xdr:sp macro="" textlink="">
      <xdr:nvSpPr>
        <xdr:cNvPr id="236" name="衛生費平均値テキスト"/>
        <xdr:cNvSpPr txBox="1"/>
      </xdr:nvSpPr>
      <xdr:spPr>
        <a:xfrm>
          <a:off x="4686300" y="1661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4451</xdr:rowOff>
    </xdr:from>
    <xdr:to>
      <xdr:col>24</xdr:col>
      <xdr:colOff>114300</xdr:colOff>
      <xdr:row>97</xdr:row>
      <xdr:rowOff>106051</xdr:rowOff>
    </xdr:to>
    <xdr:sp macro="" textlink="">
      <xdr:nvSpPr>
        <xdr:cNvPr id="237" name="フローチャート: 判断 236"/>
        <xdr:cNvSpPr/>
      </xdr:nvSpPr>
      <xdr:spPr>
        <a:xfrm>
          <a:off x="4584700" y="1663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90312</xdr:rowOff>
    </xdr:from>
    <xdr:to>
      <xdr:col>19</xdr:col>
      <xdr:colOff>177800</xdr:colOff>
      <xdr:row>98</xdr:row>
      <xdr:rowOff>88188</xdr:rowOff>
    </xdr:to>
    <xdr:cxnSp macro="">
      <xdr:nvCxnSpPr>
        <xdr:cNvPr id="238" name="直線コネクタ 237"/>
        <xdr:cNvCxnSpPr/>
      </xdr:nvCxnSpPr>
      <xdr:spPr>
        <a:xfrm flipV="1">
          <a:off x="2908300" y="16720962"/>
          <a:ext cx="889000" cy="16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17701</xdr:rowOff>
    </xdr:from>
    <xdr:to>
      <xdr:col>20</xdr:col>
      <xdr:colOff>38100</xdr:colOff>
      <xdr:row>97</xdr:row>
      <xdr:rowOff>119301</xdr:rowOff>
    </xdr:to>
    <xdr:sp macro="" textlink="">
      <xdr:nvSpPr>
        <xdr:cNvPr id="239" name="フローチャート: 判断 238"/>
        <xdr:cNvSpPr/>
      </xdr:nvSpPr>
      <xdr:spPr>
        <a:xfrm>
          <a:off x="3746500" y="1664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135828</xdr:rowOff>
    </xdr:from>
    <xdr:ext cx="534377" cy="259045"/>
    <xdr:sp macro="" textlink="">
      <xdr:nvSpPr>
        <xdr:cNvPr id="240" name="テキスト ボックス 239"/>
        <xdr:cNvSpPr txBox="1"/>
      </xdr:nvSpPr>
      <xdr:spPr>
        <a:xfrm>
          <a:off x="3530111" y="1642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88188</xdr:rowOff>
    </xdr:from>
    <xdr:to>
      <xdr:col>15</xdr:col>
      <xdr:colOff>50800</xdr:colOff>
      <xdr:row>98</xdr:row>
      <xdr:rowOff>109810</xdr:rowOff>
    </xdr:to>
    <xdr:cxnSp macro="">
      <xdr:nvCxnSpPr>
        <xdr:cNvPr id="241" name="直線コネクタ 240"/>
        <xdr:cNvCxnSpPr/>
      </xdr:nvCxnSpPr>
      <xdr:spPr>
        <a:xfrm flipV="1">
          <a:off x="2019300" y="16890288"/>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17568</xdr:rowOff>
    </xdr:from>
    <xdr:to>
      <xdr:col>15</xdr:col>
      <xdr:colOff>101600</xdr:colOff>
      <xdr:row>97</xdr:row>
      <xdr:rowOff>119168</xdr:rowOff>
    </xdr:to>
    <xdr:sp macro="" textlink="">
      <xdr:nvSpPr>
        <xdr:cNvPr id="242" name="フローチャート: 判断 241"/>
        <xdr:cNvSpPr/>
      </xdr:nvSpPr>
      <xdr:spPr>
        <a:xfrm>
          <a:off x="2857500" y="1664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135695</xdr:rowOff>
    </xdr:from>
    <xdr:ext cx="534377" cy="259045"/>
    <xdr:sp macro="" textlink="">
      <xdr:nvSpPr>
        <xdr:cNvPr id="243" name="テキスト ボックス 242"/>
        <xdr:cNvSpPr txBox="1"/>
      </xdr:nvSpPr>
      <xdr:spPr>
        <a:xfrm>
          <a:off x="2641111" y="164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89570</xdr:rowOff>
    </xdr:from>
    <xdr:to>
      <xdr:col>10</xdr:col>
      <xdr:colOff>114300</xdr:colOff>
      <xdr:row>98</xdr:row>
      <xdr:rowOff>109810</xdr:rowOff>
    </xdr:to>
    <xdr:cxnSp macro="">
      <xdr:nvCxnSpPr>
        <xdr:cNvPr id="244" name="直線コネクタ 243"/>
        <xdr:cNvCxnSpPr/>
      </xdr:nvCxnSpPr>
      <xdr:spPr>
        <a:xfrm>
          <a:off x="1130300" y="16891670"/>
          <a:ext cx="889000" cy="2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67163</xdr:rowOff>
    </xdr:from>
    <xdr:to>
      <xdr:col>10</xdr:col>
      <xdr:colOff>165100</xdr:colOff>
      <xdr:row>97</xdr:row>
      <xdr:rowOff>168763</xdr:rowOff>
    </xdr:to>
    <xdr:sp macro="" textlink="">
      <xdr:nvSpPr>
        <xdr:cNvPr id="245" name="フローチャート: 判断 244"/>
        <xdr:cNvSpPr/>
      </xdr:nvSpPr>
      <xdr:spPr>
        <a:xfrm>
          <a:off x="1968500" y="16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13840</xdr:rowOff>
    </xdr:from>
    <xdr:ext cx="534377" cy="259045"/>
    <xdr:sp macro="" textlink="">
      <xdr:nvSpPr>
        <xdr:cNvPr id="246" name="テキスト ボックス 245"/>
        <xdr:cNvSpPr txBox="1"/>
      </xdr:nvSpPr>
      <xdr:spPr>
        <a:xfrm>
          <a:off x="1752111" y="1647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70850</xdr:rowOff>
    </xdr:from>
    <xdr:to>
      <xdr:col>6</xdr:col>
      <xdr:colOff>38100</xdr:colOff>
      <xdr:row>98</xdr:row>
      <xdr:rowOff>1000</xdr:rowOff>
    </xdr:to>
    <xdr:sp macro="" textlink="">
      <xdr:nvSpPr>
        <xdr:cNvPr id="247" name="フローチャート: 判断 246"/>
        <xdr:cNvSpPr/>
      </xdr:nvSpPr>
      <xdr:spPr>
        <a:xfrm>
          <a:off x="1079500" y="1670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17527</xdr:rowOff>
    </xdr:from>
    <xdr:ext cx="534377" cy="259045"/>
    <xdr:sp macro="" textlink="">
      <xdr:nvSpPr>
        <xdr:cNvPr id="248" name="テキスト ボックス 247"/>
        <xdr:cNvSpPr txBox="1"/>
      </xdr:nvSpPr>
      <xdr:spPr>
        <a:xfrm>
          <a:off x="863111" y="1647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139669</xdr:rowOff>
    </xdr:from>
    <xdr:to>
      <xdr:col>24</xdr:col>
      <xdr:colOff>114300</xdr:colOff>
      <xdr:row>97</xdr:row>
      <xdr:rowOff>69819</xdr:rowOff>
    </xdr:to>
    <xdr:sp macro="" textlink="">
      <xdr:nvSpPr>
        <xdr:cNvPr id="254" name="楕円 253"/>
        <xdr:cNvSpPr/>
      </xdr:nvSpPr>
      <xdr:spPr>
        <a:xfrm>
          <a:off x="4584700" y="165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162546</xdr:rowOff>
    </xdr:from>
    <xdr:ext cx="534377" cy="259045"/>
    <xdr:sp macro="" textlink="">
      <xdr:nvSpPr>
        <xdr:cNvPr id="255" name="衛生費該当値テキスト"/>
        <xdr:cNvSpPr txBox="1"/>
      </xdr:nvSpPr>
      <xdr:spPr>
        <a:xfrm>
          <a:off x="4686300" y="1645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39512</xdr:rowOff>
    </xdr:from>
    <xdr:to>
      <xdr:col>20</xdr:col>
      <xdr:colOff>38100</xdr:colOff>
      <xdr:row>97</xdr:row>
      <xdr:rowOff>141112</xdr:rowOff>
    </xdr:to>
    <xdr:sp macro="" textlink="">
      <xdr:nvSpPr>
        <xdr:cNvPr id="256" name="楕円 255"/>
        <xdr:cNvSpPr/>
      </xdr:nvSpPr>
      <xdr:spPr>
        <a:xfrm>
          <a:off x="3746500" y="1667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132239</xdr:rowOff>
    </xdr:from>
    <xdr:ext cx="534377" cy="259045"/>
    <xdr:sp macro="" textlink="">
      <xdr:nvSpPr>
        <xdr:cNvPr id="257" name="テキスト ボックス 256"/>
        <xdr:cNvSpPr txBox="1"/>
      </xdr:nvSpPr>
      <xdr:spPr>
        <a:xfrm>
          <a:off x="3530111" y="167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37388</xdr:rowOff>
    </xdr:from>
    <xdr:to>
      <xdr:col>15</xdr:col>
      <xdr:colOff>101600</xdr:colOff>
      <xdr:row>98</xdr:row>
      <xdr:rowOff>138988</xdr:rowOff>
    </xdr:to>
    <xdr:sp macro="" textlink="">
      <xdr:nvSpPr>
        <xdr:cNvPr id="258" name="楕円 257"/>
        <xdr:cNvSpPr/>
      </xdr:nvSpPr>
      <xdr:spPr>
        <a:xfrm>
          <a:off x="2857500" y="1683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130115</xdr:rowOff>
    </xdr:from>
    <xdr:ext cx="534377" cy="259045"/>
    <xdr:sp macro="" textlink="">
      <xdr:nvSpPr>
        <xdr:cNvPr id="259" name="テキスト ボックス 258"/>
        <xdr:cNvSpPr txBox="1"/>
      </xdr:nvSpPr>
      <xdr:spPr>
        <a:xfrm>
          <a:off x="2641111" y="1693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59010</xdr:rowOff>
    </xdr:from>
    <xdr:to>
      <xdr:col>10</xdr:col>
      <xdr:colOff>165100</xdr:colOff>
      <xdr:row>98</xdr:row>
      <xdr:rowOff>160610</xdr:rowOff>
    </xdr:to>
    <xdr:sp macro="" textlink="">
      <xdr:nvSpPr>
        <xdr:cNvPr id="260" name="楕円 259"/>
        <xdr:cNvSpPr/>
      </xdr:nvSpPr>
      <xdr:spPr>
        <a:xfrm>
          <a:off x="1968500" y="1686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151737</xdr:rowOff>
    </xdr:from>
    <xdr:ext cx="534377" cy="259045"/>
    <xdr:sp macro="" textlink="">
      <xdr:nvSpPr>
        <xdr:cNvPr id="261" name="テキスト ボックス 260"/>
        <xdr:cNvSpPr txBox="1"/>
      </xdr:nvSpPr>
      <xdr:spPr>
        <a:xfrm>
          <a:off x="1752111" y="1695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38770</xdr:rowOff>
    </xdr:from>
    <xdr:to>
      <xdr:col>6</xdr:col>
      <xdr:colOff>38100</xdr:colOff>
      <xdr:row>98</xdr:row>
      <xdr:rowOff>140370</xdr:rowOff>
    </xdr:to>
    <xdr:sp macro="" textlink="">
      <xdr:nvSpPr>
        <xdr:cNvPr id="262" name="楕円 261"/>
        <xdr:cNvSpPr/>
      </xdr:nvSpPr>
      <xdr:spPr>
        <a:xfrm>
          <a:off x="1079500" y="168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131497</xdr:rowOff>
    </xdr:from>
    <xdr:ext cx="534377" cy="259045"/>
    <xdr:sp macro="" textlink="">
      <xdr:nvSpPr>
        <xdr:cNvPr id="263" name="テキスト ボックス 262"/>
        <xdr:cNvSpPr txBox="1"/>
      </xdr:nvSpPr>
      <xdr:spPr>
        <a:xfrm>
          <a:off x="863111" y="1693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7" name="直線コネクタ 286"/>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0"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1" name="直線コネクタ 290"/>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33020</xdr:rowOff>
    </xdr:from>
    <xdr:to>
      <xdr:col>55</xdr:col>
      <xdr:colOff>0</xdr:colOff>
      <xdr:row>38</xdr:row>
      <xdr:rowOff>37211</xdr:rowOff>
    </xdr:to>
    <xdr:cxnSp macro="">
      <xdr:nvCxnSpPr>
        <xdr:cNvPr id="292" name="直線コネクタ 291"/>
        <xdr:cNvCxnSpPr/>
      </xdr:nvCxnSpPr>
      <xdr:spPr>
        <a:xfrm>
          <a:off x="9639300" y="6548120"/>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3"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4" name="フローチャート: 判断 293"/>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30734</xdr:rowOff>
    </xdr:from>
    <xdr:to>
      <xdr:col>50</xdr:col>
      <xdr:colOff>114300</xdr:colOff>
      <xdr:row>38</xdr:row>
      <xdr:rowOff>33020</xdr:rowOff>
    </xdr:to>
    <xdr:cxnSp macro="">
      <xdr:nvCxnSpPr>
        <xdr:cNvPr id="295" name="直線コネクタ 294"/>
        <xdr:cNvCxnSpPr/>
      </xdr:nvCxnSpPr>
      <xdr:spPr>
        <a:xfrm>
          <a:off x="8750300" y="65458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6" name="フローチャート: 判断 295"/>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7" name="テキスト ボックス 296"/>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27305</xdr:rowOff>
    </xdr:from>
    <xdr:to>
      <xdr:col>45</xdr:col>
      <xdr:colOff>177800</xdr:colOff>
      <xdr:row>38</xdr:row>
      <xdr:rowOff>30734</xdr:rowOff>
    </xdr:to>
    <xdr:cxnSp macro="">
      <xdr:nvCxnSpPr>
        <xdr:cNvPr id="298" name="直線コネクタ 297"/>
        <xdr:cNvCxnSpPr/>
      </xdr:nvCxnSpPr>
      <xdr:spPr>
        <a:xfrm>
          <a:off x="7861300" y="654240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37084</xdr:rowOff>
    </xdr:from>
    <xdr:to>
      <xdr:col>46</xdr:col>
      <xdr:colOff>38100</xdr:colOff>
      <xdr:row>36</xdr:row>
      <xdr:rowOff>138684</xdr:rowOff>
    </xdr:to>
    <xdr:sp macro="" textlink="">
      <xdr:nvSpPr>
        <xdr:cNvPr id="299" name="フローチャート: 判断 298"/>
        <xdr:cNvSpPr/>
      </xdr:nvSpPr>
      <xdr:spPr>
        <a:xfrm>
          <a:off x="8699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155211</xdr:rowOff>
    </xdr:from>
    <xdr:ext cx="469744" cy="259045"/>
    <xdr:sp macro="" textlink="">
      <xdr:nvSpPr>
        <xdr:cNvPr id="300" name="テキスト ボックス 299"/>
        <xdr:cNvSpPr txBox="1"/>
      </xdr:nvSpPr>
      <xdr:spPr>
        <a:xfrm>
          <a:off x="8515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23495</xdr:rowOff>
    </xdr:from>
    <xdr:to>
      <xdr:col>41</xdr:col>
      <xdr:colOff>50800</xdr:colOff>
      <xdr:row>38</xdr:row>
      <xdr:rowOff>27305</xdr:rowOff>
    </xdr:to>
    <xdr:cxnSp macro="">
      <xdr:nvCxnSpPr>
        <xdr:cNvPr id="301" name="直線コネクタ 300"/>
        <xdr:cNvCxnSpPr/>
      </xdr:nvCxnSpPr>
      <xdr:spPr>
        <a:xfrm>
          <a:off x="6972300" y="65385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159766</xdr:rowOff>
    </xdr:from>
    <xdr:to>
      <xdr:col>41</xdr:col>
      <xdr:colOff>101600</xdr:colOff>
      <xdr:row>36</xdr:row>
      <xdr:rowOff>89916</xdr:rowOff>
    </xdr:to>
    <xdr:sp macro="" textlink="">
      <xdr:nvSpPr>
        <xdr:cNvPr id="302" name="フローチャート: 判断 301"/>
        <xdr:cNvSpPr/>
      </xdr:nvSpPr>
      <xdr:spPr>
        <a:xfrm>
          <a:off x="7810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106443</xdr:rowOff>
    </xdr:from>
    <xdr:ext cx="469744" cy="259045"/>
    <xdr:sp macro="" textlink="">
      <xdr:nvSpPr>
        <xdr:cNvPr id="303" name="テキスト ボックス 302"/>
        <xdr:cNvSpPr txBox="1"/>
      </xdr:nvSpPr>
      <xdr:spPr>
        <a:xfrm>
          <a:off x="7626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131191</xdr:rowOff>
    </xdr:from>
    <xdr:to>
      <xdr:col>36</xdr:col>
      <xdr:colOff>165100</xdr:colOff>
      <xdr:row>36</xdr:row>
      <xdr:rowOff>61341</xdr:rowOff>
    </xdr:to>
    <xdr:sp macro="" textlink="">
      <xdr:nvSpPr>
        <xdr:cNvPr id="304" name="フローチャート: 判断 303"/>
        <xdr:cNvSpPr/>
      </xdr:nvSpPr>
      <xdr:spPr>
        <a:xfrm>
          <a:off x="6921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77868</xdr:rowOff>
    </xdr:from>
    <xdr:ext cx="469744" cy="259045"/>
    <xdr:sp macro="" textlink="">
      <xdr:nvSpPr>
        <xdr:cNvPr id="305" name="テキスト ボックス 304"/>
        <xdr:cNvSpPr txBox="1"/>
      </xdr:nvSpPr>
      <xdr:spPr>
        <a:xfrm>
          <a:off x="6737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157861</xdr:rowOff>
    </xdr:from>
    <xdr:to>
      <xdr:col>55</xdr:col>
      <xdr:colOff>50800</xdr:colOff>
      <xdr:row>38</xdr:row>
      <xdr:rowOff>88011</xdr:rowOff>
    </xdr:to>
    <xdr:sp macro="" textlink="">
      <xdr:nvSpPr>
        <xdr:cNvPr id="311" name="楕円 310"/>
        <xdr:cNvSpPr/>
      </xdr:nvSpPr>
      <xdr:spPr>
        <a:xfrm>
          <a:off x="104267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136288</xdr:rowOff>
    </xdr:from>
    <xdr:ext cx="378565" cy="259045"/>
    <xdr:sp macro="" textlink="">
      <xdr:nvSpPr>
        <xdr:cNvPr id="312" name="労働費該当値テキスト"/>
        <xdr:cNvSpPr txBox="1"/>
      </xdr:nvSpPr>
      <xdr:spPr>
        <a:xfrm>
          <a:off x="10528300" y="6479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153670</xdr:rowOff>
    </xdr:from>
    <xdr:to>
      <xdr:col>50</xdr:col>
      <xdr:colOff>165100</xdr:colOff>
      <xdr:row>38</xdr:row>
      <xdr:rowOff>83820</xdr:rowOff>
    </xdr:to>
    <xdr:sp macro="" textlink="">
      <xdr:nvSpPr>
        <xdr:cNvPr id="313" name="楕円 312"/>
        <xdr:cNvSpPr/>
      </xdr:nvSpPr>
      <xdr:spPr>
        <a:xfrm>
          <a:off x="9588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74947</xdr:rowOff>
    </xdr:from>
    <xdr:ext cx="378565" cy="259045"/>
    <xdr:sp macro="" textlink="">
      <xdr:nvSpPr>
        <xdr:cNvPr id="314" name="テキスト ボックス 313"/>
        <xdr:cNvSpPr txBox="1"/>
      </xdr:nvSpPr>
      <xdr:spPr>
        <a:xfrm>
          <a:off x="9450017" y="659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151384</xdr:rowOff>
    </xdr:from>
    <xdr:to>
      <xdr:col>46</xdr:col>
      <xdr:colOff>38100</xdr:colOff>
      <xdr:row>38</xdr:row>
      <xdr:rowOff>81535</xdr:rowOff>
    </xdr:to>
    <xdr:sp macro="" textlink="">
      <xdr:nvSpPr>
        <xdr:cNvPr id="315" name="楕円 314"/>
        <xdr:cNvSpPr/>
      </xdr:nvSpPr>
      <xdr:spPr>
        <a:xfrm>
          <a:off x="86995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72661</xdr:rowOff>
    </xdr:from>
    <xdr:ext cx="378565" cy="259045"/>
    <xdr:sp macro="" textlink="">
      <xdr:nvSpPr>
        <xdr:cNvPr id="316" name="テキスト ボックス 315"/>
        <xdr:cNvSpPr txBox="1"/>
      </xdr:nvSpPr>
      <xdr:spPr>
        <a:xfrm>
          <a:off x="8561017" y="658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147955</xdr:rowOff>
    </xdr:from>
    <xdr:to>
      <xdr:col>41</xdr:col>
      <xdr:colOff>101600</xdr:colOff>
      <xdr:row>38</xdr:row>
      <xdr:rowOff>78105</xdr:rowOff>
    </xdr:to>
    <xdr:sp macro="" textlink="">
      <xdr:nvSpPr>
        <xdr:cNvPr id="317" name="楕円 316"/>
        <xdr:cNvSpPr/>
      </xdr:nvSpPr>
      <xdr:spPr>
        <a:xfrm>
          <a:off x="7810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69232</xdr:rowOff>
    </xdr:from>
    <xdr:ext cx="378565" cy="259045"/>
    <xdr:sp macro="" textlink="">
      <xdr:nvSpPr>
        <xdr:cNvPr id="318" name="テキスト ボックス 317"/>
        <xdr:cNvSpPr txBox="1"/>
      </xdr:nvSpPr>
      <xdr:spPr>
        <a:xfrm>
          <a:off x="7672017" y="658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144145</xdr:rowOff>
    </xdr:from>
    <xdr:to>
      <xdr:col>36</xdr:col>
      <xdr:colOff>165100</xdr:colOff>
      <xdr:row>38</xdr:row>
      <xdr:rowOff>74295</xdr:rowOff>
    </xdr:to>
    <xdr:sp macro="" textlink="">
      <xdr:nvSpPr>
        <xdr:cNvPr id="319" name="楕円 318"/>
        <xdr:cNvSpPr/>
      </xdr:nvSpPr>
      <xdr:spPr>
        <a:xfrm>
          <a:off x="69215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65422</xdr:rowOff>
    </xdr:from>
    <xdr:ext cx="378565" cy="259045"/>
    <xdr:sp macro="" textlink="">
      <xdr:nvSpPr>
        <xdr:cNvPr id="320" name="テキスト ボックス 319"/>
        <xdr:cNvSpPr txBox="1"/>
      </xdr:nvSpPr>
      <xdr:spPr>
        <a:xfrm>
          <a:off x="6783017" y="658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4" name="直線コネクタ 343"/>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5"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6" name="直線コネクタ 345"/>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7"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8" name="直線コネクタ 347"/>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8541</xdr:rowOff>
    </xdr:from>
    <xdr:to>
      <xdr:col>55</xdr:col>
      <xdr:colOff>0</xdr:colOff>
      <xdr:row>59</xdr:row>
      <xdr:rowOff>17380</xdr:rowOff>
    </xdr:to>
    <xdr:cxnSp macro="">
      <xdr:nvCxnSpPr>
        <xdr:cNvPr id="349" name="直線コネクタ 348"/>
        <xdr:cNvCxnSpPr/>
      </xdr:nvCxnSpPr>
      <xdr:spPr>
        <a:xfrm flipV="1">
          <a:off x="9639300" y="10124091"/>
          <a:ext cx="8382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50"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1" name="フローチャート: 判断 350"/>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133738</xdr:rowOff>
    </xdr:from>
    <xdr:to>
      <xdr:col>50</xdr:col>
      <xdr:colOff>114300</xdr:colOff>
      <xdr:row>59</xdr:row>
      <xdr:rowOff>17380</xdr:rowOff>
    </xdr:to>
    <xdr:cxnSp macro="">
      <xdr:nvCxnSpPr>
        <xdr:cNvPr id="352" name="直線コネクタ 351"/>
        <xdr:cNvCxnSpPr/>
      </xdr:nvCxnSpPr>
      <xdr:spPr>
        <a:xfrm>
          <a:off x="8750300" y="10077838"/>
          <a:ext cx="8890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3" name="フローチャート: 判断 352"/>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4" name="テキスト ボックス 353"/>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133738</xdr:rowOff>
    </xdr:from>
    <xdr:to>
      <xdr:col>45</xdr:col>
      <xdr:colOff>177800</xdr:colOff>
      <xdr:row>58</xdr:row>
      <xdr:rowOff>162217</xdr:rowOff>
    </xdr:to>
    <xdr:cxnSp macro="">
      <xdr:nvCxnSpPr>
        <xdr:cNvPr id="355" name="直線コネクタ 354"/>
        <xdr:cNvCxnSpPr/>
      </xdr:nvCxnSpPr>
      <xdr:spPr>
        <a:xfrm flipV="1">
          <a:off x="7861300" y="10077838"/>
          <a:ext cx="889000" cy="2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94311</xdr:rowOff>
    </xdr:from>
    <xdr:to>
      <xdr:col>46</xdr:col>
      <xdr:colOff>38100</xdr:colOff>
      <xdr:row>58</xdr:row>
      <xdr:rowOff>24461</xdr:rowOff>
    </xdr:to>
    <xdr:sp macro="" textlink="">
      <xdr:nvSpPr>
        <xdr:cNvPr id="356" name="フローチャート: 判断 355"/>
        <xdr:cNvSpPr/>
      </xdr:nvSpPr>
      <xdr:spPr>
        <a:xfrm>
          <a:off x="8699500" y="986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40988</xdr:rowOff>
    </xdr:from>
    <xdr:ext cx="534377" cy="259045"/>
    <xdr:sp macro="" textlink="">
      <xdr:nvSpPr>
        <xdr:cNvPr id="357" name="テキスト ボックス 356"/>
        <xdr:cNvSpPr txBox="1"/>
      </xdr:nvSpPr>
      <xdr:spPr>
        <a:xfrm>
          <a:off x="8483111" y="964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162217</xdr:rowOff>
    </xdr:from>
    <xdr:to>
      <xdr:col>41</xdr:col>
      <xdr:colOff>50800</xdr:colOff>
      <xdr:row>59</xdr:row>
      <xdr:rowOff>6103</xdr:rowOff>
    </xdr:to>
    <xdr:cxnSp macro="">
      <xdr:nvCxnSpPr>
        <xdr:cNvPr id="358" name="直線コネクタ 357"/>
        <xdr:cNvCxnSpPr/>
      </xdr:nvCxnSpPr>
      <xdr:spPr>
        <a:xfrm flipV="1">
          <a:off x="6972300" y="10106317"/>
          <a:ext cx="889000" cy="1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59" name="フローチャート: 判断 358"/>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24871</xdr:rowOff>
    </xdr:from>
    <xdr:ext cx="534377" cy="259045"/>
    <xdr:sp macro="" textlink="">
      <xdr:nvSpPr>
        <xdr:cNvPr id="360" name="テキスト ボックス 359"/>
        <xdr:cNvSpPr txBox="1"/>
      </xdr:nvSpPr>
      <xdr:spPr>
        <a:xfrm>
          <a:off x="7594111" y="96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1" name="フローチャート: 判断 360"/>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39711</xdr:rowOff>
    </xdr:from>
    <xdr:ext cx="534377" cy="259045"/>
    <xdr:sp macro="" textlink="">
      <xdr:nvSpPr>
        <xdr:cNvPr id="362" name="テキスト ボックス 361"/>
        <xdr:cNvSpPr txBox="1"/>
      </xdr:nvSpPr>
      <xdr:spPr>
        <a:xfrm>
          <a:off x="6705111" y="96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129191</xdr:rowOff>
    </xdr:from>
    <xdr:to>
      <xdr:col>55</xdr:col>
      <xdr:colOff>50800</xdr:colOff>
      <xdr:row>59</xdr:row>
      <xdr:rowOff>59341</xdr:rowOff>
    </xdr:to>
    <xdr:sp macro="" textlink="">
      <xdr:nvSpPr>
        <xdr:cNvPr id="368" name="楕円 367"/>
        <xdr:cNvSpPr/>
      </xdr:nvSpPr>
      <xdr:spPr>
        <a:xfrm>
          <a:off x="10426700" y="100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44118</xdr:rowOff>
    </xdr:from>
    <xdr:ext cx="469744" cy="259045"/>
    <xdr:sp macro="" textlink="">
      <xdr:nvSpPr>
        <xdr:cNvPr id="369" name="農林水産業費該当値テキスト"/>
        <xdr:cNvSpPr txBox="1"/>
      </xdr:nvSpPr>
      <xdr:spPr>
        <a:xfrm>
          <a:off x="10528300" y="998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138030</xdr:rowOff>
    </xdr:from>
    <xdr:to>
      <xdr:col>50</xdr:col>
      <xdr:colOff>165100</xdr:colOff>
      <xdr:row>59</xdr:row>
      <xdr:rowOff>68180</xdr:rowOff>
    </xdr:to>
    <xdr:sp macro="" textlink="">
      <xdr:nvSpPr>
        <xdr:cNvPr id="370" name="楕円 369"/>
        <xdr:cNvSpPr/>
      </xdr:nvSpPr>
      <xdr:spPr>
        <a:xfrm>
          <a:off x="9588500" y="100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59307</xdr:rowOff>
    </xdr:from>
    <xdr:ext cx="469744" cy="259045"/>
    <xdr:sp macro="" textlink="">
      <xdr:nvSpPr>
        <xdr:cNvPr id="371" name="テキスト ボックス 370"/>
        <xdr:cNvSpPr txBox="1"/>
      </xdr:nvSpPr>
      <xdr:spPr>
        <a:xfrm>
          <a:off x="9404428" y="1017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82938</xdr:rowOff>
    </xdr:from>
    <xdr:to>
      <xdr:col>46</xdr:col>
      <xdr:colOff>38100</xdr:colOff>
      <xdr:row>59</xdr:row>
      <xdr:rowOff>13088</xdr:rowOff>
    </xdr:to>
    <xdr:sp macro="" textlink="">
      <xdr:nvSpPr>
        <xdr:cNvPr id="372" name="楕円 371"/>
        <xdr:cNvSpPr/>
      </xdr:nvSpPr>
      <xdr:spPr>
        <a:xfrm>
          <a:off x="8699500" y="100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4215</xdr:rowOff>
    </xdr:from>
    <xdr:ext cx="469744" cy="259045"/>
    <xdr:sp macro="" textlink="">
      <xdr:nvSpPr>
        <xdr:cNvPr id="373" name="テキスト ボックス 372"/>
        <xdr:cNvSpPr txBox="1"/>
      </xdr:nvSpPr>
      <xdr:spPr>
        <a:xfrm>
          <a:off x="8515428" y="101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111417</xdr:rowOff>
    </xdr:from>
    <xdr:to>
      <xdr:col>41</xdr:col>
      <xdr:colOff>101600</xdr:colOff>
      <xdr:row>59</xdr:row>
      <xdr:rowOff>41567</xdr:rowOff>
    </xdr:to>
    <xdr:sp macro="" textlink="">
      <xdr:nvSpPr>
        <xdr:cNvPr id="374" name="楕円 373"/>
        <xdr:cNvSpPr/>
      </xdr:nvSpPr>
      <xdr:spPr>
        <a:xfrm>
          <a:off x="7810500" y="100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32694</xdr:rowOff>
    </xdr:from>
    <xdr:ext cx="469744" cy="259045"/>
    <xdr:sp macro="" textlink="">
      <xdr:nvSpPr>
        <xdr:cNvPr id="375" name="テキスト ボックス 374"/>
        <xdr:cNvSpPr txBox="1"/>
      </xdr:nvSpPr>
      <xdr:spPr>
        <a:xfrm>
          <a:off x="7626428" y="1014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126753</xdr:rowOff>
    </xdr:from>
    <xdr:to>
      <xdr:col>36</xdr:col>
      <xdr:colOff>165100</xdr:colOff>
      <xdr:row>59</xdr:row>
      <xdr:rowOff>56903</xdr:rowOff>
    </xdr:to>
    <xdr:sp macro="" textlink="">
      <xdr:nvSpPr>
        <xdr:cNvPr id="376" name="楕円 375"/>
        <xdr:cNvSpPr/>
      </xdr:nvSpPr>
      <xdr:spPr>
        <a:xfrm>
          <a:off x="6921500" y="100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48030</xdr:rowOff>
    </xdr:from>
    <xdr:ext cx="469744" cy="259045"/>
    <xdr:sp macro="" textlink="">
      <xdr:nvSpPr>
        <xdr:cNvPr id="377" name="テキスト ボックス 376"/>
        <xdr:cNvSpPr txBox="1"/>
      </xdr:nvSpPr>
      <xdr:spPr>
        <a:xfrm>
          <a:off x="6737428" y="1016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1" name="直線コネクタ 400"/>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2"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3" name="直線コネクタ 402"/>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4"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5" name="直線コネクタ 404"/>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47994</xdr:rowOff>
    </xdr:from>
    <xdr:to>
      <xdr:col>55</xdr:col>
      <xdr:colOff>0</xdr:colOff>
      <xdr:row>78</xdr:row>
      <xdr:rowOff>77406</xdr:rowOff>
    </xdr:to>
    <xdr:cxnSp macro="">
      <xdr:nvCxnSpPr>
        <xdr:cNvPr id="406" name="直線コネクタ 405"/>
        <xdr:cNvCxnSpPr/>
      </xdr:nvCxnSpPr>
      <xdr:spPr>
        <a:xfrm flipV="1">
          <a:off x="9639300" y="13421094"/>
          <a:ext cx="838200" cy="2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7"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8" name="フローチャート: 判断 407"/>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160083</xdr:rowOff>
    </xdr:from>
    <xdr:to>
      <xdr:col>50</xdr:col>
      <xdr:colOff>114300</xdr:colOff>
      <xdr:row>78</xdr:row>
      <xdr:rowOff>77406</xdr:rowOff>
    </xdr:to>
    <xdr:cxnSp macro="">
      <xdr:nvCxnSpPr>
        <xdr:cNvPr id="409" name="直線コネクタ 408"/>
        <xdr:cNvCxnSpPr/>
      </xdr:nvCxnSpPr>
      <xdr:spPr>
        <a:xfrm>
          <a:off x="8750300" y="13361733"/>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10" name="フローチャート: 判断 409"/>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1" name="テキスト ボックス 410"/>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160083</xdr:rowOff>
    </xdr:from>
    <xdr:to>
      <xdr:col>45</xdr:col>
      <xdr:colOff>177800</xdr:colOff>
      <xdr:row>78</xdr:row>
      <xdr:rowOff>103963</xdr:rowOff>
    </xdr:to>
    <xdr:cxnSp macro="">
      <xdr:nvCxnSpPr>
        <xdr:cNvPr id="412" name="直線コネクタ 411"/>
        <xdr:cNvCxnSpPr/>
      </xdr:nvCxnSpPr>
      <xdr:spPr>
        <a:xfrm flipV="1">
          <a:off x="7861300" y="13361733"/>
          <a:ext cx="889000" cy="11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133058</xdr:rowOff>
    </xdr:from>
    <xdr:to>
      <xdr:col>46</xdr:col>
      <xdr:colOff>38100</xdr:colOff>
      <xdr:row>75</xdr:row>
      <xdr:rowOff>63208</xdr:rowOff>
    </xdr:to>
    <xdr:sp macro="" textlink="">
      <xdr:nvSpPr>
        <xdr:cNvPr id="413" name="フローチャート: 判断 412"/>
        <xdr:cNvSpPr/>
      </xdr:nvSpPr>
      <xdr:spPr>
        <a:xfrm>
          <a:off x="8699500" y="1282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79735</xdr:rowOff>
    </xdr:from>
    <xdr:ext cx="534377" cy="259045"/>
    <xdr:sp macro="" textlink="">
      <xdr:nvSpPr>
        <xdr:cNvPr id="414" name="テキスト ボックス 413"/>
        <xdr:cNvSpPr txBox="1"/>
      </xdr:nvSpPr>
      <xdr:spPr>
        <a:xfrm>
          <a:off x="8483111" y="125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87085</xdr:rowOff>
    </xdr:from>
    <xdr:to>
      <xdr:col>41</xdr:col>
      <xdr:colOff>50800</xdr:colOff>
      <xdr:row>78</xdr:row>
      <xdr:rowOff>103963</xdr:rowOff>
    </xdr:to>
    <xdr:cxnSp macro="">
      <xdr:nvCxnSpPr>
        <xdr:cNvPr id="415" name="直線コネクタ 414"/>
        <xdr:cNvCxnSpPr/>
      </xdr:nvCxnSpPr>
      <xdr:spPr>
        <a:xfrm>
          <a:off x="6972300" y="13460185"/>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41960</xdr:rowOff>
    </xdr:from>
    <xdr:to>
      <xdr:col>41</xdr:col>
      <xdr:colOff>101600</xdr:colOff>
      <xdr:row>76</xdr:row>
      <xdr:rowOff>143560</xdr:rowOff>
    </xdr:to>
    <xdr:sp macro="" textlink="">
      <xdr:nvSpPr>
        <xdr:cNvPr id="416" name="フローチャート: 判断 415"/>
        <xdr:cNvSpPr/>
      </xdr:nvSpPr>
      <xdr:spPr>
        <a:xfrm>
          <a:off x="7810500" y="130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160088</xdr:rowOff>
    </xdr:from>
    <xdr:ext cx="534377" cy="259045"/>
    <xdr:sp macro="" textlink="">
      <xdr:nvSpPr>
        <xdr:cNvPr id="417" name="テキスト ボックス 416"/>
        <xdr:cNvSpPr txBox="1"/>
      </xdr:nvSpPr>
      <xdr:spPr>
        <a:xfrm>
          <a:off x="7594111" y="128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67145</xdr:rowOff>
    </xdr:from>
    <xdr:to>
      <xdr:col>36</xdr:col>
      <xdr:colOff>165100</xdr:colOff>
      <xdr:row>76</xdr:row>
      <xdr:rowOff>168745</xdr:rowOff>
    </xdr:to>
    <xdr:sp macro="" textlink="">
      <xdr:nvSpPr>
        <xdr:cNvPr id="418" name="フローチャート: 判断 417"/>
        <xdr:cNvSpPr/>
      </xdr:nvSpPr>
      <xdr:spPr>
        <a:xfrm>
          <a:off x="6921500" y="130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13822</xdr:rowOff>
    </xdr:from>
    <xdr:ext cx="534377" cy="259045"/>
    <xdr:sp macro="" textlink="">
      <xdr:nvSpPr>
        <xdr:cNvPr id="419" name="テキスト ボックス 418"/>
        <xdr:cNvSpPr txBox="1"/>
      </xdr:nvSpPr>
      <xdr:spPr>
        <a:xfrm>
          <a:off x="6705111" y="128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168644</xdr:rowOff>
    </xdr:from>
    <xdr:to>
      <xdr:col>55</xdr:col>
      <xdr:colOff>50800</xdr:colOff>
      <xdr:row>78</xdr:row>
      <xdr:rowOff>98794</xdr:rowOff>
    </xdr:to>
    <xdr:sp macro="" textlink="">
      <xdr:nvSpPr>
        <xdr:cNvPr id="425" name="楕円 424"/>
        <xdr:cNvSpPr/>
      </xdr:nvSpPr>
      <xdr:spPr>
        <a:xfrm>
          <a:off x="10426700" y="133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83571</xdr:rowOff>
    </xdr:from>
    <xdr:ext cx="469744" cy="259045"/>
    <xdr:sp macro="" textlink="">
      <xdr:nvSpPr>
        <xdr:cNvPr id="426" name="商工費該当値テキスト"/>
        <xdr:cNvSpPr txBox="1"/>
      </xdr:nvSpPr>
      <xdr:spPr>
        <a:xfrm>
          <a:off x="10528300" y="132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26606</xdr:rowOff>
    </xdr:from>
    <xdr:to>
      <xdr:col>50</xdr:col>
      <xdr:colOff>165100</xdr:colOff>
      <xdr:row>78</xdr:row>
      <xdr:rowOff>128206</xdr:rowOff>
    </xdr:to>
    <xdr:sp macro="" textlink="">
      <xdr:nvSpPr>
        <xdr:cNvPr id="427" name="楕円 426"/>
        <xdr:cNvSpPr/>
      </xdr:nvSpPr>
      <xdr:spPr>
        <a:xfrm>
          <a:off x="9588500" y="133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119333</xdr:rowOff>
    </xdr:from>
    <xdr:ext cx="469744" cy="259045"/>
    <xdr:sp macro="" textlink="">
      <xdr:nvSpPr>
        <xdr:cNvPr id="428" name="テキスト ボックス 427"/>
        <xdr:cNvSpPr txBox="1"/>
      </xdr:nvSpPr>
      <xdr:spPr>
        <a:xfrm>
          <a:off x="9404428" y="1349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109283</xdr:rowOff>
    </xdr:from>
    <xdr:to>
      <xdr:col>46</xdr:col>
      <xdr:colOff>38100</xdr:colOff>
      <xdr:row>78</xdr:row>
      <xdr:rowOff>39433</xdr:rowOff>
    </xdr:to>
    <xdr:sp macro="" textlink="">
      <xdr:nvSpPr>
        <xdr:cNvPr id="429" name="楕円 428"/>
        <xdr:cNvSpPr/>
      </xdr:nvSpPr>
      <xdr:spPr>
        <a:xfrm>
          <a:off x="8699500" y="1331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30560</xdr:rowOff>
    </xdr:from>
    <xdr:ext cx="469744" cy="259045"/>
    <xdr:sp macro="" textlink="">
      <xdr:nvSpPr>
        <xdr:cNvPr id="430" name="テキスト ボックス 429"/>
        <xdr:cNvSpPr txBox="1"/>
      </xdr:nvSpPr>
      <xdr:spPr>
        <a:xfrm>
          <a:off x="8515428" y="1340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53163</xdr:rowOff>
    </xdr:from>
    <xdr:to>
      <xdr:col>41</xdr:col>
      <xdr:colOff>101600</xdr:colOff>
      <xdr:row>78</xdr:row>
      <xdr:rowOff>154763</xdr:rowOff>
    </xdr:to>
    <xdr:sp macro="" textlink="">
      <xdr:nvSpPr>
        <xdr:cNvPr id="431" name="楕円 430"/>
        <xdr:cNvSpPr/>
      </xdr:nvSpPr>
      <xdr:spPr>
        <a:xfrm>
          <a:off x="7810500" y="134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145890</xdr:rowOff>
    </xdr:from>
    <xdr:ext cx="469744" cy="259045"/>
    <xdr:sp macro="" textlink="">
      <xdr:nvSpPr>
        <xdr:cNvPr id="432" name="テキスト ボックス 431"/>
        <xdr:cNvSpPr txBox="1"/>
      </xdr:nvSpPr>
      <xdr:spPr>
        <a:xfrm>
          <a:off x="7626428" y="1351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36285</xdr:rowOff>
    </xdr:from>
    <xdr:to>
      <xdr:col>36</xdr:col>
      <xdr:colOff>165100</xdr:colOff>
      <xdr:row>78</xdr:row>
      <xdr:rowOff>137885</xdr:rowOff>
    </xdr:to>
    <xdr:sp macro="" textlink="">
      <xdr:nvSpPr>
        <xdr:cNvPr id="433" name="楕円 432"/>
        <xdr:cNvSpPr/>
      </xdr:nvSpPr>
      <xdr:spPr>
        <a:xfrm>
          <a:off x="6921500" y="1340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129012</xdr:rowOff>
    </xdr:from>
    <xdr:ext cx="469744" cy="259045"/>
    <xdr:sp macro="" textlink="">
      <xdr:nvSpPr>
        <xdr:cNvPr id="434" name="テキスト ボックス 433"/>
        <xdr:cNvSpPr txBox="1"/>
      </xdr:nvSpPr>
      <xdr:spPr>
        <a:xfrm>
          <a:off x="6737428" y="135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1" name="直線コネクタ 460"/>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2"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3" name="直線コネクタ 462"/>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4"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5" name="直線コネクタ 464"/>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33434</xdr:rowOff>
    </xdr:from>
    <xdr:to>
      <xdr:col>55</xdr:col>
      <xdr:colOff>0</xdr:colOff>
      <xdr:row>97</xdr:row>
      <xdr:rowOff>99842</xdr:rowOff>
    </xdr:to>
    <xdr:cxnSp macro="">
      <xdr:nvCxnSpPr>
        <xdr:cNvPr id="466" name="直線コネクタ 465"/>
        <xdr:cNvCxnSpPr/>
      </xdr:nvCxnSpPr>
      <xdr:spPr>
        <a:xfrm flipV="1">
          <a:off x="9639300" y="16664084"/>
          <a:ext cx="8382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7" name="土木費平均値テキスト"/>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8" name="フローチャート: 判断 467"/>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99842</xdr:rowOff>
    </xdr:from>
    <xdr:to>
      <xdr:col>50</xdr:col>
      <xdr:colOff>114300</xdr:colOff>
      <xdr:row>97</xdr:row>
      <xdr:rowOff>141709</xdr:rowOff>
    </xdr:to>
    <xdr:cxnSp macro="">
      <xdr:nvCxnSpPr>
        <xdr:cNvPr id="469" name="直線コネクタ 468"/>
        <xdr:cNvCxnSpPr/>
      </xdr:nvCxnSpPr>
      <xdr:spPr>
        <a:xfrm flipV="1">
          <a:off x="8750300" y="16730492"/>
          <a:ext cx="889000" cy="4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70" name="フローチャート: 判断 469"/>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1" name="テキスト ボックス 470"/>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80918</xdr:rowOff>
    </xdr:from>
    <xdr:to>
      <xdr:col>45</xdr:col>
      <xdr:colOff>177800</xdr:colOff>
      <xdr:row>97</xdr:row>
      <xdr:rowOff>141709</xdr:rowOff>
    </xdr:to>
    <xdr:cxnSp macro="">
      <xdr:nvCxnSpPr>
        <xdr:cNvPr id="472" name="直線コネクタ 471"/>
        <xdr:cNvCxnSpPr/>
      </xdr:nvCxnSpPr>
      <xdr:spPr>
        <a:xfrm>
          <a:off x="7861300" y="16711568"/>
          <a:ext cx="889000" cy="6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157398</xdr:rowOff>
    </xdr:from>
    <xdr:to>
      <xdr:col>46</xdr:col>
      <xdr:colOff>38100</xdr:colOff>
      <xdr:row>97</xdr:row>
      <xdr:rowOff>87548</xdr:rowOff>
    </xdr:to>
    <xdr:sp macro="" textlink="">
      <xdr:nvSpPr>
        <xdr:cNvPr id="473" name="フローチャート: 判断 472"/>
        <xdr:cNvSpPr/>
      </xdr:nvSpPr>
      <xdr:spPr>
        <a:xfrm>
          <a:off x="8699500" y="1661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104075</xdr:rowOff>
    </xdr:from>
    <xdr:ext cx="534377" cy="259045"/>
    <xdr:sp macro="" textlink="">
      <xdr:nvSpPr>
        <xdr:cNvPr id="474" name="テキスト ボックス 473"/>
        <xdr:cNvSpPr txBox="1"/>
      </xdr:nvSpPr>
      <xdr:spPr>
        <a:xfrm>
          <a:off x="8483111" y="163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88706</xdr:rowOff>
    </xdr:from>
    <xdr:to>
      <xdr:col>41</xdr:col>
      <xdr:colOff>50800</xdr:colOff>
      <xdr:row>97</xdr:row>
      <xdr:rowOff>80918</xdr:rowOff>
    </xdr:to>
    <xdr:cxnSp macro="">
      <xdr:nvCxnSpPr>
        <xdr:cNvPr id="475" name="直線コネクタ 474"/>
        <xdr:cNvCxnSpPr/>
      </xdr:nvCxnSpPr>
      <xdr:spPr>
        <a:xfrm>
          <a:off x="6972300" y="16376456"/>
          <a:ext cx="889000" cy="33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170723</xdr:rowOff>
    </xdr:from>
    <xdr:to>
      <xdr:col>41</xdr:col>
      <xdr:colOff>101600</xdr:colOff>
      <xdr:row>97</xdr:row>
      <xdr:rowOff>100873</xdr:rowOff>
    </xdr:to>
    <xdr:sp macro="" textlink="">
      <xdr:nvSpPr>
        <xdr:cNvPr id="476" name="フローチャート: 判断 475"/>
        <xdr:cNvSpPr/>
      </xdr:nvSpPr>
      <xdr:spPr>
        <a:xfrm>
          <a:off x="7810500" y="1662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117400</xdr:rowOff>
    </xdr:from>
    <xdr:ext cx="534377" cy="259045"/>
    <xdr:sp macro="" textlink="">
      <xdr:nvSpPr>
        <xdr:cNvPr id="477" name="テキスト ボックス 476"/>
        <xdr:cNvSpPr txBox="1"/>
      </xdr:nvSpPr>
      <xdr:spPr>
        <a:xfrm>
          <a:off x="7594111" y="1640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6294</xdr:rowOff>
    </xdr:from>
    <xdr:to>
      <xdr:col>36</xdr:col>
      <xdr:colOff>165100</xdr:colOff>
      <xdr:row>97</xdr:row>
      <xdr:rowOff>107894</xdr:rowOff>
    </xdr:to>
    <xdr:sp macro="" textlink="">
      <xdr:nvSpPr>
        <xdr:cNvPr id="478" name="フローチャート: 判断 477"/>
        <xdr:cNvSpPr/>
      </xdr:nvSpPr>
      <xdr:spPr>
        <a:xfrm>
          <a:off x="6921500" y="166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99021</xdr:rowOff>
    </xdr:from>
    <xdr:ext cx="534377" cy="259045"/>
    <xdr:sp macro="" textlink="">
      <xdr:nvSpPr>
        <xdr:cNvPr id="479" name="テキスト ボックス 478"/>
        <xdr:cNvSpPr txBox="1"/>
      </xdr:nvSpPr>
      <xdr:spPr>
        <a:xfrm>
          <a:off x="6705111" y="167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154084</xdr:rowOff>
    </xdr:from>
    <xdr:to>
      <xdr:col>55</xdr:col>
      <xdr:colOff>50800</xdr:colOff>
      <xdr:row>97</xdr:row>
      <xdr:rowOff>84234</xdr:rowOff>
    </xdr:to>
    <xdr:sp macro="" textlink="">
      <xdr:nvSpPr>
        <xdr:cNvPr id="485" name="楕円 484"/>
        <xdr:cNvSpPr/>
      </xdr:nvSpPr>
      <xdr:spPr>
        <a:xfrm>
          <a:off x="10426700" y="1661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5511</xdr:rowOff>
    </xdr:from>
    <xdr:ext cx="534377" cy="259045"/>
    <xdr:sp macro="" textlink="">
      <xdr:nvSpPr>
        <xdr:cNvPr id="486" name="土木費該当値テキスト"/>
        <xdr:cNvSpPr txBox="1"/>
      </xdr:nvSpPr>
      <xdr:spPr>
        <a:xfrm>
          <a:off x="10528300" y="1646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49042</xdr:rowOff>
    </xdr:from>
    <xdr:to>
      <xdr:col>50</xdr:col>
      <xdr:colOff>165100</xdr:colOff>
      <xdr:row>97</xdr:row>
      <xdr:rowOff>150642</xdr:rowOff>
    </xdr:to>
    <xdr:sp macro="" textlink="">
      <xdr:nvSpPr>
        <xdr:cNvPr id="487" name="楕円 486"/>
        <xdr:cNvSpPr/>
      </xdr:nvSpPr>
      <xdr:spPr>
        <a:xfrm>
          <a:off x="9588500" y="1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167169</xdr:rowOff>
    </xdr:from>
    <xdr:ext cx="534377" cy="259045"/>
    <xdr:sp macro="" textlink="">
      <xdr:nvSpPr>
        <xdr:cNvPr id="488" name="テキスト ボックス 487"/>
        <xdr:cNvSpPr txBox="1"/>
      </xdr:nvSpPr>
      <xdr:spPr>
        <a:xfrm>
          <a:off x="9372111" y="1645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90909</xdr:rowOff>
    </xdr:from>
    <xdr:to>
      <xdr:col>46</xdr:col>
      <xdr:colOff>38100</xdr:colOff>
      <xdr:row>98</xdr:row>
      <xdr:rowOff>21059</xdr:rowOff>
    </xdr:to>
    <xdr:sp macro="" textlink="">
      <xdr:nvSpPr>
        <xdr:cNvPr id="489" name="楕円 488"/>
        <xdr:cNvSpPr/>
      </xdr:nvSpPr>
      <xdr:spPr>
        <a:xfrm>
          <a:off x="8699500" y="1672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12186</xdr:rowOff>
    </xdr:from>
    <xdr:ext cx="534377" cy="259045"/>
    <xdr:sp macro="" textlink="">
      <xdr:nvSpPr>
        <xdr:cNvPr id="490" name="テキスト ボックス 489"/>
        <xdr:cNvSpPr txBox="1"/>
      </xdr:nvSpPr>
      <xdr:spPr>
        <a:xfrm>
          <a:off x="8483111" y="1681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30118</xdr:rowOff>
    </xdr:from>
    <xdr:to>
      <xdr:col>41</xdr:col>
      <xdr:colOff>101600</xdr:colOff>
      <xdr:row>97</xdr:row>
      <xdr:rowOff>131718</xdr:rowOff>
    </xdr:to>
    <xdr:sp macro="" textlink="">
      <xdr:nvSpPr>
        <xdr:cNvPr id="491" name="楕円 490"/>
        <xdr:cNvSpPr/>
      </xdr:nvSpPr>
      <xdr:spPr>
        <a:xfrm>
          <a:off x="7810500" y="1666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122845</xdr:rowOff>
    </xdr:from>
    <xdr:ext cx="534377" cy="259045"/>
    <xdr:sp macro="" textlink="">
      <xdr:nvSpPr>
        <xdr:cNvPr id="492" name="テキスト ボックス 491"/>
        <xdr:cNvSpPr txBox="1"/>
      </xdr:nvSpPr>
      <xdr:spPr>
        <a:xfrm>
          <a:off x="7594111" y="1675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37906</xdr:rowOff>
    </xdr:from>
    <xdr:to>
      <xdr:col>36</xdr:col>
      <xdr:colOff>165100</xdr:colOff>
      <xdr:row>95</xdr:row>
      <xdr:rowOff>139506</xdr:rowOff>
    </xdr:to>
    <xdr:sp macro="" textlink="">
      <xdr:nvSpPr>
        <xdr:cNvPr id="493" name="楕円 492"/>
        <xdr:cNvSpPr/>
      </xdr:nvSpPr>
      <xdr:spPr>
        <a:xfrm>
          <a:off x="6921500" y="1632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156033</xdr:rowOff>
    </xdr:from>
    <xdr:ext cx="534377" cy="259045"/>
    <xdr:sp macro="" textlink="">
      <xdr:nvSpPr>
        <xdr:cNvPr id="494" name="テキスト ボックス 493"/>
        <xdr:cNvSpPr txBox="1"/>
      </xdr:nvSpPr>
      <xdr:spPr>
        <a:xfrm>
          <a:off x="6705111" y="1610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7" name="直線コネクタ 516"/>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8"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9" name="直線コネクタ 518"/>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20"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1" name="直線コネクタ 520"/>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118943</xdr:rowOff>
    </xdr:from>
    <xdr:to>
      <xdr:col>85</xdr:col>
      <xdr:colOff>127000</xdr:colOff>
      <xdr:row>36</xdr:row>
      <xdr:rowOff>133208</xdr:rowOff>
    </xdr:to>
    <xdr:cxnSp macro="">
      <xdr:nvCxnSpPr>
        <xdr:cNvPr id="522" name="直線コネクタ 521"/>
        <xdr:cNvCxnSpPr/>
      </xdr:nvCxnSpPr>
      <xdr:spPr>
        <a:xfrm flipV="1">
          <a:off x="15481300" y="6291143"/>
          <a:ext cx="8382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3" name="消防費平均値テキスト"/>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4" name="フローチャート: 判断 523"/>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83327</xdr:rowOff>
    </xdr:from>
    <xdr:to>
      <xdr:col>81</xdr:col>
      <xdr:colOff>50800</xdr:colOff>
      <xdr:row>36</xdr:row>
      <xdr:rowOff>133208</xdr:rowOff>
    </xdr:to>
    <xdr:cxnSp macro="">
      <xdr:nvCxnSpPr>
        <xdr:cNvPr id="525" name="直線コネクタ 524"/>
        <xdr:cNvCxnSpPr/>
      </xdr:nvCxnSpPr>
      <xdr:spPr>
        <a:xfrm>
          <a:off x="14592300" y="6255527"/>
          <a:ext cx="8890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6" name="フローチャート: 判断 525"/>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7" name="テキスト ボックス 526"/>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42819</xdr:rowOff>
    </xdr:from>
    <xdr:to>
      <xdr:col>76</xdr:col>
      <xdr:colOff>114300</xdr:colOff>
      <xdr:row>36</xdr:row>
      <xdr:rowOff>83327</xdr:rowOff>
    </xdr:to>
    <xdr:cxnSp macro="">
      <xdr:nvCxnSpPr>
        <xdr:cNvPr id="528" name="直線コネクタ 527"/>
        <xdr:cNvCxnSpPr/>
      </xdr:nvCxnSpPr>
      <xdr:spPr>
        <a:xfrm>
          <a:off x="13703300" y="5529219"/>
          <a:ext cx="889000" cy="7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114000</xdr:rowOff>
    </xdr:from>
    <xdr:to>
      <xdr:col>76</xdr:col>
      <xdr:colOff>165100</xdr:colOff>
      <xdr:row>37</xdr:row>
      <xdr:rowOff>44150</xdr:rowOff>
    </xdr:to>
    <xdr:sp macro="" textlink="">
      <xdr:nvSpPr>
        <xdr:cNvPr id="529" name="フローチャート: 判断 528"/>
        <xdr:cNvSpPr/>
      </xdr:nvSpPr>
      <xdr:spPr>
        <a:xfrm>
          <a:off x="14541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35277</xdr:rowOff>
    </xdr:from>
    <xdr:ext cx="534377" cy="259045"/>
    <xdr:sp macro="" textlink="">
      <xdr:nvSpPr>
        <xdr:cNvPr id="530" name="テキスト ボックス 529"/>
        <xdr:cNvSpPr txBox="1"/>
      </xdr:nvSpPr>
      <xdr:spPr>
        <a:xfrm>
          <a:off x="14325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42819</xdr:rowOff>
    </xdr:from>
    <xdr:to>
      <xdr:col>71</xdr:col>
      <xdr:colOff>177800</xdr:colOff>
      <xdr:row>36</xdr:row>
      <xdr:rowOff>149758</xdr:rowOff>
    </xdr:to>
    <xdr:cxnSp macro="">
      <xdr:nvCxnSpPr>
        <xdr:cNvPr id="531" name="直線コネクタ 530"/>
        <xdr:cNvCxnSpPr/>
      </xdr:nvCxnSpPr>
      <xdr:spPr>
        <a:xfrm flipV="1">
          <a:off x="12814300" y="5529219"/>
          <a:ext cx="889000" cy="79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126253</xdr:rowOff>
    </xdr:from>
    <xdr:to>
      <xdr:col>72</xdr:col>
      <xdr:colOff>38100</xdr:colOff>
      <xdr:row>37</xdr:row>
      <xdr:rowOff>56403</xdr:rowOff>
    </xdr:to>
    <xdr:sp macro="" textlink="">
      <xdr:nvSpPr>
        <xdr:cNvPr id="532" name="フローチャート: 判断 531"/>
        <xdr:cNvSpPr/>
      </xdr:nvSpPr>
      <xdr:spPr>
        <a:xfrm>
          <a:off x="13652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47530</xdr:rowOff>
    </xdr:from>
    <xdr:ext cx="534377" cy="259045"/>
    <xdr:sp macro="" textlink="">
      <xdr:nvSpPr>
        <xdr:cNvPr id="533" name="テキスト ボックス 532"/>
        <xdr:cNvSpPr txBox="1"/>
      </xdr:nvSpPr>
      <xdr:spPr>
        <a:xfrm>
          <a:off x="13436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158349</xdr:rowOff>
    </xdr:from>
    <xdr:to>
      <xdr:col>67</xdr:col>
      <xdr:colOff>101600</xdr:colOff>
      <xdr:row>37</xdr:row>
      <xdr:rowOff>88499</xdr:rowOff>
    </xdr:to>
    <xdr:sp macro="" textlink="">
      <xdr:nvSpPr>
        <xdr:cNvPr id="534" name="フローチャート: 判断 533"/>
        <xdr:cNvSpPr/>
      </xdr:nvSpPr>
      <xdr:spPr>
        <a:xfrm>
          <a:off x="12763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79626</xdr:rowOff>
    </xdr:from>
    <xdr:ext cx="534377" cy="259045"/>
    <xdr:sp macro="" textlink="">
      <xdr:nvSpPr>
        <xdr:cNvPr id="535" name="テキスト ボックス 534"/>
        <xdr:cNvSpPr txBox="1"/>
      </xdr:nvSpPr>
      <xdr:spPr>
        <a:xfrm>
          <a:off x="12547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68143</xdr:rowOff>
    </xdr:from>
    <xdr:to>
      <xdr:col>85</xdr:col>
      <xdr:colOff>177800</xdr:colOff>
      <xdr:row>36</xdr:row>
      <xdr:rowOff>169743</xdr:rowOff>
    </xdr:to>
    <xdr:sp macro="" textlink="">
      <xdr:nvSpPr>
        <xdr:cNvPr id="541" name="楕円 540"/>
        <xdr:cNvSpPr/>
      </xdr:nvSpPr>
      <xdr:spPr>
        <a:xfrm>
          <a:off x="16268700" y="624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91020</xdr:rowOff>
    </xdr:from>
    <xdr:ext cx="534377" cy="259045"/>
    <xdr:sp macro="" textlink="">
      <xdr:nvSpPr>
        <xdr:cNvPr id="542" name="消防費該当値テキスト"/>
        <xdr:cNvSpPr txBox="1"/>
      </xdr:nvSpPr>
      <xdr:spPr>
        <a:xfrm>
          <a:off x="16370300" y="609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82408</xdr:rowOff>
    </xdr:from>
    <xdr:to>
      <xdr:col>81</xdr:col>
      <xdr:colOff>101600</xdr:colOff>
      <xdr:row>37</xdr:row>
      <xdr:rowOff>12558</xdr:rowOff>
    </xdr:to>
    <xdr:sp macro="" textlink="">
      <xdr:nvSpPr>
        <xdr:cNvPr id="543" name="楕円 542"/>
        <xdr:cNvSpPr/>
      </xdr:nvSpPr>
      <xdr:spPr>
        <a:xfrm>
          <a:off x="15430500" y="62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29085</xdr:rowOff>
    </xdr:from>
    <xdr:ext cx="534377" cy="259045"/>
    <xdr:sp macro="" textlink="">
      <xdr:nvSpPr>
        <xdr:cNvPr id="544" name="テキスト ボックス 543"/>
        <xdr:cNvSpPr txBox="1"/>
      </xdr:nvSpPr>
      <xdr:spPr>
        <a:xfrm>
          <a:off x="15214111" y="60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32527</xdr:rowOff>
    </xdr:from>
    <xdr:to>
      <xdr:col>76</xdr:col>
      <xdr:colOff>165100</xdr:colOff>
      <xdr:row>36</xdr:row>
      <xdr:rowOff>134127</xdr:rowOff>
    </xdr:to>
    <xdr:sp macro="" textlink="">
      <xdr:nvSpPr>
        <xdr:cNvPr id="545" name="楕円 544"/>
        <xdr:cNvSpPr/>
      </xdr:nvSpPr>
      <xdr:spPr>
        <a:xfrm>
          <a:off x="14541500" y="620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150654</xdr:rowOff>
    </xdr:from>
    <xdr:ext cx="534377" cy="259045"/>
    <xdr:sp macro="" textlink="">
      <xdr:nvSpPr>
        <xdr:cNvPr id="546" name="テキスト ボックス 545"/>
        <xdr:cNvSpPr txBox="1"/>
      </xdr:nvSpPr>
      <xdr:spPr>
        <a:xfrm>
          <a:off x="14325111" y="597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163469</xdr:rowOff>
    </xdr:from>
    <xdr:to>
      <xdr:col>72</xdr:col>
      <xdr:colOff>38100</xdr:colOff>
      <xdr:row>32</xdr:row>
      <xdr:rowOff>93619</xdr:rowOff>
    </xdr:to>
    <xdr:sp macro="" textlink="">
      <xdr:nvSpPr>
        <xdr:cNvPr id="547" name="楕円 546"/>
        <xdr:cNvSpPr/>
      </xdr:nvSpPr>
      <xdr:spPr>
        <a:xfrm>
          <a:off x="13652500" y="547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110146</xdr:rowOff>
    </xdr:from>
    <xdr:ext cx="534377" cy="259045"/>
    <xdr:sp macro="" textlink="">
      <xdr:nvSpPr>
        <xdr:cNvPr id="548" name="テキスト ボックス 547"/>
        <xdr:cNvSpPr txBox="1"/>
      </xdr:nvSpPr>
      <xdr:spPr>
        <a:xfrm>
          <a:off x="13436111" y="52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98958</xdr:rowOff>
    </xdr:from>
    <xdr:to>
      <xdr:col>67</xdr:col>
      <xdr:colOff>101600</xdr:colOff>
      <xdr:row>37</xdr:row>
      <xdr:rowOff>29108</xdr:rowOff>
    </xdr:to>
    <xdr:sp macro="" textlink="">
      <xdr:nvSpPr>
        <xdr:cNvPr id="549" name="楕円 548"/>
        <xdr:cNvSpPr/>
      </xdr:nvSpPr>
      <xdr:spPr>
        <a:xfrm>
          <a:off x="12763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45635</xdr:rowOff>
    </xdr:from>
    <xdr:ext cx="534377" cy="259045"/>
    <xdr:sp macro="" textlink="">
      <xdr:nvSpPr>
        <xdr:cNvPr id="550" name="テキスト ボックス 549"/>
        <xdr:cNvSpPr txBox="1"/>
      </xdr:nvSpPr>
      <xdr:spPr>
        <a:xfrm>
          <a:off x="12547111" y="60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5" name="直線コネクタ 574"/>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6"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7" name="直線コネクタ 576"/>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8"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9" name="直線コネクタ 578"/>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85674</xdr:rowOff>
    </xdr:from>
    <xdr:to>
      <xdr:col>85</xdr:col>
      <xdr:colOff>127000</xdr:colOff>
      <xdr:row>58</xdr:row>
      <xdr:rowOff>1454</xdr:rowOff>
    </xdr:to>
    <xdr:cxnSp macro="">
      <xdr:nvCxnSpPr>
        <xdr:cNvPr id="580" name="直線コネクタ 579"/>
        <xdr:cNvCxnSpPr/>
      </xdr:nvCxnSpPr>
      <xdr:spPr>
        <a:xfrm flipV="1">
          <a:off x="15481300" y="9858324"/>
          <a:ext cx="838200" cy="8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1" name="教育費平均値テキスト"/>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2" name="フローチャート: 判断 581"/>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85693</xdr:rowOff>
    </xdr:from>
    <xdr:to>
      <xdr:col>81</xdr:col>
      <xdr:colOff>50800</xdr:colOff>
      <xdr:row>58</xdr:row>
      <xdr:rowOff>1454</xdr:rowOff>
    </xdr:to>
    <xdr:cxnSp macro="">
      <xdr:nvCxnSpPr>
        <xdr:cNvPr id="583" name="直線コネクタ 582"/>
        <xdr:cNvCxnSpPr/>
      </xdr:nvCxnSpPr>
      <xdr:spPr>
        <a:xfrm>
          <a:off x="14592300" y="9858343"/>
          <a:ext cx="889000" cy="8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4" name="フローチャート: 判断 583"/>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5" name="テキスト ボックス 584"/>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85693</xdr:rowOff>
    </xdr:from>
    <xdr:to>
      <xdr:col>76</xdr:col>
      <xdr:colOff>114300</xdr:colOff>
      <xdr:row>57</xdr:row>
      <xdr:rowOff>115583</xdr:rowOff>
    </xdr:to>
    <xdr:cxnSp macro="">
      <xdr:nvCxnSpPr>
        <xdr:cNvPr id="586" name="直線コネクタ 585"/>
        <xdr:cNvCxnSpPr/>
      </xdr:nvCxnSpPr>
      <xdr:spPr>
        <a:xfrm flipV="1">
          <a:off x="13703300" y="9858343"/>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154298</xdr:rowOff>
    </xdr:from>
    <xdr:to>
      <xdr:col>76</xdr:col>
      <xdr:colOff>165100</xdr:colOff>
      <xdr:row>55</xdr:row>
      <xdr:rowOff>84448</xdr:rowOff>
    </xdr:to>
    <xdr:sp macro="" textlink="">
      <xdr:nvSpPr>
        <xdr:cNvPr id="587" name="フローチャート: 判断 586"/>
        <xdr:cNvSpPr/>
      </xdr:nvSpPr>
      <xdr:spPr>
        <a:xfrm>
          <a:off x="14541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100975</xdr:rowOff>
    </xdr:from>
    <xdr:ext cx="534377" cy="259045"/>
    <xdr:sp macro="" textlink="">
      <xdr:nvSpPr>
        <xdr:cNvPr id="588" name="テキスト ボックス 587"/>
        <xdr:cNvSpPr txBox="1"/>
      </xdr:nvSpPr>
      <xdr:spPr>
        <a:xfrm>
          <a:off x="14325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70091</xdr:rowOff>
    </xdr:from>
    <xdr:to>
      <xdr:col>71</xdr:col>
      <xdr:colOff>177800</xdr:colOff>
      <xdr:row>57</xdr:row>
      <xdr:rowOff>115583</xdr:rowOff>
    </xdr:to>
    <xdr:cxnSp macro="">
      <xdr:nvCxnSpPr>
        <xdr:cNvPr id="589" name="直線コネクタ 588"/>
        <xdr:cNvCxnSpPr/>
      </xdr:nvCxnSpPr>
      <xdr:spPr>
        <a:xfrm>
          <a:off x="12814300" y="9842741"/>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40704</xdr:rowOff>
    </xdr:from>
    <xdr:to>
      <xdr:col>72</xdr:col>
      <xdr:colOff>38100</xdr:colOff>
      <xdr:row>55</xdr:row>
      <xdr:rowOff>142304</xdr:rowOff>
    </xdr:to>
    <xdr:sp macro="" textlink="">
      <xdr:nvSpPr>
        <xdr:cNvPr id="590" name="フローチャート: 判断 589"/>
        <xdr:cNvSpPr/>
      </xdr:nvSpPr>
      <xdr:spPr>
        <a:xfrm>
          <a:off x="13652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158831</xdr:rowOff>
    </xdr:from>
    <xdr:ext cx="534377" cy="259045"/>
    <xdr:sp macro="" textlink="">
      <xdr:nvSpPr>
        <xdr:cNvPr id="591" name="テキスト ボックス 590"/>
        <xdr:cNvSpPr txBox="1"/>
      </xdr:nvSpPr>
      <xdr:spPr>
        <a:xfrm>
          <a:off x="13436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156090</xdr:rowOff>
    </xdr:from>
    <xdr:to>
      <xdr:col>67</xdr:col>
      <xdr:colOff>101600</xdr:colOff>
      <xdr:row>56</xdr:row>
      <xdr:rowOff>86240</xdr:rowOff>
    </xdr:to>
    <xdr:sp macro="" textlink="">
      <xdr:nvSpPr>
        <xdr:cNvPr id="592" name="フローチャート: 判断 591"/>
        <xdr:cNvSpPr/>
      </xdr:nvSpPr>
      <xdr:spPr>
        <a:xfrm>
          <a:off x="12763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102767</xdr:rowOff>
    </xdr:from>
    <xdr:ext cx="534377" cy="259045"/>
    <xdr:sp macro="" textlink="">
      <xdr:nvSpPr>
        <xdr:cNvPr id="593" name="テキスト ボックス 592"/>
        <xdr:cNvSpPr txBox="1"/>
      </xdr:nvSpPr>
      <xdr:spPr>
        <a:xfrm>
          <a:off x="12547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34874</xdr:rowOff>
    </xdr:from>
    <xdr:to>
      <xdr:col>85</xdr:col>
      <xdr:colOff>177800</xdr:colOff>
      <xdr:row>57</xdr:row>
      <xdr:rowOff>136474</xdr:rowOff>
    </xdr:to>
    <xdr:sp macro="" textlink="">
      <xdr:nvSpPr>
        <xdr:cNvPr id="599" name="楕円 598"/>
        <xdr:cNvSpPr/>
      </xdr:nvSpPr>
      <xdr:spPr>
        <a:xfrm>
          <a:off x="16268700" y="98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13301</xdr:rowOff>
    </xdr:from>
    <xdr:ext cx="534377" cy="259045"/>
    <xdr:sp macro="" textlink="">
      <xdr:nvSpPr>
        <xdr:cNvPr id="600" name="教育費該当値テキスト"/>
        <xdr:cNvSpPr txBox="1"/>
      </xdr:nvSpPr>
      <xdr:spPr>
        <a:xfrm>
          <a:off x="16370300" y="97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122104</xdr:rowOff>
    </xdr:from>
    <xdr:to>
      <xdr:col>81</xdr:col>
      <xdr:colOff>101600</xdr:colOff>
      <xdr:row>58</xdr:row>
      <xdr:rowOff>52254</xdr:rowOff>
    </xdr:to>
    <xdr:sp macro="" textlink="">
      <xdr:nvSpPr>
        <xdr:cNvPr id="601" name="楕円 600"/>
        <xdr:cNvSpPr/>
      </xdr:nvSpPr>
      <xdr:spPr>
        <a:xfrm>
          <a:off x="15430500" y="989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43381</xdr:rowOff>
    </xdr:from>
    <xdr:ext cx="534377" cy="259045"/>
    <xdr:sp macro="" textlink="">
      <xdr:nvSpPr>
        <xdr:cNvPr id="602" name="テキスト ボックス 601"/>
        <xdr:cNvSpPr txBox="1"/>
      </xdr:nvSpPr>
      <xdr:spPr>
        <a:xfrm>
          <a:off x="15214111" y="998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34893</xdr:rowOff>
    </xdr:from>
    <xdr:to>
      <xdr:col>76</xdr:col>
      <xdr:colOff>165100</xdr:colOff>
      <xdr:row>57</xdr:row>
      <xdr:rowOff>136493</xdr:rowOff>
    </xdr:to>
    <xdr:sp macro="" textlink="">
      <xdr:nvSpPr>
        <xdr:cNvPr id="603" name="楕円 602"/>
        <xdr:cNvSpPr/>
      </xdr:nvSpPr>
      <xdr:spPr>
        <a:xfrm>
          <a:off x="14541500" y="98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127620</xdr:rowOff>
    </xdr:from>
    <xdr:ext cx="534377" cy="259045"/>
    <xdr:sp macro="" textlink="">
      <xdr:nvSpPr>
        <xdr:cNvPr id="604" name="テキスト ボックス 603"/>
        <xdr:cNvSpPr txBox="1"/>
      </xdr:nvSpPr>
      <xdr:spPr>
        <a:xfrm>
          <a:off x="14325111" y="990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64783</xdr:rowOff>
    </xdr:from>
    <xdr:to>
      <xdr:col>72</xdr:col>
      <xdr:colOff>38100</xdr:colOff>
      <xdr:row>57</xdr:row>
      <xdr:rowOff>166383</xdr:rowOff>
    </xdr:to>
    <xdr:sp macro="" textlink="">
      <xdr:nvSpPr>
        <xdr:cNvPr id="605" name="楕円 604"/>
        <xdr:cNvSpPr/>
      </xdr:nvSpPr>
      <xdr:spPr>
        <a:xfrm>
          <a:off x="13652500" y="983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157510</xdr:rowOff>
    </xdr:from>
    <xdr:ext cx="534377" cy="259045"/>
    <xdr:sp macro="" textlink="">
      <xdr:nvSpPr>
        <xdr:cNvPr id="606" name="テキスト ボックス 605"/>
        <xdr:cNvSpPr txBox="1"/>
      </xdr:nvSpPr>
      <xdr:spPr>
        <a:xfrm>
          <a:off x="13436111" y="993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19291</xdr:rowOff>
    </xdr:from>
    <xdr:to>
      <xdr:col>67</xdr:col>
      <xdr:colOff>101600</xdr:colOff>
      <xdr:row>57</xdr:row>
      <xdr:rowOff>120891</xdr:rowOff>
    </xdr:to>
    <xdr:sp macro="" textlink="">
      <xdr:nvSpPr>
        <xdr:cNvPr id="607" name="楕円 606"/>
        <xdr:cNvSpPr/>
      </xdr:nvSpPr>
      <xdr:spPr>
        <a:xfrm>
          <a:off x="12763500" y="97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112018</xdr:rowOff>
    </xdr:from>
    <xdr:ext cx="534377" cy="259045"/>
    <xdr:sp macro="" textlink="">
      <xdr:nvSpPr>
        <xdr:cNvPr id="608" name="テキスト ボックス 607"/>
        <xdr:cNvSpPr txBox="1"/>
      </xdr:nvSpPr>
      <xdr:spPr>
        <a:xfrm>
          <a:off x="12547111" y="988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30" name="直線コネクタ 629"/>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1"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3"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4" name="直線コネクタ 633"/>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5" name="直線コネクタ 63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6"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7" name="フローチャート: 判断 636"/>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8" name="直線コネクタ 63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9" name="フローチャート: 判断 638"/>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40" name="テキスト ボックス 639"/>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1" name="直線コネクタ 64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63067</xdr:rowOff>
    </xdr:from>
    <xdr:to>
      <xdr:col>76</xdr:col>
      <xdr:colOff>165100</xdr:colOff>
      <xdr:row>77</xdr:row>
      <xdr:rowOff>164667</xdr:rowOff>
    </xdr:to>
    <xdr:sp macro="" textlink="">
      <xdr:nvSpPr>
        <xdr:cNvPr id="642" name="フローチャート: 判断 641"/>
        <xdr:cNvSpPr/>
      </xdr:nvSpPr>
      <xdr:spPr>
        <a:xfrm>
          <a:off x="14541500" y="1326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9744</xdr:rowOff>
    </xdr:from>
    <xdr:ext cx="469744" cy="259045"/>
    <xdr:sp macro="" textlink="">
      <xdr:nvSpPr>
        <xdr:cNvPr id="643" name="テキスト ボックス 642"/>
        <xdr:cNvSpPr txBox="1"/>
      </xdr:nvSpPr>
      <xdr:spPr>
        <a:xfrm>
          <a:off x="14357428" y="1303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4" name="直線コネクタ 64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107919</xdr:rowOff>
    </xdr:from>
    <xdr:to>
      <xdr:col>72</xdr:col>
      <xdr:colOff>38100</xdr:colOff>
      <xdr:row>78</xdr:row>
      <xdr:rowOff>38069</xdr:rowOff>
    </xdr:to>
    <xdr:sp macro="" textlink="">
      <xdr:nvSpPr>
        <xdr:cNvPr id="645" name="フローチャート: 判断 644"/>
        <xdr:cNvSpPr/>
      </xdr:nvSpPr>
      <xdr:spPr>
        <a:xfrm>
          <a:off x="13652500" y="1330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54596</xdr:rowOff>
    </xdr:from>
    <xdr:ext cx="469744" cy="259045"/>
    <xdr:sp macro="" textlink="">
      <xdr:nvSpPr>
        <xdr:cNvPr id="646" name="テキスト ボックス 645"/>
        <xdr:cNvSpPr txBox="1"/>
      </xdr:nvSpPr>
      <xdr:spPr>
        <a:xfrm>
          <a:off x="13468428" y="1308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160818</xdr:rowOff>
    </xdr:from>
    <xdr:to>
      <xdr:col>67</xdr:col>
      <xdr:colOff>101600</xdr:colOff>
      <xdr:row>78</xdr:row>
      <xdr:rowOff>90968</xdr:rowOff>
    </xdr:to>
    <xdr:sp macro="" textlink="">
      <xdr:nvSpPr>
        <xdr:cNvPr id="647" name="フローチャート: 判断 646"/>
        <xdr:cNvSpPr/>
      </xdr:nvSpPr>
      <xdr:spPr>
        <a:xfrm>
          <a:off x="12763500" y="1336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107495</xdr:rowOff>
    </xdr:from>
    <xdr:ext cx="469744" cy="259045"/>
    <xdr:sp macro="" textlink="">
      <xdr:nvSpPr>
        <xdr:cNvPr id="648" name="テキスト ボックス 647"/>
        <xdr:cNvSpPr txBox="1"/>
      </xdr:nvSpPr>
      <xdr:spPr>
        <a:xfrm>
          <a:off x="12579428" y="1313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4" name="楕円 65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5" name="災害復旧費該当値テキスト"/>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8" name="楕円 65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9" name="テキスト ボックス 65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0" name="楕円 65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1" name="テキスト ボックス 66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7" name="直線コネクタ 686"/>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8"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9" name="直線コネクタ 688"/>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90"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1" name="直線コネクタ 690"/>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86385</xdr:rowOff>
    </xdr:from>
    <xdr:to>
      <xdr:col>85</xdr:col>
      <xdr:colOff>127000</xdr:colOff>
      <xdr:row>97</xdr:row>
      <xdr:rowOff>96825</xdr:rowOff>
    </xdr:to>
    <xdr:cxnSp macro="">
      <xdr:nvCxnSpPr>
        <xdr:cNvPr id="692" name="直線コネクタ 691"/>
        <xdr:cNvCxnSpPr/>
      </xdr:nvCxnSpPr>
      <xdr:spPr>
        <a:xfrm>
          <a:off x="15481300" y="16717035"/>
          <a:ext cx="8382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3"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4" name="フローチャート: 判断 693"/>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86246</xdr:rowOff>
    </xdr:from>
    <xdr:to>
      <xdr:col>81</xdr:col>
      <xdr:colOff>50800</xdr:colOff>
      <xdr:row>97</xdr:row>
      <xdr:rowOff>86385</xdr:rowOff>
    </xdr:to>
    <xdr:cxnSp macro="">
      <xdr:nvCxnSpPr>
        <xdr:cNvPr id="695" name="直線コネクタ 694"/>
        <xdr:cNvCxnSpPr/>
      </xdr:nvCxnSpPr>
      <xdr:spPr>
        <a:xfrm>
          <a:off x="14592300" y="16716896"/>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6" name="フローチャート: 判断 695"/>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7" name="テキスト ボックス 696"/>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86246</xdr:rowOff>
    </xdr:from>
    <xdr:to>
      <xdr:col>76</xdr:col>
      <xdr:colOff>114300</xdr:colOff>
      <xdr:row>97</xdr:row>
      <xdr:rowOff>89002</xdr:rowOff>
    </xdr:to>
    <xdr:cxnSp macro="">
      <xdr:nvCxnSpPr>
        <xdr:cNvPr id="698" name="直線コネクタ 697"/>
        <xdr:cNvCxnSpPr/>
      </xdr:nvCxnSpPr>
      <xdr:spPr>
        <a:xfrm flipV="1">
          <a:off x="13703300" y="16716896"/>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3733</xdr:rowOff>
    </xdr:from>
    <xdr:to>
      <xdr:col>76</xdr:col>
      <xdr:colOff>165100</xdr:colOff>
      <xdr:row>96</xdr:row>
      <xdr:rowOff>105333</xdr:rowOff>
    </xdr:to>
    <xdr:sp macro="" textlink="">
      <xdr:nvSpPr>
        <xdr:cNvPr id="699" name="フローチャート: 判断 698"/>
        <xdr:cNvSpPr/>
      </xdr:nvSpPr>
      <xdr:spPr>
        <a:xfrm>
          <a:off x="14541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121860</xdr:rowOff>
    </xdr:from>
    <xdr:ext cx="534377" cy="259045"/>
    <xdr:sp macro="" textlink="">
      <xdr:nvSpPr>
        <xdr:cNvPr id="700" name="テキスト ボックス 699"/>
        <xdr:cNvSpPr txBox="1"/>
      </xdr:nvSpPr>
      <xdr:spPr>
        <a:xfrm>
          <a:off x="14325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89002</xdr:rowOff>
    </xdr:from>
    <xdr:to>
      <xdr:col>71</xdr:col>
      <xdr:colOff>177800</xdr:colOff>
      <xdr:row>97</xdr:row>
      <xdr:rowOff>96177</xdr:rowOff>
    </xdr:to>
    <xdr:cxnSp macro="">
      <xdr:nvCxnSpPr>
        <xdr:cNvPr id="701" name="直線コネクタ 700"/>
        <xdr:cNvCxnSpPr/>
      </xdr:nvCxnSpPr>
      <xdr:spPr>
        <a:xfrm flipV="1">
          <a:off x="12814300" y="16719652"/>
          <a:ext cx="88900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166903</xdr:rowOff>
    </xdr:from>
    <xdr:to>
      <xdr:col>72</xdr:col>
      <xdr:colOff>38100</xdr:colOff>
      <xdr:row>96</xdr:row>
      <xdr:rowOff>97053</xdr:rowOff>
    </xdr:to>
    <xdr:sp macro="" textlink="">
      <xdr:nvSpPr>
        <xdr:cNvPr id="702" name="フローチャート: 判断 701"/>
        <xdr:cNvSpPr/>
      </xdr:nvSpPr>
      <xdr:spPr>
        <a:xfrm>
          <a:off x="13652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113580</xdr:rowOff>
    </xdr:from>
    <xdr:ext cx="534377" cy="259045"/>
    <xdr:sp macro="" textlink="">
      <xdr:nvSpPr>
        <xdr:cNvPr id="703" name="テキスト ボックス 702"/>
        <xdr:cNvSpPr txBox="1"/>
      </xdr:nvSpPr>
      <xdr:spPr>
        <a:xfrm>
          <a:off x="13436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159283</xdr:rowOff>
    </xdr:from>
    <xdr:to>
      <xdr:col>67</xdr:col>
      <xdr:colOff>101600</xdr:colOff>
      <xdr:row>96</xdr:row>
      <xdr:rowOff>89433</xdr:rowOff>
    </xdr:to>
    <xdr:sp macro="" textlink="">
      <xdr:nvSpPr>
        <xdr:cNvPr id="704" name="フローチャート: 判断 703"/>
        <xdr:cNvSpPr/>
      </xdr:nvSpPr>
      <xdr:spPr>
        <a:xfrm>
          <a:off x="12763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105960</xdr:rowOff>
    </xdr:from>
    <xdr:ext cx="534377" cy="259045"/>
    <xdr:sp macro="" textlink="">
      <xdr:nvSpPr>
        <xdr:cNvPr id="705" name="テキスト ボックス 704"/>
        <xdr:cNvSpPr txBox="1"/>
      </xdr:nvSpPr>
      <xdr:spPr>
        <a:xfrm>
          <a:off x="12547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46025</xdr:rowOff>
    </xdr:from>
    <xdr:to>
      <xdr:col>85</xdr:col>
      <xdr:colOff>177800</xdr:colOff>
      <xdr:row>97</xdr:row>
      <xdr:rowOff>147625</xdr:rowOff>
    </xdr:to>
    <xdr:sp macro="" textlink="">
      <xdr:nvSpPr>
        <xdr:cNvPr id="711" name="楕円 710"/>
        <xdr:cNvSpPr/>
      </xdr:nvSpPr>
      <xdr:spPr>
        <a:xfrm>
          <a:off x="16268700" y="166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24452</xdr:rowOff>
    </xdr:from>
    <xdr:ext cx="534377" cy="259045"/>
    <xdr:sp macro="" textlink="">
      <xdr:nvSpPr>
        <xdr:cNvPr id="712" name="公債費該当値テキスト"/>
        <xdr:cNvSpPr txBox="1"/>
      </xdr:nvSpPr>
      <xdr:spPr>
        <a:xfrm>
          <a:off x="16370300" y="1665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35585</xdr:rowOff>
    </xdr:from>
    <xdr:to>
      <xdr:col>81</xdr:col>
      <xdr:colOff>101600</xdr:colOff>
      <xdr:row>97</xdr:row>
      <xdr:rowOff>137185</xdr:rowOff>
    </xdr:to>
    <xdr:sp macro="" textlink="">
      <xdr:nvSpPr>
        <xdr:cNvPr id="713" name="楕円 712"/>
        <xdr:cNvSpPr/>
      </xdr:nvSpPr>
      <xdr:spPr>
        <a:xfrm>
          <a:off x="15430500" y="166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128312</xdr:rowOff>
    </xdr:from>
    <xdr:ext cx="534377" cy="259045"/>
    <xdr:sp macro="" textlink="">
      <xdr:nvSpPr>
        <xdr:cNvPr id="714" name="テキスト ボックス 713"/>
        <xdr:cNvSpPr txBox="1"/>
      </xdr:nvSpPr>
      <xdr:spPr>
        <a:xfrm>
          <a:off x="15214111" y="1675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35446</xdr:rowOff>
    </xdr:from>
    <xdr:to>
      <xdr:col>76</xdr:col>
      <xdr:colOff>165100</xdr:colOff>
      <xdr:row>97</xdr:row>
      <xdr:rowOff>137046</xdr:rowOff>
    </xdr:to>
    <xdr:sp macro="" textlink="">
      <xdr:nvSpPr>
        <xdr:cNvPr id="715" name="楕円 714"/>
        <xdr:cNvSpPr/>
      </xdr:nvSpPr>
      <xdr:spPr>
        <a:xfrm>
          <a:off x="14541500" y="166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128173</xdr:rowOff>
    </xdr:from>
    <xdr:ext cx="534377" cy="259045"/>
    <xdr:sp macro="" textlink="">
      <xdr:nvSpPr>
        <xdr:cNvPr id="716" name="テキスト ボックス 715"/>
        <xdr:cNvSpPr txBox="1"/>
      </xdr:nvSpPr>
      <xdr:spPr>
        <a:xfrm>
          <a:off x="14325111" y="1675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38202</xdr:rowOff>
    </xdr:from>
    <xdr:to>
      <xdr:col>72</xdr:col>
      <xdr:colOff>38100</xdr:colOff>
      <xdr:row>97</xdr:row>
      <xdr:rowOff>139802</xdr:rowOff>
    </xdr:to>
    <xdr:sp macro="" textlink="">
      <xdr:nvSpPr>
        <xdr:cNvPr id="717" name="楕円 716"/>
        <xdr:cNvSpPr/>
      </xdr:nvSpPr>
      <xdr:spPr>
        <a:xfrm>
          <a:off x="13652500" y="166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130929</xdr:rowOff>
    </xdr:from>
    <xdr:ext cx="534377" cy="259045"/>
    <xdr:sp macro="" textlink="">
      <xdr:nvSpPr>
        <xdr:cNvPr id="718" name="テキスト ボックス 717"/>
        <xdr:cNvSpPr txBox="1"/>
      </xdr:nvSpPr>
      <xdr:spPr>
        <a:xfrm>
          <a:off x="13436111" y="1676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45377</xdr:rowOff>
    </xdr:from>
    <xdr:to>
      <xdr:col>67</xdr:col>
      <xdr:colOff>101600</xdr:colOff>
      <xdr:row>97</xdr:row>
      <xdr:rowOff>146977</xdr:rowOff>
    </xdr:to>
    <xdr:sp macro="" textlink="">
      <xdr:nvSpPr>
        <xdr:cNvPr id="719" name="楕円 718"/>
        <xdr:cNvSpPr/>
      </xdr:nvSpPr>
      <xdr:spPr>
        <a:xfrm>
          <a:off x="12763500" y="1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138104</xdr:rowOff>
    </xdr:from>
    <xdr:ext cx="534377" cy="259045"/>
    <xdr:sp macro="" textlink="">
      <xdr:nvSpPr>
        <xdr:cNvPr id="720" name="テキスト ボックス 719"/>
        <xdr:cNvSpPr txBox="1"/>
      </xdr:nvSpPr>
      <xdr:spPr>
        <a:xfrm>
          <a:off x="12547111" y="167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4" name="直線コネクタ 743"/>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5"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50"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1" name="フローチャート: 判断 750"/>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3" name="フローチャート: 判断 752"/>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4" name="テキスト ボックス 753"/>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109474</xdr:rowOff>
    </xdr:from>
    <xdr:to>
      <xdr:col>107</xdr:col>
      <xdr:colOff>101600</xdr:colOff>
      <xdr:row>39</xdr:row>
      <xdr:rowOff>39624</xdr:rowOff>
    </xdr:to>
    <xdr:sp macro="" textlink="">
      <xdr:nvSpPr>
        <xdr:cNvPr id="756" name="フローチャート: 判断 755"/>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56151</xdr:rowOff>
    </xdr:from>
    <xdr:ext cx="313932" cy="259045"/>
    <xdr:sp macro="" textlink="">
      <xdr:nvSpPr>
        <xdr:cNvPr id="757" name="テキスト ボックス 756"/>
        <xdr:cNvSpPr txBox="1"/>
      </xdr:nvSpPr>
      <xdr:spPr>
        <a:xfrm>
          <a:off x="20277333" y="6399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97282</xdr:rowOff>
    </xdr:from>
    <xdr:to>
      <xdr:col>102</xdr:col>
      <xdr:colOff>165100</xdr:colOff>
      <xdr:row>39</xdr:row>
      <xdr:rowOff>27432</xdr:rowOff>
    </xdr:to>
    <xdr:sp macro="" textlink="">
      <xdr:nvSpPr>
        <xdr:cNvPr id="759" name="フローチャート: 判断 758"/>
        <xdr:cNvSpPr/>
      </xdr:nvSpPr>
      <xdr:spPr>
        <a:xfrm>
          <a:off x="19494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43959</xdr:rowOff>
    </xdr:from>
    <xdr:ext cx="313932" cy="259045"/>
    <xdr:sp macro="" textlink="">
      <xdr:nvSpPr>
        <xdr:cNvPr id="760" name="テキスト ボックス 759"/>
        <xdr:cNvSpPr txBox="1"/>
      </xdr:nvSpPr>
      <xdr:spPr>
        <a:xfrm>
          <a:off x="19388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97282</xdr:rowOff>
    </xdr:from>
    <xdr:to>
      <xdr:col>98</xdr:col>
      <xdr:colOff>38100</xdr:colOff>
      <xdr:row>39</xdr:row>
      <xdr:rowOff>27432</xdr:rowOff>
    </xdr:to>
    <xdr:sp macro="" textlink="">
      <xdr:nvSpPr>
        <xdr:cNvPr id="761" name="フローチャート: 判断 760"/>
        <xdr:cNvSpPr/>
      </xdr:nvSpPr>
      <xdr:spPr>
        <a:xfrm>
          <a:off x="18605500" y="661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43959</xdr:rowOff>
    </xdr:from>
    <xdr:ext cx="313932" cy="259045"/>
    <xdr:sp macro="" textlink="">
      <xdr:nvSpPr>
        <xdr:cNvPr id="762" name="テキスト ボックス 761"/>
        <xdr:cNvSpPr txBox="1"/>
      </xdr:nvSpPr>
      <xdr:spPr>
        <a:xfrm>
          <a:off x="18499333" y="638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9"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161,650</a:t>
          </a:r>
          <a:r>
            <a:rPr kumimoji="1" lang="ja-JP" altLang="ja-JP" sz="1100">
              <a:solidFill>
                <a:schemeClr val="dk1"/>
              </a:solidFill>
              <a:effectLst/>
              <a:latin typeface="+mn-lt"/>
              <a:ea typeface="+mn-ea"/>
              <a:cs typeface="+mn-cs"/>
            </a:rPr>
            <a:t>円となっており、類似団体平均を下回っている。障害者介護給付費などが増となったものの、令和３年度に実施した子育て世帯への臨時特別給付金給付事業の完了などにより前年度に比べ減少している。</a:t>
          </a:r>
          <a:endParaRPr lang="ja-JP" altLang="ja-JP" sz="1400">
            <a:effectLst/>
          </a:endParaRPr>
        </a:p>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56,513</a:t>
          </a:r>
          <a:r>
            <a:rPr kumimoji="1" lang="ja-JP" altLang="ja-JP" sz="1100">
              <a:solidFill>
                <a:schemeClr val="dk1"/>
              </a:solidFill>
              <a:effectLst/>
              <a:latin typeface="+mn-lt"/>
              <a:ea typeface="+mn-ea"/>
              <a:cs typeface="+mn-cs"/>
            </a:rPr>
            <a:t>円となっており、類似団体平均を下回っている。財政調整基金や公共施設等総合管理基金への積立金の減</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により前年度に比べ減少している。</a:t>
          </a:r>
          <a:endParaRPr lang="ja-JP" altLang="ja-JP" sz="1400">
            <a:effectLst/>
          </a:endParaRPr>
        </a:p>
        <a:p>
          <a:r>
            <a:rPr kumimoji="1" lang="ja-JP" altLang="ja-JP" sz="1100">
              <a:solidFill>
                <a:schemeClr val="dk1"/>
              </a:solidFill>
              <a:effectLst/>
              <a:latin typeface="+mn-lt"/>
              <a:ea typeface="+mn-ea"/>
              <a:cs typeface="+mn-cs"/>
            </a:rPr>
            <a:t>　衛生費は住民一人当たり</a:t>
          </a:r>
          <a:r>
            <a:rPr kumimoji="1" lang="en-US" altLang="ja-JP" sz="1100">
              <a:solidFill>
                <a:schemeClr val="dk1"/>
              </a:solidFill>
              <a:effectLst/>
              <a:latin typeface="+mn-lt"/>
              <a:ea typeface="+mn-ea"/>
              <a:cs typeface="+mn-cs"/>
            </a:rPr>
            <a:t>48,670</a:t>
          </a:r>
          <a:r>
            <a:rPr kumimoji="1" lang="ja-JP" altLang="ja-JP" sz="1100">
              <a:solidFill>
                <a:schemeClr val="dk1"/>
              </a:solidFill>
              <a:effectLst/>
              <a:latin typeface="+mn-lt"/>
              <a:ea typeface="+mn-ea"/>
              <a:cs typeface="+mn-cs"/>
            </a:rPr>
            <a:t>円となっており、類似団体平均を上回っている。令和３年度に実施した新型コロナウイルスワクチン接種事業に対する国庫支出金の返還金が発生したことなどにより前年度に比べ増加している。</a:t>
          </a:r>
          <a:endParaRPr lang="ja-JP" altLang="ja-JP" sz="1400">
            <a:effectLst/>
          </a:endParaRPr>
        </a:p>
        <a:p>
          <a:r>
            <a:rPr kumimoji="1" lang="ja-JP" altLang="ja-JP" sz="1100">
              <a:solidFill>
                <a:schemeClr val="dk1"/>
              </a:solidFill>
              <a:effectLst/>
              <a:latin typeface="+mn-lt"/>
              <a:ea typeface="+mn-ea"/>
              <a:cs typeface="+mn-cs"/>
            </a:rPr>
            <a:t>　土木費は住民一人当たり</a:t>
          </a:r>
          <a:r>
            <a:rPr kumimoji="1" lang="en-US" altLang="ja-JP" sz="1100">
              <a:solidFill>
                <a:schemeClr val="dk1"/>
              </a:solidFill>
              <a:effectLst/>
              <a:latin typeface="+mn-lt"/>
              <a:ea typeface="+mn-ea"/>
              <a:cs typeface="+mn-cs"/>
            </a:rPr>
            <a:t>45,008</a:t>
          </a:r>
          <a:r>
            <a:rPr kumimoji="1" lang="ja-JP" altLang="ja-JP" sz="1100">
              <a:solidFill>
                <a:schemeClr val="dk1"/>
              </a:solidFill>
              <a:effectLst/>
              <a:latin typeface="+mn-lt"/>
              <a:ea typeface="+mn-ea"/>
              <a:cs typeface="+mn-cs"/>
            </a:rPr>
            <a:t>円となっており、類似団体平均を上回っている。早川中央土地区画整理事業負担金の増や光綾公園再整備事業の実施などにより前年度に比べ増加している。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財政調整基金の標準財政規模に対する割合は、令和４年度については活性化応援寄附金の一部や繰越金を積み立てたことにより、</a:t>
          </a:r>
          <a:r>
            <a:rPr kumimoji="1" lang="en-US" altLang="ja-JP" sz="1050">
              <a:latin typeface="ＭＳ ゴシック" pitchFamily="49" charset="-128"/>
              <a:ea typeface="ＭＳ ゴシック" pitchFamily="49" charset="-128"/>
            </a:rPr>
            <a:t>0.29</a:t>
          </a:r>
          <a:r>
            <a:rPr kumimoji="1" lang="ja-JP" altLang="en-US" sz="1050">
              <a:latin typeface="ＭＳ ゴシック" pitchFamily="49" charset="-128"/>
              <a:ea typeface="ＭＳ ゴシック" pitchFamily="49" charset="-128"/>
            </a:rPr>
            <a:t>ポイントの増となった。今後も将来の財政リスクに備えるため、標準財政規模の</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％程度を確保していく。</a:t>
          </a:r>
        </a:p>
        <a:p>
          <a:r>
            <a:rPr kumimoji="1" lang="ja-JP" altLang="en-US" sz="1050">
              <a:latin typeface="ＭＳ ゴシック" pitchFamily="49" charset="-128"/>
              <a:ea typeface="ＭＳ ゴシック" pitchFamily="49" charset="-128"/>
            </a:rPr>
            <a:t>　実質収支額</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の標準財政規模に対する割合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latin typeface="ＭＳ ゴシック" pitchFamily="49" charset="-128"/>
              <a:ea typeface="ＭＳ ゴシック" pitchFamily="49" charset="-128"/>
            </a:rPr>
            <a:t>実質収支比率）は、国庫支出金や市債の減などにより、前年度に比べて</a:t>
          </a:r>
          <a:r>
            <a:rPr kumimoji="1" lang="en-US" altLang="ja-JP" sz="1050">
              <a:latin typeface="ＭＳ ゴシック" pitchFamily="49" charset="-128"/>
              <a:ea typeface="ＭＳ ゴシック" pitchFamily="49" charset="-128"/>
            </a:rPr>
            <a:t>7.3</a:t>
          </a:r>
          <a:r>
            <a:rPr kumimoji="1" lang="ja-JP" altLang="en-US" sz="1050">
              <a:latin typeface="ＭＳ ゴシック" pitchFamily="49" charset="-128"/>
              <a:ea typeface="ＭＳ ゴシック" pitchFamily="49" charset="-128"/>
            </a:rPr>
            <a:t>ポイント減となった。また、実質単年度収支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の標準財政規模に対する割合は、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令和４年度の実質収支額が令和３年度の実質収支額を下回ったことからマイナスとなっている。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今後は歳出の抑制に努めるとともに、歳入については地方債の発行を必要最低限にして、規律ある財政運営を行っていく。</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神奈川県綾瀬市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全ての特別会計を含んだ連結では黒字となっている。一般会計同様各特別会計等についても、今後も厳しい財政状況が見込まれることから、引き続き経営健全化に向けて歳出抑制と歳入の確保を図っていく。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35373495</v>
      </c>
      <c r="BO4" s="371"/>
      <c r="BP4" s="371"/>
      <c r="BQ4" s="371"/>
      <c r="BR4" s="371"/>
      <c r="BS4" s="371"/>
      <c r="BT4" s="371"/>
      <c r="BU4" s="372"/>
      <c r="BV4" s="370">
        <v>36535457</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9.8000000000000007</v>
      </c>
      <c r="CU4" s="377"/>
      <c r="CV4" s="377"/>
      <c r="CW4" s="377"/>
      <c r="CX4" s="377"/>
      <c r="CY4" s="377"/>
      <c r="CZ4" s="377"/>
      <c r="DA4" s="378"/>
      <c r="DB4" s="376">
        <v>17.100000000000001</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33607932</v>
      </c>
      <c r="BO5" s="408"/>
      <c r="BP5" s="408"/>
      <c r="BQ5" s="408"/>
      <c r="BR5" s="408"/>
      <c r="BS5" s="408"/>
      <c r="BT5" s="408"/>
      <c r="BU5" s="409"/>
      <c r="BV5" s="407">
        <v>33361368</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94.4</v>
      </c>
      <c r="CU5" s="405"/>
      <c r="CV5" s="405"/>
      <c r="CW5" s="405"/>
      <c r="CX5" s="405"/>
      <c r="CY5" s="405"/>
      <c r="CZ5" s="405"/>
      <c r="DA5" s="406"/>
      <c r="DB5" s="404">
        <v>89.9</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1765563</v>
      </c>
      <c r="BO6" s="408"/>
      <c r="BP6" s="408"/>
      <c r="BQ6" s="408"/>
      <c r="BR6" s="408"/>
      <c r="BS6" s="408"/>
      <c r="BT6" s="408"/>
      <c r="BU6" s="409"/>
      <c r="BV6" s="407">
        <v>3174089</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94.4</v>
      </c>
      <c r="CU6" s="445"/>
      <c r="CV6" s="445"/>
      <c r="CW6" s="445"/>
      <c r="CX6" s="445"/>
      <c r="CY6" s="445"/>
      <c r="CZ6" s="445"/>
      <c r="DA6" s="446"/>
      <c r="DB6" s="444">
        <v>95.9</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78204</v>
      </c>
      <c r="BO7" s="408"/>
      <c r="BP7" s="408"/>
      <c r="BQ7" s="408"/>
      <c r="BR7" s="408"/>
      <c r="BS7" s="408"/>
      <c r="BT7" s="408"/>
      <c r="BU7" s="409"/>
      <c r="BV7" s="407">
        <v>175905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17225351</v>
      </c>
      <c r="CU7" s="408"/>
      <c r="CV7" s="408"/>
      <c r="CW7" s="408"/>
      <c r="CX7" s="408"/>
      <c r="CY7" s="408"/>
      <c r="CZ7" s="408"/>
      <c r="DA7" s="409"/>
      <c r="DB7" s="407">
        <v>17534365</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1687359</v>
      </c>
      <c r="BO8" s="408"/>
      <c r="BP8" s="408"/>
      <c r="BQ8" s="408"/>
      <c r="BR8" s="408"/>
      <c r="BS8" s="408"/>
      <c r="BT8" s="408"/>
      <c r="BU8" s="409"/>
      <c r="BV8" s="407">
        <v>2998184</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0.87</v>
      </c>
      <c r="CU8" s="448"/>
      <c r="CV8" s="448"/>
      <c r="CW8" s="448"/>
      <c r="CX8" s="448"/>
      <c r="CY8" s="448"/>
      <c r="CZ8" s="448"/>
      <c r="DA8" s="449"/>
      <c r="DB8" s="447">
        <v>0.9</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83913</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-1310825</v>
      </c>
      <c r="BO9" s="408"/>
      <c r="BP9" s="408"/>
      <c r="BQ9" s="408"/>
      <c r="BR9" s="408"/>
      <c r="BS9" s="408"/>
      <c r="BT9" s="408"/>
      <c r="BU9" s="409"/>
      <c r="BV9" s="407">
        <v>1868841</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7.8</v>
      </c>
      <c r="CU9" s="405"/>
      <c r="CV9" s="405"/>
      <c r="CW9" s="405"/>
      <c r="CX9" s="405"/>
      <c r="CY9" s="405"/>
      <c r="CZ9" s="405"/>
      <c r="DA9" s="406"/>
      <c r="DB9" s="404">
        <v>8.4</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84460</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222</v>
      </c>
      <c r="BO10" s="408"/>
      <c r="BP10" s="408"/>
      <c r="BQ10" s="408"/>
      <c r="BR10" s="408"/>
      <c r="BS10" s="408"/>
      <c r="BT10" s="408"/>
      <c r="BU10" s="409"/>
      <c r="BV10" s="407">
        <v>914941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84376</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5000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79969</v>
      </c>
      <c r="S13" s="492"/>
      <c r="T13" s="492"/>
      <c r="U13" s="492"/>
      <c r="V13" s="493"/>
      <c r="W13" s="423" t="s">
        <v>141</v>
      </c>
      <c r="X13" s="424"/>
      <c r="Y13" s="424"/>
      <c r="Z13" s="424"/>
      <c r="AA13" s="424"/>
      <c r="AB13" s="414"/>
      <c r="AC13" s="458">
        <v>413</v>
      </c>
      <c r="AD13" s="459"/>
      <c r="AE13" s="459"/>
      <c r="AF13" s="459"/>
      <c r="AG13" s="501"/>
      <c r="AH13" s="458">
        <v>489</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-1315603</v>
      </c>
      <c r="BO13" s="408"/>
      <c r="BP13" s="408"/>
      <c r="BQ13" s="408"/>
      <c r="BR13" s="408"/>
      <c r="BS13" s="408"/>
      <c r="BT13" s="408"/>
      <c r="BU13" s="409"/>
      <c r="BV13" s="407">
        <v>2783782</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3.6</v>
      </c>
      <c r="CU13" s="405"/>
      <c r="CV13" s="405"/>
      <c r="CW13" s="405"/>
      <c r="CX13" s="405"/>
      <c r="CY13" s="405"/>
      <c r="CZ13" s="405"/>
      <c r="DA13" s="406"/>
      <c r="DB13" s="404">
        <v>4.7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84445</v>
      </c>
      <c r="S14" s="492"/>
      <c r="T14" s="492"/>
      <c r="U14" s="492"/>
      <c r="V14" s="493"/>
      <c r="W14" s="397"/>
      <c r="X14" s="398"/>
      <c r="Y14" s="398"/>
      <c r="Z14" s="398"/>
      <c r="AA14" s="398"/>
      <c r="AB14" s="387"/>
      <c r="AC14" s="494">
        <v>1.2</v>
      </c>
      <c r="AD14" s="495"/>
      <c r="AE14" s="495"/>
      <c r="AF14" s="495"/>
      <c r="AG14" s="496"/>
      <c r="AH14" s="494">
        <v>1.4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v>8.1999999999999993</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140</v>
      </c>
      <c r="N15" s="499"/>
      <c r="O15" s="499"/>
      <c r="P15" s="499"/>
      <c r="Q15" s="500"/>
      <c r="R15" s="491">
        <v>80316</v>
      </c>
      <c r="S15" s="492"/>
      <c r="T15" s="492"/>
      <c r="U15" s="492"/>
      <c r="V15" s="493"/>
      <c r="W15" s="423" t="s">
        <v>148</v>
      </c>
      <c r="X15" s="424"/>
      <c r="Y15" s="424"/>
      <c r="Z15" s="424"/>
      <c r="AA15" s="424"/>
      <c r="AB15" s="414"/>
      <c r="AC15" s="458">
        <v>10260</v>
      </c>
      <c r="AD15" s="459"/>
      <c r="AE15" s="459"/>
      <c r="AF15" s="459"/>
      <c r="AG15" s="501"/>
      <c r="AH15" s="458">
        <v>11172</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11611368</v>
      </c>
      <c r="BO15" s="371"/>
      <c r="BP15" s="371"/>
      <c r="BQ15" s="371"/>
      <c r="BR15" s="371"/>
      <c r="BS15" s="371"/>
      <c r="BT15" s="371"/>
      <c r="BU15" s="372"/>
      <c r="BV15" s="370">
        <v>11040215</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29.5</v>
      </c>
      <c r="AD16" s="495"/>
      <c r="AE16" s="495"/>
      <c r="AF16" s="495"/>
      <c r="AG16" s="496"/>
      <c r="AH16" s="494">
        <v>31.2</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13643285</v>
      </c>
      <c r="BO16" s="408"/>
      <c r="BP16" s="408"/>
      <c r="BQ16" s="408"/>
      <c r="BR16" s="408"/>
      <c r="BS16" s="408"/>
      <c r="BT16" s="408"/>
      <c r="BU16" s="409"/>
      <c r="BV16" s="407">
        <v>12915273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24088</v>
      </c>
      <c r="AD17" s="459"/>
      <c r="AE17" s="459"/>
      <c r="AF17" s="459"/>
      <c r="AG17" s="501"/>
      <c r="AH17" s="458">
        <v>24109</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14770921</v>
      </c>
      <c r="BO17" s="408"/>
      <c r="BP17" s="408"/>
      <c r="BQ17" s="408"/>
      <c r="BR17" s="408"/>
      <c r="BS17" s="408"/>
      <c r="BT17" s="408"/>
      <c r="BU17" s="409"/>
      <c r="BV17" s="407">
        <v>14043624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22.14</v>
      </c>
      <c r="M18" s="531"/>
      <c r="N18" s="531"/>
      <c r="O18" s="531"/>
      <c r="P18" s="531"/>
      <c r="Q18" s="531"/>
      <c r="R18" s="532"/>
      <c r="S18" s="532"/>
      <c r="T18" s="532"/>
      <c r="U18" s="532"/>
      <c r="V18" s="533"/>
      <c r="W18" s="425"/>
      <c r="X18" s="426"/>
      <c r="Y18" s="426"/>
      <c r="Z18" s="426"/>
      <c r="AA18" s="426"/>
      <c r="AB18" s="417"/>
      <c r="AC18" s="534">
        <v>69.3</v>
      </c>
      <c r="AD18" s="535"/>
      <c r="AE18" s="535"/>
      <c r="AF18" s="535"/>
      <c r="AG18" s="536"/>
      <c r="AH18" s="534">
        <v>67.400000000000006</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17767326</v>
      </c>
      <c r="BO18" s="408"/>
      <c r="BP18" s="408"/>
      <c r="BQ18" s="408"/>
      <c r="BR18" s="408"/>
      <c r="BS18" s="408"/>
      <c r="BT18" s="408"/>
      <c r="BU18" s="409"/>
      <c r="BV18" s="407">
        <v>17418068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3790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24794032</v>
      </c>
      <c r="BO19" s="408"/>
      <c r="BP19" s="408"/>
      <c r="BQ19" s="408"/>
      <c r="BR19" s="408"/>
      <c r="BS19" s="408"/>
      <c r="BT19" s="408"/>
      <c r="BU19" s="409"/>
      <c r="BV19" s="407">
        <v>23949024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34879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14703753</v>
      </c>
      <c r="BO22" s="371"/>
      <c r="BP22" s="371"/>
      <c r="BQ22" s="371"/>
      <c r="BR22" s="371"/>
      <c r="BS22" s="371"/>
      <c r="BT22" s="371"/>
      <c r="BU22" s="372"/>
      <c r="BV22" s="370">
        <v>15721212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11079338</v>
      </c>
      <c r="BO23" s="408"/>
      <c r="BP23" s="408"/>
      <c r="BQ23" s="408"/>
      <c r="BR23" s="408"/>
      <c r="BS23" s="408"/>
      <c r="BT23" s="408"/>
      <c r="BU23" s="409"/>
      <c r="BV23" s="407">
        <v>11723178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9110</v>
      </c>
      <c r="R24" s="459"/>
      <c r="S24" s="459"/>
      <c r="T24" s="459"/>
      <c r="U24" s="459"/>
      <c r="V24" s="501"/>
      <c r="W24" s="553"/>
      <c r="X24" s="554"/>
      <c r="Y24" s="555"/>
      <c r="Z24" s="457" t="s">
        <v>173</v>
      </c>
      <c r="AA24" s="437"/>
      <c r="AB24" s="437"/>
      <c r="AC24" s="437"/>
      <c r="AD24" s="437"/>
      <c r="AE24" s="437"/>
      <c r="AF24" s="437"/>
      <c r="AG24" s="438"/>
      <c r="AH24" s="458">
        <v>582</v>
      </c>
      <c r="AI24" s="459"/>
      <c r="AJ24" s="459"/>
      <c r="AK24" s="459"/>
      <c r="AL24" s="501"/>
      <c r="AM24" s="458">
        <v>1783830</v>
      </c>
      <c r="AN24" s="459"/>
      <c r="AO24" s="459"/>
      <c r="AP24" s="459"/>
      <c r="AQ24" s="459"/>
      <c r="AR24" s="501"/>
      <c r="AS24" s="458">
        <v>3065</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9407196</v>
      </c>
      <c r="BO24" s="408"/>
      <c r="BP24" s="408"/>
      <c r="BQ24" s="408"/>
      <c r="BR24" s="408"/>
      <c r="BS24" s="408"/>
      <c r="BT24" s="408"/>
      <c r="BU24" s="409"/>
      <c r="BV24" s="407">
        <v>9763016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7400</v>
      </c>
      <c r="R25" s="459"/>
      <c r="S25" s="459"/>
      <c r="T25" s="459"/>
      <c r="U25" s="459"/>
      <c r="V25" s="501"/>
      <c r="W25" s="553"/>
      <c r="X25" s="554"/>
      <c r="Y25" s="555"/>
      <c r="Z25" s="457" t="s">
        <v>176</v>
      </c>
      <c r="AA25" s="437"/>
      <c r="AB25" s="437"/>
      <c r="AC25" s="437"/>
      <c r="AD25" s="437"/>
      <c r="AE25" s="437"/>
      <c r="AF25" s="437"/>
      <c r="AG25" s="438"/>
      <c r="AH25" s="458">
        <v>129</v>
      </c>
      <c r="AI25" s="459"/>
      <c r="AJ25" s="459"/>
      <c r="AK25" s="459"/>
      <c r="AL25" s="501"/>
      <c r="AM25" s="458">
        <v>392031</v>
      </c>
      <c r="AN25" s="459"/>
      <c r="AO25" s="459"/>
      <c r="AP25" s="459"/>
      <c r="AQ25" s="459"/>
      <c r="AR25" s="501"/>
      <c r="AS25" s="458">
        <v>3039</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2232372</v>
      </c>
      <c r="BO25" s="371"/>
      <c r="BP25" s="371"/>
      <c r="BQ25" s="371"/>
      <c r="BR25" s="371"/>
      <c r="BS25" s="371"/>
      <c r="BT25" s="371"/>
      <c r="BU25" s="372"/>
      <c r="BV25" s="370">
        <v>2751608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6840</v>
      </c>
      <c r="R26" s="459"/>
      <c r="S26" s="459"/>
      <c r="T26" s="459"/>
      <c r="U26" s="459"/>
      <c r="V26" s="501"/>
      <c r="W26" s="553"/>
      <c r="X26" s="554"/>
      <c r="Y26" s="555"/>
      <c r="Z26" s="457" t="s">
        <v>179</v>
      </c>
      <c r="AA26" s="559"/>
      <c r="AB26" s="559"/>
      <c r="AC26" s="559"/>
      <c r="AD26" s="559"/>
      <c r="AE26" s="559"/>
      <c r="AF26" s="559"/>
      <c r="AG26" s="560"/>
      <c r="AH26" s="458">
        <v>28</v>
      </c>
      <c r="AI26" s="459"/>
      <c r="AJ26" s="459"/>
      <c r="AK26" s="459"/>
      <c r="AL26" s="501"/>
      <c r="AM26" s="458">
        <v>96908</v>
      </c>
      <c r="AN26" s="459"/>
      <c r="AO26" s="459"/>
      <c r="AP26" s="459"/>
      <c r="AQ26" s="459"/>
      <c r="AR26" s="501"/>
      <c r="AS26" s="458">
        <v>3461</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181</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5300</v>
      </c>
      <c r="R27" s="459"/>
      <c r="S27" s="459"/>
      <c r="T27" s="459"/>
      <c r="U27" s="459"/>
      <c r="V27" s="501"/>
      <c r="W27" s="553"/>
      <c r="X27" s="554"/>
      <c r="Y27" s="555"/>
      <c r="Z27" s="457" t="s">
        <v>183</v>
      </c>
      <c r="AA27" s="437"/>
      <c r="AB27" s="437"/>
      <c r="AC27" s="437"/>
      <c r="AD27" s="437"/>
      <c r="AE27" s="437"/>
      <c r="AF27" s="437"/>
      <c r="AG27" s="438"/>
      <c r="AH27" s="458">
        <v>10</v>
      </c>
      <c r="AI27" s="459"/>
      <c r="AJ27" s="459"/>
      <c r="AK27" s="459"/>
      <c r="AL27" s="501"/>
      <c r="AM27" s="458">
        <v>39510</v>
      </c>
      <c r="AN27" s="459"/>
      <c r="AO27" s="459"/>
      <c r="AP27" s="459"/>
      <c r="AQ27" s="459"/>
      <c r="AR27" s="501"/>
      <c r="AS27" s="458">
        <v>3951</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185</v>
      </c>
      <c r="BO27" s="527"/>
      <c r="BP27" s="527"/>
      <c r="BQ27" s="527"/>
      <c r="BR27" s="527"/>
      <c r="BS27" s="527"/>
      <c r="BT27" s="527"/>
      <c r="BU27" s="528"/>
      <c r="BV27" s="526" t="s">
        <v>185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4290</v>
      </c>
      <c r="R28" s="459"/>
      <c r="S28" s="459"/>
      <c r="T28" s="459"/>
      <c r="U28" s="459"/>
      <c r="V28" s="501"/>
      <c r="W28" s="553"/>
      <c r="X28" s="554"/>
      <c r="Y28" s="555"/>
      <c r="Z28" s="457" t="s">
        <v>187</v>
      </c>
      <c r="AA28" s="437"/>
      <c r="AB28" s="437"/>
      <c r="AC28" s="437"/>
      <c r="AD28" s="437"/>
      <c r="AE28" s="437"/>
      <c r="AF28" s="437"/>
      <c r="AG28" s="438"/>
      <c r="AH28" s="458" t="s">
        <v>185</v>
      </c>
      <c r="AI28" s="459"/>
      <c r="AJ28" s="459"/>
      <c r="AK28" s="459"/>
      <c r="AL28" s="501"/>
      <c r="AM28" s="458" t="s">
        <v>181</v>
      </c>
      <c r="AN28" s="459"/>
      <c r="AO28" s="459"/>
      <c r="AP28" s="459"/>
      <c r="AQ28" s="459"/>
      <c r="AR28" s="501"/>
      <c r="AS28" s="458" t="s">
        <v>181</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3136874</v>
      </c>
      <c r="BO28" s="371"/>
      <c r="BP28" s="371"/>
      <c r="BQ28" s="371"/>
      <c r="BR28" s="371"/>
      <c r="BS28" s="371"/>
      <c r="BT28" s="371"/>
      <c r="BU28" s="372"/>
      <c r="BV28" s="370">
        <v>3141652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18</v>
      </c>
      <c r="M29" s="459"/>
      <c r="N29" s="459"/>
      <c r="O29" s="459"/>
      <c r="P29" s="501"/>
      <c r="Q29" s="458">
        <v>3980</v>
      </c>
      <c r="R29" s="459"/>
      <c r="S29" s="459"/>
      <c r="T29" s="459"/>
      <c r="U29" s="459"/>
      <c r="V29" s="501"/>
      <c r="W29" s="556"/>
      <c r="X29" s="557"/>
      <c r="Y29" s="558"/>
      <c r="Z29" s="457" t="s">
        <v>190</v>
      </c>
      <c r="AA29" s="437"/>
      <c r="AB29" s="437"/>
      <c r="AC29" s="437"/>
      <c r="AD29" s="437"/>
      <c r="AE29" s="437"/>
      <c r="AF29" s="437"/>
      <c r="AG29" s="438"/>
      <c r="AH29" s="458">
        <v>592</v>
      </c>
      <c r="AI29" s="459"/>
      <c r="AJ29" s="459"/>
      <c r="AK29" s="459"/>
      <c r="AL29" s="501"/>
      <c r="AM29" s="458">
        <v>1823340</v>
      </c>
      <c r="AN29" s="459"/>
      <c r="AO29" s="459"/>
      <c r="AP29" s="459"/>
      <c r="AQ29" s="459"/>
      <c r="AR29" s="501"/>
      <c r="AS29" s="458">
        <v>3080</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t="s">
        <v>192</v>
      </c>
      <c r="BO29" s="408"/>
      <c r="BP29" s="408"/>
      <c r="BQ29" s="408"/>
      <c r="BR29" s="408"/>
      <c r="BS29" s="408"/>
      <c r="BT29" s="408"/>
      <c r="BU29" s="409"/>
      <c r="BV29" s="407" t="s">
        <v>139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99.8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3388653</v>
      </c>
      <c r="BO30" s="527"/>
      <c r="BP30" s="527"/>
      <c r="BQ30" s="527"/>
      <c r="BR30" s="527"/>
      <c r="BS30" s="527"/>
      <c r="BT30" s="527"/>
      <c r="BU30" s="528"/>
      <c r="BV30" s="526">
        <v>2257451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200</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公共下水道事業会計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広域大和斎場組合（広域大和斎場組合予算）</v>
      </c>
      <c r="BZ34" s="598"/>
      <c r="CA34" s="598"/>
      <c r="CB34" s="598"/>
      <c r="CC34" s="598"/>
      <c r="CD34" s="598"/>
      <c r="CE34" s="598"/>
      <c r="CF34" s="598"/>
      <c r="CG34" s="598"/>
      <c r="CH34" s="598"/>
      <c r="CI34" s="598"/>
      <c r="CJ34" s="598"/>
      <c r="CK34" s="598"/>
      <c r="CL34" s="598"/>
      <c r="CM34" s="598"/>
      <c r="CN34" s="181"/>
      <c r="CO34" s="597">
        <f>IF(CQ34="","",MAX(C34:D43,U34:V43,AM34:AN43,BE34:BF43,BW34:BX43)+1)</f>
        <v>10</v>
      </c>
      <c r="CP34" s="597"/>
      <c r="CQ34" s="598" t="str">
        <f>IF('各会計、関係団体の財政状況及び健全化判断比率'!BS7="","",'各会計、関係団体の財政状況及び健全化判断比率'!BS7)</f>
        <v>綾瀬市土地開発公社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高座清掃施設組合（一般会計）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神奈川県後期高齢者医療広域連合（一般会計）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神奈川県後期高齢者医療広域連合（後期高齢者医療特別会計）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nqLP46E/oeYfNeQ77MBI5CNnCBCxuMzyzO5AC2iJe1fFDKOcItrDtH1RoNTTMIwOa/HjHhIVNV/jGFuk/w7m8g==" saltValue="ibK1WgLhB7erAz2zVvtIv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51" t="s">
        <v>560</v>
      </c>
      <c r="D34" s="1151"/>
      <c r="E34" s="1152"/>
      <c r="F34" s="32">
        <v>5.08</v>
      </c>
      <c r="G34" s="33">
        <v>5.24</v>
      </c>
      <c r="H34" s="33">
        <v>6.79</v>
      </c>
      <c r="I34" s="33">
        <v>17.09</v>
      </c>
      <c r="J34" s="34">
        <v>9.7899999999999991</v>
      </c>
      <c r="K34" s="22"/>
      <c r="L34" s="22"/>
      <c r="M34" s="22"/>
      <c r="N34" s="22"/>
      <c r="O34" s="22"/>
      <c r="P34" s="22"/>
    </row>
    <row r="35" spans="1:16" ht="39" customHeight="1" x14ac:dyDescent="0.2">
      <c r="A35" s="22"/>
      <c r="B35" s="35"/>
      <c r="C35" s="1145" t="s">
        <v>561</v>
      </c>
      <c r="D35" s="1146"/>
      <c r="E35" s="1147"/>
      <c r="F35" s="36" t="s">
        <v>526</v>
      </c>
      <c r="G35" s="37" t="s">
        <v>526</v>
      </c>
      <c r="H35" s="37">
        <v>0.13</v>
      </c>
      <c r="I35" s="37">
        <v>1.97</v>
      </c>
      <c r="J35" s="38">
        <v>2.02</v>
      </c>
      <c r="K35" s="22"/>
      <c r="L35" s="22"/>
      <c r="M35" s="22"/>
      <c r="N35" s="22"/>
      <c r="O35" s="22"/>
      <c r="P35" s="22"/>
    </row>
    <row r="36" spans="1:16" ht="39" customHeight="1" x14ac:dyDescent="0.2">
      <c r="A36" s="22"/>
      <c r="B36" s="35"/>
      <c r="C36" s="1145" t="s">
        <v>562</v>
      </c>
      <c r="D36" s="1146"/>
      <c r="E36" s="1147"/>
      <c r="F36" s="36">
        <v>0.62</v>
      </c>
      <c r="G36" s="37">
        <v>0.37</v>
      </c>
      <c r="H36" s="37">
        <v>0.51</v>
      </c>
      <c r="I36" s="37">
        <v>0.66</v>
      </c>
      <c r="J36" s="38">
        <v>0.27</v>
      </c>
      <c r="K36" s="22"/>
      <c r="L36" s="22"/>
      <c r="M36" s="22"/>
      <c r="N36" s="22"/>
      <c r="O36" s="22"/>
      <c r="P36" s="22"/>
    </row>
    <row r="37" spans="1:16" ht="39" customHeight="1" x14ac:dyDescent="0.2">
      <c r="A37" s="22"/>
      <c r="B37" s="35"/>
      <c r="C37" s="1145" t="s">
        <v>563</v>
      </c>
      <c r="D37" s="1146"/>
      <c r="E37" s="1147"/>
      <c r="F37" s="36">
        <v>0</v>
      </c>
      <c r="G37" s="37">
        <v>0.04</v>
      </c>
      <c r="H37" s="37">
        <v>0.09</v>
      </c>
      <c r="I37" s="37">
        <v>0.15</v>
      </c>
      <c r="J37" s="38">
        <v>0.14000000000000001</v>
      </c>
      <c r="K37" s="22"/>
      <c r="L37" s="22"/>
      <c r="M37" s="22"/>
      <c r="N37" s="22"/>
      <c r="O37" s="22"/>
      <c r="P37" s="22"/>
    </row>
    <row r="38" spans="1:16" ht="39" customHeight="1" x14ac:dyDescent="0.2">
      <c r="A38" s="22"/>
      <c r="B38" s="35"/>
      <c r="C38" s="1145" t="s">
        <v>564</v>
      </c>
      <c r="D38" s="1146"/>
      <c r="E38" s="1147"/>
      <c r="F38" s="36">
        <v>0.06</v>
      </c>
      <c r="G38" s="37">
        <v>0.06</v>
      </c>
      <c r="H38" s="37">
        <v>0.14000000000000001</v>
      </c>
      <c r="I38" s="37">
        <v>0.05</v>
      </c>
      <c r="J38" s="38">
        <v>0.05</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565</v>
      </c>
      <c r="D42" s="1146"/>
      <c r="E42" s="1147"/>
      <c r="F42" s="36" t="s">
        <v>526</v>
      </c>
      <c r="G42" s="37" t="s">
        <v>566</v>
      </c>
      <c r="H42" s="37" t="s">
        <v>526</v>
      </c>
      <c r="I42" s="37" t="s">
        <v>526</v>
      </c>
      <c r="J42" s="38" t="s">
        <v>526</v>
      </c>
      <c r="K42" s="22"/>
      <c r="L42" s="22"/>
      <c r="M42" s="22"/>
      <c r="N42" s="22"/>
      <c r="O42" s="22"/>
      <c r="P42" s="22"/>
    </row>
    <row r="43" spans="1:16" ht="39" customHeight="1" thickBot="1" x14ac:dyDescent="0.25">
      <c r="A43" s="22"/>
      <c r="B43" s="40"/>
      <c r="C43" s="1148" t="s">
        <v>567</v>
      </c>
      <c r="D43" s="1149"/>
      <c r="E43" s="1150"/>
      <c r="F43" s="41">
        <v>0.09</v>
      </c>
      <c r="G43" s="42">
        <v>0.35</v>
      </c>
      <c r="H43" s="42">
        <v>0</v>
      </c>
      <c r="I43" s="42" t="s">
        <v>526</v>
      </c>
      <c r="J43" s="43" t="s">
        <v>526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5C9KROYDa1KGC7Kx3lkavuLkjvqcYUjFezH7MA/hwyrROfkPMItFOTKjkwvBQ7+xrtVxioSwwuY/RaxrjWCtw==" saltValue="/tx5r7jgpgLiSrrsM4CA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3320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1957</v>
      </c>
      <c r="L45" s="60">
        <v>2009</v>
      </c>
      <c r="M45" s="60">
        <v>2018</v>
      </c>
      <c r="N45" s="60">
        <v>2001</v>
      </c>
      <c r="O45" s="61">
        <v>1910</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526</v>
      </c>
      <c r="L46" s="64" t="s">
        <v>526</v>
      </c>
      <c r="M46" s="64" t="s">
        <v>526</v>
      </c>
      <c r="N46" s="64" t="s">
        <v>526</v>
      </c>
      <c r="O46" s="65" t="s">
        <v>526</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526</v>
      </c>
      <c r="L47" s="64" t="s">
        <v>526</v>
      </c>
      <c r="M47" s="64" t="s">
        <v>526</v>
      </c>
      <c r="N47" s="64" t="s">
        <v>526</v>
      </c>
      <c r="O47" s="65" t="s">
        <v>526</v>
      </c>
      <c r="P47" s="48"/>
      <c r="Q47" s="48"/>
      <c r="R47" s="48"/>
      <c r="S47" s="48"/>
      <c r="T47" s="48"/>
      <c r="U47" s="48"/>
    </row>
    <row r="48" spans="1:21" ht="30.75" customHeight="1" x14ac:dyDescent="0.2">
      <c r="A48" s="48"/>
      <c r="B48" s="1155"/>
      <c r="C48" s="1156"/>
      <c r="D48" s="62"/>
      <c r="E48" s="1161" t="s">
        <v>15</v>
      </c>
      <c r="F48" s="1161"/>
      <c r="G48" s="1161"/>
      <c r="H48" s="1161"/>
      <c r="I48" s="1161"/>
      <c r="J48" s="1162"/>
      <c r="K48" s="63">
        <v>1202</v>
      </c>
      <c r="L48" s="64">
        <v>1166</v>
      </c>
      <c r="M48" s="64">
        <v>681</v>
      </c>
      <c r="N48" s="64">
        <v>827</v>
      </c>
      <c r="O48" s="65">
        <v>662</v>
      </c>
      <c r="P48" s="48"/>
      <c r="Q48" s="48"/>
      <c r="R48" s="48"/>
      <c r="S48" s="48"/>
      <c r="T48" s="48"/>
      <c r="U48" s="48"/>
    </row>
    <row r="49" spans="1:21" ht="30.75" customHeight="1" x14ac:dyDescent="0.2">
      <c r="A49" s="48"/>
      <c r="B49" s="1155"/>
      <c r="C49" s="1156"/>
      <c r="D49" s="62"/>
      <c r="E49" s="1161" t="s">
        <v>16</v>
      </c>
      <c r="F49" s="1161"/>
      <c r="G49" s="1161"/>
      <c r="H49" s="1161"/>
      <c r="I49" s="1161"/>
      <c r="J49" s="1162"/>
      <c r="K49" s="63">
        <v>19</v>
      </c>
      <c r="L49" s="64">
        <v>45</v>
      </c>
      <c r="M49" s="64">
        <v>97</v>
      </c>
      <c r="N49" s="64">
        <v>175</v>
      </c>
      <c r="O49" s="65">
        <v>297</v>
      </c>
      <c r="P49" s="48"/>
      <c r="Q49" s="48"/>
      <c r="R49" s="48"/>
      <c r="S49" s="48"/>
      <c r="T49" s="48"/>
      <c r="U49" s="48"/>
    </row>
    <row r="50" spans="1:21" ht="30.75" customHeight="1" x14ac:dyDescent="0.2">
      <c r="A50" s="48"/>
      <c r="B50" s="1155"/>
      <c r="C50" s="1156"/>
      <c r="D50" s="62"/>
      <c r="E50" s="1161" t="s">
        <v>17</v>
      </c>
      <c r="F50" s="1161"/>
      <c r="G50" s="1161"/>
      <c r="H50" s="1161"/>
      <c r="I50" s="1161"/>
      <c r="J50" s="1162"/>
      <c r="K50" s="63">
        <v>159</v>
      </c>
      <c r="L50" s="64">
        <v>3</v>
      </c>
      <c r="M50" s="64">
        <v>333</v>
      </c>
      <c r="N50" s="64">
        <v>95</v>
      </c>
      <c r="O50" s="65">
        <v>0</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526</v>
      </c>
      <c r="L51" s="64" t="s">
        <v>526</v>
      </c>
      <c r="M51" s="64" t="s">
        <v>526</v>
      </c>
      <c r="N51" s="64" t="s">
        <v>526</v>
      </c>
      <c r="O51" s="65" t="s">
        <v>526</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2382</v>
      </c>
      <c r="L52" s="64">
        <v>2368</v>
      </c>
      <c r="M52" s="64">
        <v>2448</v>
      </c>
      <c r="N52" s="64">
        <v>2532</v>
      </c>
      <c r="O52" s="65">
        <v>2450</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955</v>
      </c>
      <c r="L53" s="69">
        <v>855</v>
      </c>
      <c r="M53" s="69">
        <v>681</v>
      </c>
      <c r="N53" s="69">
        <v>566</v>
      </c>
      <c r="O53" s="70">
        <v>419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5">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KEOIcm5qiUu/2Yg7bLSIaiYCjXJTmwrdibPc4tg0jd5GD1LJayq8ITM3aL/WUUBWofUUP26ofawZIxmbMFtHg==" saltValue="qeQVDJ93PXEIgq62xfPsA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553</v>
      </c>
      <c r="J40" s="103" t="s">
        <v>554</v>
      </c>
      <c r="K40" s="103" t="s">
        <v>555</v>
      </c>
      <c r="L40" s="103" t="s">
        <v>556</v>
      </c>
      <c r="M40" s="104" t="s">
        <v>557</v>
      </c>
    </row>
    <row r="41" spans="2:13" ht="27.75" customHeight="1" x14ac:dyDescent="0.2">
      <c r="B41" s="1184" t="s">
        <v>32</v>
      </c>
      <c r="C41" s="1185"/>
      <c r="D41" s="105"/>
      <c r="E41" s="1190" t="s">
        <v>33</v>
      </c>
      <c r="F41" s="1190"/>
      <c r="G41" s="1190"/>
      <c r="H41" s="1191"/>
      <c r="I41" s="355">
        <v>16694</v>
      </c>
      <c r="J41" s="356">
        <v>16801</v>
      </c>
      <c r="K41" s="356">
        <v>15881</v>
      </c>
      <c r="L41" s="356">
        <v>15721</v>
      </c>
      <c r="M41" s="357">
        <v>14704</v>
      </c>
    </row>
    <row r="42" spans="2:13" ht="27.75" customHeight="1" x14ac:dyDescent="0.2">
      <c r="B42" s="1186"/>
      <c r="C42" s="1187"/>
      <c r="D42" s="106"/>
      <c r="E42" s="1192" t="s">
        <v>34</v>
      </c>
      <c r="F42" s="1192"/>
      <c r="G42" s="1192"/>
      <c r="H42" s="1193"/>
      <c r="I42" s="358">
        <v>591</v>
      </c>
      <c r="J42" s="359">
        <v>420</v>
      </c>
      <c r="K42" s="359">
        <v>452</v>
      </c>
      <c r="L42" s="359">
        <v>152</v>
      </c>
      <c r="M42" s="360">
        <v>299</v>
      </c>
    </row>
    <row r="43" spans="2:13" ht="27.75" customHeight="1" x14ac:dyDescent="0.2">
      <c r="B43" s="1186"/>
      <c r="C43" s="1187"/>
      <c r="D43" s="106"/>
      <c r="E43" s="1192" t="s">
        <v>35</v>
      </c>
      <c r="F43" s="1192"/>
      <c r="G43" s="1192"/>
      <c r="H43" s="1193"/>
      <c r="I43" s="358">
        <v>8745</v>
      </c>
      <c r="J43" s="359">
        <v>8062</v>
      </c>
      <c r="K43" s="359">
        <v>6177</v>
      </c>
      <c r="L43" s="359">
        <v>4987</v>
      </c>
      <c r="M43" s="360">
        <v>3905</v>
      </c>
    </row>
    <row r="44" spans="2:13" ht="27.75" customHeight="1" x14ac:dyDescent="0.2">
      <c r="B44" s="1186"/>
      <c r="C44" s="1187"/>
      <c r="D44" s="106"/>
      <c r="E44" s="1192" t="s">
        <v>36</v>
      </c>
      <c r="F44" s="1192"/>
      <c r="G44" s="1192"/>
      <c r="H44" s="1193"/>
      <c r="I44" s="358">
        <v>3479</v>
      </c>
      <c r="J44" s="359">
        <v>3484</v>
      </c>
      <c r="K44" s="359">
        <v>3460</v>
      </c>
      <c r="L44" s="359">
        <v>3395</v>
      </c>
      <c r="M44" s="360">
        <v>3175</v>
      </c>
    </row>
    <row r="45" spans="2:13" ht="27.75" customHeight="1" x14ac:dyDescent="0.2">
      <c r="B45" s="1186"/>
      <c r="C45" s="1187"/>
      <c r="D45" s="106"/>
      <c r="E45" s="1192" t="s">
        <v>37</v>
      </c>
      <c r="F45" s="1192"/>
      <c r="G45" s="1192"/>
      <c r="H45" s="1193"/>
      <c r="I45" s="358">
        <v>5148</v>
      </c>
      <c r="J45" s="359">
        <v>5025</v>
      </c>
      <c r="K45" s="359">
        <v>4949</v>
      </c>
      <c r="L45" s="359">
        <v>4762</v>
      </c>
      <c r="M45" s="360">
        <v>4673</v>
      </c>
    </row>
    <row r="46" spans="2:13" ht="27.75" customHeight="1" x14ac:dyDescent="0.2">
      <c r="B46" s="1186"/>
      <c r="C46" s="1187"/>
      <c r="D46" s="107"/>
      <c r="E46" s="1192" t="s">
        <v>38</v>
      </c>
      <c r="F46" s="1192"/>
      <c r="G46" s="1192"/>
      <c r="H46" s="1193"/>
      <c r="I46" s="358" t="s">
        <v>526</v>
      </c>
      <c r="J46" s="359" t="s">
        <v>526</v>
      </c>
      <c r="K46" s="359" t="s">
        <v>526</v>
      </c>
      <c r="L46" s="359" t="s">
        <v>526</v>
      </c>
      <c r="M46" s="360" t="s">
        <v>526</v>
      </c>
    </row>
    <row r="47" spans="2:13" ht="27.75" customHeight="1" x14ac:dyDescent="0.2">
      <c r="B47" s="1186"/>
      <c r="C47" s="1187"/>
      <c r="D47" s="108"/>
      <c r="E47" s="1194" t="s">
        <v>39</v>
      </c>
      <c r="F47" s="1195"/>
      <c r="G47" s="1195"/>
      <c r="H47" s="1196"/>
      <c r="I47" s="358" t="s">
        <v>526</v>
      </c>
      <c r="J47" s="359" t="s">
        <v>526</v>
      </c>
      <c r="K47" s="359" t="s">
        <v>526</v>
      </c>
      <c r="L47" s="359" t="s">
        <v>526</v>
      </c>
      <c r="M47" s="360" t="s">
        <v>526</v>
      </c>
    </row>
    <row r="48" spans="2:13" ht="27.75" customHeight="1" x14ac:dyDescent="0.2">
      <c r="B48" s="1186"/>
      <c r="C48" s="1187"/>
      <c r="D48" s="106"/>
      <c r="E48" s="1192" t="s">
        <v>40</v>
      </c>
      <c r="F48" s="1192"/>
      <c r="G48" s="1192"/>
      <c r="H48" s="1193"/>
      <c r="I48" s="358" t="s">
        <v>526</v>
      </c>
      <c r="J48" s="359" t="s">
        <v>526</v>
      </c>
      <c r="K48" s="359" t="s">
        <v>526</v>
      </c>
      <c r="L48" s="359" t="s">
        <v>526</v>
      </c>
      <c r="M48" s="360" t="s">
        <v>526</v>
      </c>
    </row>
    <row r="49" spans="2:13" ht="27.75" customHeight="1" x14ac:dyDescent="0.2">
      <c r="B49" s="1188"/>
      <c r="C49" s="1189"/>
      <c r="D49" s="106"/>
      <c r="E49" s="1192" t="s">
        <v>41</v>
      </c>
      <c r="F49" s="1192"/>
      <c r="G49" s="1192"/>
      <c r="H49" s="1193"/>
      <c r="I49" s="358" t="s">
        <v>526</v>
      </c>
      <c r="J49" s="359" t="s">
        <v>526</v>
      </c>
      <c r="K49" s="359" t="s">
        <v>526</v>
      </c>
      <c r="L49" s="359" t="s">
        <v>526</v>
      </c>
      <c r="M49" s="360" t="s">
        <v>526</v>
      </c>
    </row>
    <row r="50" spans="2:13" ht="27.75" customHeight="1" x14ac:dyDescent="0.2">
      <c r="B50" s="1197" t="s">
        <v>42</v>
      </c>
      <c r="C50" s="1198"/>
      <c r="D50" s="109"/>
      <c r="E50" s="1192" t="s">
        <v>43</v>
      </c>
      <c r="F50" s="1192"/>
      <c r="G50" s="1192"/>
      <c r="H50" s="1193"/>
      <c r="I50" s="358">
        <v>2629</v>
      </c>
      <c r="J50" s="359">
        <v>3280</v>
      </c>
      <c r="K50" s="359">
        <v>3571</v>
      </c>
      <c r="L50" s="359">
        <v>5853</v>
      </c>
      <c r="M50" s="360">
        <v>7055</v>
      </c>
    </row>
    <row r="51" spans="2:13" ht="27.75" customHeight="1" x14ac:dyDescent="0.2">
      <c r="B51" s="1186"/>
      <c r="C51" s="1187"/>
      <c r="D51" s="106"/>
      <c r="E51" s="1192" t="s">
        <v>44</v>
      </c>
      <c r="F51" s="1192"/>
      <c r="G51" s="1192"/>
      <c r="H51" s="1193"/>
      <c r="I51" s="358">
        <v>2423</v>
      </c>
      <c r="J51" s="359">
        <v>2305</v>
      </c>
      <c r="K51" s="359">
        <v>2443</v>
      </c>
      <c r="L51" s="359">
        <v>1758</v>
      </c>
      <c r="M51" s="360">
        <v>2483</v>
      </c>
    </row>
    <row r="52" spans="2:13" ht="27.75" customHeight="1" x14ac:dyDescent="0.2">
      <c r="B52" s="1188"/>
      <c r="C52" s="1189"/>
      <c r="D52" s="106"/>
      <c r="E52" s="1192" t="s">
        <v>45</v>
      </c>
      <c r="F52" s="1192"/>
      <c r="G52" s="1192"/>
      <c r="H52" s="1193"/>
      <c r="I52" s="358">
        <v>21725</v>
      </c>
      <c r="J52" s="359">
        <v>21217</v>
      </c>
      <c r="K52" s="359">
        <v>20671</v>
      </c>
      <c r="L52" s="359">
        <v>20119</v>
      </c>
      <c r="M52" s="360">
        <v>19099</v>
      </c>
    </row>
    <row r="53" spans="2:13" ht="27.75" customHeight="1" thickBot="1" x14ac:dyDescent="0.25">
      <c r="B53" s="1199" t="s">
        <v>46</v>
      </c>
      <c r="C53" s="1200"/>
      <c r="D53" s="110"/>
      <c r="E53" s="1201" t="s">
        <v>47</v>
      </c>
      <c r="F53" s="1201"/>
      <c r="G53" s="1201"/>
      <c r="H53" s="1202"/>
      <c r="I53" s="361">
        <v>7880</v>
      </c>
      <c r="J53" s="362">
        <v>6989</v>
      </c>
      <c r="K53" s="362">
        <v>4233</v>
      </c>
      <c r="L53" s="362">
        <v>1286</v>
      </c>
      <c r="M53" s="363">
        <v>-1880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RVvqGe/XZkpPEVQSWpo58yHJFm+2DmLgIe6sBB1ZsAOqpqK4mhht1LC5nUpZaDmi3A3hPvemgGTCiVG+8ZnVRg==" saltValue="2q+vINisnFugnWe/JpEO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555</v>
      </c>
      <c r="G54" s="119" t="s">
        <v>556</v>
      </c>
      <c r="H54" s="120" t="s">
        <v>557</v>
      </c>
    </row>
    <row r="55" spans="2:8" ht="52.5" customHeight="1" x14ac:dyDescent="0.2">
      <c r="B55" s="121"/>
      <c r="C55" s="1211" t="s">
        <v>50</v>
      </c>
      <c r="D55" s="1211"/>
      <c r="E55" s="1212"/>
      <c r="F55" s="122">
        <v>2227</v>
      </c>
      <c r="G55" s="122">
        <v>3142</v>
      </c>
      <c r="H55" s="123">
        <v>3137</v>
      </c>
    </row>
    <row r="56" spans="2:8" ht="52.5" customHeight="1" x14ac:dyDescent="0.2">
      <c r="B56" s="124"/>
      <c r="C56" s="1213" t="s">
        <v>51</v>
      </c>
      <c r="D56" s="1213"/>
      <c r="E56" s="1214"/>
      <c r="F56" s="125" t="s">
        <v>526</v>
      </c>
      <c r="G56" s="125" t="s">
        <v>526</v>
      </c>
      <c r="H56" s="126" t="s">
        <v>526</v>
      </c>
    </row>
    <row r="57" spans="2:8" ht="53.25" customHeight="1" x14ac:dyDescent="0.2">
      <c r="B57" s="124"/>
      <c r="C57" s="1215" t="s">
        <v>52</v>
      </c>
      <c r="D57" s="1215"/>
      <c r="E57" s="1216"/>
      <c r="F57" s="127">
        <v>910</v>
      </c>
      <c r="G57" s="127">
        <v>2257</v>
      </c>
      <c r="H57" s="128">
        <v>3389</v>
      </c>
    </row>
    <row r="58" spans="2:8" ht="45.75" customHeight="1" x14ac:dyDescent="0.2">
      <c r="B58" s="129"/>
      <c r="C58" s="1203" t="s">
        <v>574</v>
      </c>
      <c r="D58" s="1204"/>
      <c r="E58" s="1205"/>
      <c r="F58" s="130">
        <v>150</v>
      </c>
      <c r="G58" s="130">
        <v>1450</v>
      </c>
      <c r="H58" s="131">
        <v>2550</v>
      </c>
    </row>
    <row r="59" spans="2:8" ht="45.75" customHeight="1" x14ac:dyDescent="0.2">
      <c r="B59" s="129"/>
      <c r="C59" s="1203" t="s">
        <v>575</v>
      </c>
      <c r="D59" s="1204"/>
      <c r="E59" s="1205"/>
      <c r="F59" s="130">
        <v>540</v>
      </c>
      <c r="G59" s="130">
        <v>503</v>
      </c>
      <c r="H59" s="131">
        <v>524</v>
      </c>
    </row>
    <row r="60" spans="2:8" ht="45.75" customHeight="1" x14ac:dyDescent="0.2">
      <c r="B60" s="129"/>
      <c r="C60" s="1203" t="s">
        <v>576</v>
      </c>
      <c r="D60" s="1204"/>
      <c r="E60" s="1205"/>
      <c r="F60" s="130">
        <v>99</v>
      </c>
      <c r="G60" s="130">
        <v>180</v>
      </c>
      <c r="H60" s="131">
        <v>207</v>
      </c>
    </row>
    <row r="61" spans="2:8" ht="45.75" customHeight="1" x14ac:dyDescent="0.2">
      <c r="B61" s="129"/>
      <c r="C61" s="1203" t="s">
        <v>577</v>
      </c>
      <c r="D61" s="1204"/>
      <c r="E61" s="1205"/>
      <c r="F61" s="130">
        <v>66</v>
      </c>
      <c r="G61" s="130">
        <v>75</v>
      </c>
      <c r="H61" s="131">
        <v>78</v>
      </c>
    </row>
    <row r="62" spans="2:8" ht="45.75" customHeight="1" thickBot="1" x14ac:dyDescent="0.25">
      <c r="B62" s="132"/>
      <c r="C62" s="1206" t="s">
        <v>578</v>
      </c>
      <c r="D62" s="1207"/>
      <c r="E62" s="1208"/>
      <c r="F62" s="133">
        <v>20</v>
      </c>
      <c r="G62" s="133">
        <v>20</v>
      </c>
      <c r="H62" s="134">
        <v>20</v>
      </c>
    </row>
    <row r="63" spans="2:8" ht="52.5" customHeight="1" thickBot="1" x14ac:dyDescent="0.25">
      <c r="B63" s="135"/>
      <c r="C63" s="1209" t="s">
        <v>53</v>
      </c>
      <c r="D63" s="1209"/>
      <c r="E63" s="1210"/>
      <c r="F63" s="136">
        <v>3137</v>
      </c>
      <c r="G63" s="136">
        <v>5399</v>
      </c>
      <c r="H63" s="137">
        <v>6526</v>
      </c>
    </row>
    <row r="64" spans="2:8" ht="13.2" x14ac:dyDescent="0.2"/>
  </sheetData>
  <sheetProtection algorithmName="SHA-512" hashValue="kBTyDNTwqUSyyWDHQAanY3UeQhdA5D0takmJvL7yvyHz/9A95q6ettcIL1sACeel4HHIBYlYxQQKfmGgkQaMQg==" saltValue="eQjt91mvtiNaUil/Wjvj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550</v>
      </c>
      <c r="G2" s="151"/>
      <c r="H2" s="152"/>
    </row>
    <row r="3" spans="1:8" x14ac:dyDescent="0.2">
      <c r="A3" s="148" t="s">
        <v>543</v>
      </c>
      <c r="B3" s="153"/>
      <c r="C3" s="154"/>
      <c r="D3" s="155">
        <v>50413</v>
      </c>
      <c r="E3" s="156"/>
      <c r="F3" s="157">
        <v>54684</v>
      </c>
      <c r="G3" s="158"/>
      <c r="H3" s="159"/>
    </row>
    <row r="4" spans="1:8" x14ac:dyDescent="0.2">
      <c r="A4" s="160"/>
      <c r="B4" s="161"/>
      <c r="C4" s="162"/>
      <c r="D4" s="163">
        <v>15002</v>
      </c>
      <c r="E4" s="164"/>
      <c r="F4" s="165">
        <v>32829</v>
      </c>
      <c r="G4" s="166"/>
      <c r="H4" s="167"/>
    </row>
    <row r="5" spans="1:8" x14ac:dyDescent="0.2">
      <c r="A5" s="148" t="s">
        <v>545</v>
      </c>
      <c r="B5" s="153"/>
      <c r="C5" s="154"/>
      <c r="D5" s="155">
        <v>45141</v>
      </c>
      <c r="E5" s="156"/>
      <c r="F5" s="157">
        <v>62383</v>
      </c>
      <c r="G5" s="158"/>
      <c r="H5" s="159"/>
    </row>
    <row r="6" spans="1:8" x14ac:dyDescent="0.2">
      <c r="A6" s="160"/>
      <c r="B6" s="161"/>
      <c r="C6" s="162"/>
      <c r="D6" s="163">
        <v>11172</v>
      </c>
      <c r="E6" s="164"/>
      <c r="F6" s="165">
        <v>35325</v>
      </c>
      <c r="G6" s="166"/>
      <c r="H6" s="167"/>
    </row>
    <row r="7" spans="1:8" x14ac:dyDescent="0.2">
      <c r="A7" s="148" t="s">
        <v>546</v>
      </c>
      <c r="B7" s="153"/>
      <c r="C7" s="154"/>
      <c r="D7" s="155">
        <v>28497</v>
      </c>
      <c r="E7" s="156"/>
      <c r="F7" s="157">
        <v>63812</v>
      </c>
      <c r="G7" s="158"/>
      <c r="H7" s="159"/>
    </row>
    <row r="8" spans="1:8" x14ac:dyDescent="0.2">
      <c r="A8" s="160"/>
      <c r="B8" s="161"/>
      <c r="C8" s="162"/>
      <c r="D8" s="163">
        <v>10644</v>
      </c>
      <c r="E8" s="164"/>
      <c r="F8" s="165">
        <v>33848</v>
      </c>
      <c r="G8" s="166"/>
      <c r="H8" s="167"/>
    </row>
    <row r="9" spans="1:8" x14ac:dyDescent="0.2">
      <c r="A9" s="148" t="s">
        <v>547</v>
      </c>
      <c r="B9" s="153"/>
      <c r="C9" s="154"/>
      <c r="D9" s="155">
        <v>23820</v>
      </c>
      <c r="E9" s="156"/>
      <c r="F9" s="157">
        <v>45945</v>
      </c>
      <c r="G9" s="158"/>
      <c r="H9" s="159"/>
    </row>
    <row r="10" spans="1:8" x14ac:dyDescent="0.2">
      <c r="A10" s="160"/>
      <c r="B10" s="161"/>
      <c r="C10" s="162"/>
      <c r="D10" s="163">
        <v>8352</v>
      </c>
      <c r="E10" s="164"/>
      <c r="F10" s="165">
        <v>25180</v>
      </c>
      <c r="G10" s="166"/>
      <c r="H10" s="167"/>
    </row>
    <row r="11" spans="1:8" x14ac:dyDescent="0.2">
      <c r="A11" s="148" t="s">
        <v>548</v>
      </c>
      <c r="B11" s="153"/>
      <c r="C11" s="154"/>
      <c r="D11" s="155">
        <v>37241</v>
      </c>
      <c r="E11" s="156"/>
      <c r="F11" s="157">
        <v>44475</v>
      </c>
      <c r="G11" s="158"/>
      <c r="H11" s="159"/>
    </row>
    <row r="12" spans="1:8" x14ac:dyDescent="0.2">
      <c r="A12" s="160"/>
      <c r="B12" s="161"/>
      <c r="C12" s="168"/>
      <c r="D12" s="163">
        <v>16812</v>
      </c>
      <c r="E12" s="164"/>
      <c r="F12" s="165">
        <v>24780</v>
      </c>
      <c r="G12" s="166"/>
      <c r="H12" s="167"/>
    </row>
    <row r="13" spans="1:8" x14ac:dyDescent="0.2">
      <c r="A13" s="148"/>
      <c r="B13" s="153"/>
      <c r="C13" s="169"/>
      <c r="D13" s="170">
        <v>37022</v>
      </c>
      <c r="E13" s="171"/>
      <c r="F13" s="172">
        <v>54260</v>
      </c>
      <c r="G13" s="173"/>
      <c r="H13" s="159"/>
    </row>
    <row r="14" spans="1:8" x14ac:dyDescent="0.2">
      <c r="A14" s="160"/>
      <c r="B14" s="161"/>
      <c r="C14" s="162"/>
      <c r="D14" s="163">
        <v>12396</v>
      </c>
      <c r="E14" s="164"/>
      <c r="F14" s="165">
        <v>30392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5.1100000000000003</v>
      </c>
      <c r="C19" s="174">
        <f>ROUND(VALUE(SUBSTITUTE(実質収支比率等に係る経年分析!G$48,"▲","-")),2)</f>
        <v>5.24</v>
      </c>
      <c r="D19" s="174">
        <f>ROUND(VALUE(SUBSTITUTE(実質収支比率等に係る経年分析!H$48,"▲","-")),2)</f>
        <v>6.8</v>
      </c>
      <c r="E19" s="174">
        <f>ROUND(VALUE(SUBSTITUTE(実質収支比率等に係る経年分析!I$48,"▲","-")),2)</f>
        <v>17.100000000000001</v>
      </c>
      <c r="F19" s="174">
        <f>ROUND(VALUE(SUBSTITUTE(実質収支比率等に係る経年分析!J$48,"▲","-")),2)</f>
        <v>9.8000000000000007</v>
      </c>
    </row>
    <row r="20" spans="1:11" x14ac:dyDescent="0.2">
      <c r="A20" s="174" t="s">
        <v>57</v>
      </c>
      <c r="B20" s="174">
        <f>ROUND(VALUE(SUBSTITUTE(実質収支比率等に係る経年分析!F$47,"▲","-")),2)</f>
        <v>9.7799999999999994</v>
      </c>
      <c r="C20" s="174">
        <f>ROUND(VALUE(SUBSTITUTE(実質収支比率等に係る経年分析!G$47,"▲","-")),2)</f>
        <v>12.61</v>
      </c>
      <c r="D20" s="174">
        <f>ROUND(VALUE(SUBSTITUTE(実質収支比率等に係る経年分析!H$47,"▲","-")),2)</f>
        <v>13.4</v>
      </c>
      <c r="E20" s="174">
        <f>ROUND(VALUE(SUBSTITUTE(実質収支比率等に係る経年分析!I$47,"▲","-")),2)</f>
        <v>17.920000000000002</v>
      </c>
      <c r="F20" s="174">
        <f>ROUND(VALUE(SUBSTITUTE(実質収支比率等に係る経年分析!J$47,"▲","-")),2)</f>
        <v>18.21</v>
      </c>
    </row>
    <row r="21" spans="1:11" x14ac:dyDescent="0.2">
      <c r="A21" s="174" t="s">
        <v>58</v>
      </c>
      <c r="B21" s="174">
        <f>IF(ISNUMBER(VALUE(SUBSTITUTE(実質収支比率等に係る経年分析!F$49,"▲","-"))),ROUND(VALUE(SUBSTITUTE(実質収支比率等に係る経年分析!F$49,"▲","-")),2),NA())</f>
        <v>-0.19</v>
      </c>
      <c r="C21" s="174">
        <f>IF(ISNUMBER(VALUE(SUBSTITUTE(実質収支比率等に係る経年分析!G$49,"▲","-"))),ROUND(VALUE(SUBSTITUTE(実質収支比率等に係る経年分析!G$49,"▲","-")),2),NA())</f>
        <v>3.02</v>
      </c>
      <c r="D21" s="174">
        <f>IF(ISNUMBER(VALUE(SUBSTITUTE(実質収支比率等に係る経年分析!H$49,"▲","-"))),ROUND(VALUE(SUBSTITUTE(実質収支比率等に係る経年分析!H$49,"▲","-")),2),NA())</f>
        <v>2.69</v>
      </c>
      <c r="E21" s="174">
        <f>IF(ISNUMBER(VALUE(SUBSTITUTE(実質収支比率等に係る経年分析!I$49,"▲","-"))),ROUND(VALUE(SUBSTITUTE(実質収支比率等に係る経年分析!I$49,"▲","-")),2),NA())</f>
        <v>15.88</v>
      </c>
      <c r="F21" s="174">
        <f>IF(ISNUMBER(VALUE(SUBSTITUTE(実質収支比率等に係る経年分析!J$49,"▲","-"))),ROUND(VALUE(SUBSTITUTE(実質収支比率等に係る経年分析!J$49,"▲","-")),2),NA())</f>
        <v>-7.64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#N/A</v>
      </c>
      <c r="E28" s="175">
        <f>IF(ROUND(VALUE(SUBSTITUTE(連結実質赤字比率に係る赤字・黒字の構成分析!G$42,"▲", "-")), 2) &gt;= 0, ABS(ROUND(VALUE(SUBSTITUTE(連結実質赤字比率に係る赤字・黒字の構成分析!G$42,"▲", "-")), 2)), NA())</f>
        <v>0</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0.14000000000000001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x14ac:dyDescent="0.2">
      <c r="A33" s="175" t="str">
        <f>IF(連結実質赤字比率に係る赤字・黒字の構成分析!C$37="",NA(),連結実質赤字比率に係る赤字・黒字の構成分析!C$37)</f>
        <v>後期高齢者医療事業特別会計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0.14000000000000001</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0.27</v>
      </c>
    </row>
    <row r="35" spans="1:16" x14ac:dyDescent="0.2">
      <c r="A35" s="175" t="str">
        <f>IF(連結実質赤字比率に係る赤字・黒字の構成分析!C$35="",NA(),連結実質赤字比率に係る赤字・黒字の構成分析!C$35)</f>
        <v>公共下水道事業会計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0.13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1.97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2.02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5.08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5.24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6.79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17.09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9.7899999999999991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2382</v>
      </c>
      <c r="E42" s="176"/>
      <c r="F42" s="176"/>
      <c r="G42" s="176">
        <f>'実質公債費比率（分子）の構造'!L$52</f>
        <v>2368</v>
      </c>
      <c r="H42" s="176"/>
      <c r="I42" s="176"/>
      <c r="J42" s="176">
        <f>'実質公債費比率（分子）の構造'!M$52</f>
        <v>2448</v>
      </c>
      <c r="K42" s="176"/>
      <c r="L42" s="176"/>
      <c r="M42" s="176">
        <f>'実質公債費比率（分子）の構造'!N$52</f>
        <v>2532</v>
      </c>
      <c r="N42" s="176"/>
      <c r="O42" s="176"/>
      <c r="P42" s="176">
        <f>'実質公債費比率（分子）の構造'!O$52</f>
        <v>2450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159</v>
      </c>
      <c r="C44" s="176"/>
      <c r="D44" s="176"/>
      <c r="E44" s="176">
        <f>'実質公債費比率（分子）の構造'!L$50</f>
        <v>3</v>
      </c>
      <c r="F44" s="176"/>
      <c r="G44" s="176"/>
      <c r="H44" s="176">
        <f>'実質公債費比率（分子）の構造'!M$50</f>
        <v>333</v>
      </c>
      <c r="I44" s="176"/>
      <c r="J44" s="176"/>
      <c r="K44" s="176">
        <f>'実質公債費比率（分子）の構造'!N$50</f>
        <v>95</v>
      </c>
      <c r="L44" s="176"/>
      <c r="M44" s="176"/>
      <c r="N44" s="176">
        <f>'実質公債費比率（分子）の構造'!O$50</f>
        <v>0</v>
      </c>
      <c r="O44" s="176"/>
      <c r="P44" s="176"/>
    </row>
    <row r="45" spans="1:16" x14ac:dyDescent="0.2">
      <c r="A45" s="176" t="s">
        <v>68</v>
      </c>
      <c r="B45" s="176">
        <f>'実質公債費比率（分子）の構造'!K$49</f>
        <v>19</v>
      </c>
      <c r="C45" s="176"/>
      <c r="D45" s="176"/>
      <c r="E45" s="176">
        <f>'実質公債費比率（分子）の構造'!L$49</f>
        <v>45</v>
      </c>
      <c r="F45" s="176"/>
      <c r="G45" s="176"/>
      <c r="H45" s="176">
        <f>'実質公債費比率（分子）の構造'!M$49</f>
        <v>97</v>
      </c>
      <c r="I45" s="176"/>
      <c r="J45" s="176"/>
      <c r="K45" s="176">
        <f>'実質公債費比率（分子）の構造'!N$49</f>
        <v>175</v>
      </c>
      <c r="L45" s="176"/>
      <c r="M45" s="176"/>
      <c r="N45" s="176">
        <f>'実質公債費比率（分子）の構造'!O$49</f>
        <v>297</v>
      </c>
      <c r="O45" s="176"/>
      <c r="P45" s="176"/>
    </row>
    <row r="46" spans="1:16" x14ac:dyDescent="0.2">
      <c r="A46" s="176" t="s">
        <v>69</v>
      </c>
      <c r="B46" s="176">
        <f>'実質公債費比率（分子）の構造'!K$48</f>
        <v>1202</v>
      </c>
      <c r="C46" s="176"/>
      <c r="D46" s="176"/>
      <c r="E46" s="176">
        <f>'実質公債費比率（分子）の構造'!L$48</f>
        <v>1166</v>
      </c>
      <c r="F46" s="176"/>
      <c r="G46" s="176"/>
      <c r="H46" s="176">
        <f>'実質公債費比率（分子）の構造'!M$48</f>
        <v>681</v>
      </c>
      <c r="I46" s="176"/>
      <c r="J46" s="176"/>
      <c r="K46" s="176">
        <f>'実質公債費比率（分子）の構造'!N$48</f>
        <v>827</v>
      </c>
      <c r="L46" s="176"/>
      <c r="M46" s="176"/>
      <c r="N46" s="176">
        <f>'実質公債費比率（分子）の構造'!O$48</f>
        <v>662</v>
      </c>
      <c r="O46" s="176"/>
      <c r="P46" s="176"/>
    </row>
    <row r="47" spans="1:16" x14ac:dyDescent="0.2">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1957</v>
      </c>
      <c r="C49" s="176"/>
      <c r="D49" s="176"/>
      <c r="E49" s="176">
        <f>'実質公債費比率（分子）の構造'!L$45</f>
        <v>2009</v>
      </c>
      <c r="F49" s="176"/>
      <c r="G49" s="176"/>
      <c r="H49" s="176">
        <f>'実質公債費比率（分子）の構造'!M$45</f>
        <v>2018</v>
      </c>
      <c r="I49" s="176"/>
      <c r="J49" s="176"/>
      <c r="K49" s="176">
        <f>'実質公債費比率（分子）の構造'!N$45</f>
        <v>2001</v>
      </c>
      <c r="L49" s="176"/>
      <c r="M49" s="176"/>
      <c r="N49" s="176">
        <f>'実質公債費比率（分子）の構造'!O$45</f>
        <v>1910</v>
      </c>
      <c r="O49" s="176"/>
      <c r="P49" s="176"/>
    </row>
    <row r="50" spans="1:16" x14ac:dyDescent="0.2">
      <c r="A50" s="176" t="s">
        <v>72</v>
      </c>
      <c r="B50" s="176" t="e">
        <f>NA()</f>
        <v>#N/A</v>
      </c>
      <c r="C50" s="176">
        <f>IF(ISNUMBER('実質公債費比率（分子）の構造'!K$53),'実質公債費比率（分子）の構造'!K$53,NA())</f>
        <v>955</v>
      </c>
      <c r="D50" s="176" t="e">
        <f>NA()</f>
        <v>#N/A</v>
      </c>
      <c r="E50" s="176" t="e">
        <f>NA()</f>
        <v>#N/A</v>
      </c>
      <c r="F50" s="176">
        <f>IF(ISNUMBER('実質公債費比率（分子）の構造'!L$53),'実質公債費比率（分子）の構造'!L$53,NA())</f>
        <v>855</v>
      </c>
      <c r="G50" s="176" t="e">
        <f>NA()</f>
        <v>#N/A</v>
      </c>
      <c r="H50" s="176" t="e">
        <f>NA()</f>
        <v>#N/A</v>
      </c>
      <c r="I50" s="176">
        <f>IF(ISNUMBER('実質公債費比率（分子）の構造'!M$53),'実質公債費比率（分子）の構造'!M$53,NA())</f>
        <v>681</v>
      </c>
      <c r="J50" s="176" t="e">
        <f>NA()</f>
        <v>#N/A</v>
      </c>
      <c r="K50" s="176" t="e">
        <f>NA()</f>
        <v>#N/A</v>
      </c>
      <c r="L50" s="176">
        <f>IF(ISNUMBER('実質公債費比率（分子）の構造'!N$53),'実質公債費比率（分子）の構造'!N$53,NA())</f>
        <v>566</v>
      </c>
      <c r="M50" s="176" t="e">
        <f>NA()</f>
        <v>#N/A</v>
      </c>
      <c r="N50" s="176" t="e">
        <f>NA()</f>
        <v>#N/A</v>
      </c>
      <c r="O50" s="176">
        <f>IF(ISNUMBER('実質公債費比率（分子）の構造'!O$53),'実質公債費比率（分子）の構造'!O$53,NA())</f>
        <v>419</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21725</v>
      </c>
      <c r="E56" s="175"/>
      <c r="F56" s="175"/>
      <c r="G56" s="175">
        <f>'将来負担比率（分子）の構造'!J$52</f>
        <v>21217</v>
      </c>
      <c r="H56" s="175"/>
      <c r="I56" s="175"/>
      <c r="J56" s="175">
        <f>'将来負担比率（分子）の構造'!K$52</f>
        <v>20671</v>
      </c>
      <c r="K56" s="175"/>
      <c r="L56" s="175"/>
      <c r="M56" s="175">
        <f>'将来負担比率（分子）の構造'!L$52</f>
        <v>20119</v>
      </c>
      <c r="N56" s="175"/>
      <c r="O56" s="175"/>
      <c r="P56" s="175">
        <f>'将来負担比率（分子）の構造'!M$52</f>
        <v>19099</v>
      </c>
    </row>
    <row r="57" spans="1:16" x14ac:dyDescent="0.2">
      <c r="A57" s="175" t="s">
        <v>44</v>
      </c>
      <c r="B57" s="175"/>
      <c r="C57" s="175"/>
      <c r="D57" s="175">
        <f>'将来負担比率（分子）の構造'!I$51</f>
        <v>2423</v>
      </c>
      <c r="E57" s="175"/>
      <c r="F57" s="175"/>
      <c r="G57" s="175">
        <f>'将来負担比率（分子）の構造'!J$51</f>
        <v>2305</v>
      </c>
      <c r="H57" s="175"/>
      <c r="I57" s="175"/>
      <c r="J57" s="175">
        <f>'将来負担比率（分子）の構造'!K$51</f>
        <v>2443</v>
      </c>
      <c r="K57" s="175"/>
      <c r="L57" s="175"/>
      <c r="M57" s="175">
        <f>'将来負担比率（分子）の構造'!L$51</f>
        <v>1758</v>
      </c>
      <c r="N57" s="175"/>
      <c r="O57" s="175"/>
      <c r="P57" s="175">
        <f>'将来負担比率（分子）の構造'!M$51</f>
        <v>2483</v>
      </c>
    </row>
    <row r="58" spans="1:16" x14ac:dyDescent="0.2">
      <c r="A58" s="175" t="s">
        <v>43</v>
      </c>
      <c r="B58" s="175"/>
      <c r="C58" s="175"/>
      <c r="D58" s="175">
        <f>'将来負担比率（分子）の構造'!I$50</f>
        <v>2629</v>
      </c>
      <c r="E58" s="175"/>
      <c r="F58" s="175"/>
      <c r="G58" s="175">
        <f>'将来負担比率（分子）の構造'!J$50</f>
        <v>3280</v>
      </c>
      <c r="H58" s="175"/>
      <c r="I58" s="175"/>
      <c r="J58" s="175">
        <f>'将来負担比率（分子）の構造'!K$50</f>
        <v>3571</v>
      </c>
      <c r="K58" s="175"/>
      <c r="L58" s="175"/>
      <c r="M58" s="175">
        <f>'将来負担比率（分子）の構造'!L$50</f>
        <v>5853</v>
      </c>
      <c r="N58" s="175"/>
      <c r="O58" s="175"/>
      <c r="P58" s="175">
        <f>'将来負担比率（分子）の構造'!M$50</f>
        <v>7055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5148</v>
      </c>
      <c r="C62" s="175"/>
      <c r="D62" s="175"/>
      <c r="E62" s="175">
        <f>'将来負担比率（分子）の構造'!J$45</f>
        <v>5025</v>
      </c>
      <c r="F62" s="175"/>
      <c r="G62" s="175"/>
      <c r="H62" s="175">
        <f>'将来負担比率（分子）の構造'!K$45</f>
        <v>4949</v>
      </c>
      <c r="I62" s="175"/>
      <c r="J62" s="175"/>
      <c r="K62" s="175">
        <f>'将来負担比率（分子）の構造'!L$45</f>
        <v>4762</v>
      </c>
      <c r="L62" s="175"/>
      <c r="M62" s="175"/>
      <c r="N62" s="175">
        <f>'将来負担比率（分子）の構造'!M$45</f>
        <v>4673</v>
      </c>
      <c r="O62" s="175"/>
      <c r="P62" s="175"/>
    </row>
    <row r="63" spans="1:16" x14ac:dyDescent="0.2">
      <c r="A63" s="175" t="s">
        <v>36</v>
      </c>
      <c r="B63" s="175">
        <f>'将来負担比率（分子）の構造'!I$44</f>
        <v>3479</v>
      </c>
      <c r="C63" s="175"/>
      <c r="D63" s="175"/>
      <c r="E63" s="175">
        <f>'将来負担比率（分子）の構造'!J$44</f>
        <v>3484</v>
      </c>
      <c r="F63" s="175"/>
      <c r="G63" s="175"/>
      <c r="H63" s="175">
        <f>'将来負担比率（分子）の構造'!K$44</f>
        <v>3460</v>
      </c>
      <c r="I63" s="175"/>
      <c r="J63" s="175"/>
      <c r="K63" s="175">
        <f>'将来負担比率（分子）の構造'!L$44</f>
        <v>3395</v>
      </c>
      <c r="L63" s="175"/>
      <c r="M63" s="175"/>
      <c r="N63" s="175">
        <f>'将来負担比率（分子）の構造'!M$44</f>
        <v>3175</v>
      </c>
      <c r="O63" s="175"/>
      <c r="P63" s="175"/>
    </row>
    <row r="64" spans="1:16" x14ac:dyDescent="0.2">
      <c r="A64" s="175" t="s">
        <v>35</v>
      </c>
      <c r="B64" s="175">
        <f>'将来負担比率（分子）の構造'!I$43</f>
        <v>8745</v>
      </c>
      <c r="C64" s="175"/>
      <c r="D64" s="175"/>
      <c r="E64" s="175">
        <f>'将来負担比率（分子）の構造'!J$43</f>
        <v>8062</v>
      </c>
      <c r="F64" s="175"/>
      <c r="G64" s="175"/>
      <c r="H64" s="175">
        <f>'将来負担比率（分子）の構造'!K$43</f>
        <v>6177</v>
      </c>
      <c r="I64" s="175"/>
      <c r="J64" s="175"/>
      <c r="K64" s="175">
        <f>'将来負担比率（分子）の構造'!L$43</f>
        <v>4987</v>
      </c>
      <c r="L64" s="175"/>
      <c r="M64" s="175"/>
      <c r="N64" s="175">
        <f>'将来負担比率（分子）の構造'!M$43</f>
        <v>3905</v>
      </c>
      <c r="O64" s="175"/>
      <c r="P64" s="175"/>
    </row>
    <row r="65" spans="1:16" x14ac:dyDescent="0.2">
      <c r="A65" s="175" t="s">
        <v>34</v>
      </c>
      <c r="B65" s="175">
        <f>'将来負担比率（分子）の構造'!I$42</f>
        <v>591</v>
      </c>
      <c r="C65" s="175"/>
      <c r="D65" s="175"/>
      <c r="E65" s="175">
        <f>'将来負担比率（分子）の構造'!J$42</f>
        <v>420</v>
      </c>
      <c r="F65" s="175"/>
      <c r="G65" s="175"/>
      <c r="H65" s="175">
        <f>'将来負担比率（分子）の構造'!K$42</f>
        <v>452</v>
      </c>
      <c r="I65" s="175"/>
      <c r="J65" s="175"/>
      <c r="K65" s="175">
        <f>'将来負担比率（分子）の構造'!L$42</f>
        <v>152</v>
      </c>
      <c r="L65" s="175"/>
      <c r="M65" s="175"/>
      <c r="N65" s="175">
        <f>'将来負担比率（分子）の構造'!M$42</f>
        <v>299</v>
      </c>
      <c r="O65" s="175"/>
      <c r="P65" s="175"/>
    </row>
    <row r="66" spans="1:16" x14ac:dyDescent="0.2">
      <c r="A66" s="175" t="s">
        <v>33</v>
      </c>
      <c r="B66" s="175">
        <f>'将来負担比率（分子）の構造'!I$41</f>
        <v>16694</v>
      </c>
      <c r="C66" s="175"/>
      <c r="D66" s="175"/>
      <c r="E66" s="175">
        <f>'将来負担比率（分子）の構造'!J$41</f>
        <v>16801</v>
      </c>
      <c r="F66" s="175"/>
      <c r="G66" s="175"/>
      <c r="H66" s="175">
        <f>'将来負担比率（分子）の構造'!K$41</f>
        <v>15881</v>
      </c>
      <c r="I66" s="175"/>
      <c r="J66" s="175"/>
      <c r="K66" s="175">
        <f>'将来負担比率（分子）の構造'!L$41</f>
        <v>15721</v>
      </c>
      <c r="L66" s="175"/>
      <c r="M66" s="175"/>
      <c r="N66" s="175">
        <f>'将来負担比率（分子）の構造'!M$41</f>
        <v>14704</v>
      </c>
      <c r="O66" s="175"/>
      <c r="P66" s="175"/>
    </row>
    <row r="67" spans="1:16" x14ac:dyDescent="0.2">
      <c r="A67" s="175" t="s">
        <v>76</v>
      </c>
      <c r="B67" s="175" t="e">
        <f>NA()</f>
        <v>#N/A</v>
      </c>
      <c r="C67" s="175">
        <f>IF(ISNUMBER('将来負担比率（分子）の構造'!I$53), IF('将来負担比率（分子）の構造'!I$53 &lt; 0, 0, '将来負担比率（分子）の構造'!I$53), NA())</f>
        <v>7880</v>
      </c>
      <c r="D67" s="175" t="e">
        <f>NA()</f>
        <v>#N/A</v>
      </c>
      <c r="E67" s="175" t="e">
        <f>NA()</f>
        <v>#N/A</v>
      </c>
      <c r="F67" s="175">
        <f>IF(ISNUMBER('将来負担比率（分子）の構造'!J$53), IF('将来負担比率（分子）の構造'!J$53 &lt; 0, 0, '将来負担比率（分子）の構造'!J$53), NA())</f>
        <v>6989</v>
      </c>
      <c r="G67" s="175" t="e">
        <f>NA()</f>
        <v>#N/A</v>
      </c>
      <c r="H67" s="175" t="e">
        <f>NA()</f>
        <v>#N/A</v>
      </c>
      <c r="I67" s="175">
        <f>IF(ISNUMBER('将来負担比率（分子）の構造'!K$53), IF('将来負担比率（分子）の構造'!K$53 &lt; 0, 0, '将来負担比率（分子）の構造'!K$53), NA())</f>
        <v>4233</v>
      </c>
      <c r="J67" s="175" t="e">
        <f>NA()</f>
        <v>#N/A</v>
      </c>
      <c r="K67" s="175" t="e">
        <f>NA()</f>
        <v>#N/A</v>
      </c>
      <c r="L67" s="175">
        <f>IF(ISNUMBER('将来負担比率（分子）の構造'!L$53), IF('将来負担比率（分子）の構造'!L$53 &lt; 0, 0, '将来負担比率（分子）の構造'!L$53), NA())</f>
        <v>1286</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2227</v>
      </c>
      <c r="C72" s="179">
        <f>基金残高に係る経年分析!G55</f>
        <v>3142</v>
      </c>
      <c r="D72" s="179">
        <f>基金残高に係る経年分析!H55</f>
        <v>3137</v>
      </c>
    </row>
    <row r="73" spans="1:16" x14ac:dyDescent="0.2">
      <c r="A73" s="178" t="s">
        <v>79</v>
      </c>
      <c r="B73" s="179" t="str">
        <f>基金残高に係る経年分析!F56</f>
        <v>-</v>
      </c>
      <c r="C73" s="179" t="str">
        <f>基金残高に係る経年分析!G56</f>
        <v>-</v>
      </c>
      <c r="D73" s="179" t="str">
        <f>基金残高に係る経年分析!H56</f>
        <v>-</v>
      </c>
    </row>
    <row r="74" spans="1:16" x14ac:dyDescent="0.2">
      <c r="A74" s="178" t="s">
        <v>80</v>
      </c>
      <c r="B74" s="179">
        <f>基金残高に係る経年分析!F57</f>
        <v>910</v>
      </c>
      <c r="C74" s="179">
        <f>基金残高に係る経年分析!G57</f>
        <v>2257</v>
      </c>
      <c r="D74" s="179">
        <f>基金残高に係る経年分析!H57</f>
        <v>3389</v>
      </c>
    </row>
  </sheetData>
  <sheetProtection algorithmName="SHA-512" hashValue="FHaIzmo9gG+6V8TZ7gqVN9TAUdGSjMzrugqq9TgPxPe5x+SEg7yrgiS7qwur7nrxIuIZaJnwQ6xhtYfdbRmxNg==" saltValue="cFrcfcC1Lqck1/fw6ltl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13445293</v>
      </c>
      <c r="S5" s="613"/>
      <c r="T5" s="613"/>
      <c r="U5" s="613"/>
      <c r="V5" s="613"/>
      <c r="W5" s="613"/>
      <c r="X5" s="613"/>
      <c r="Y5" s="614"/>
      <c r="Z5" s="615">
        <v>38</v>
      </c>
      <c r="AA5" s="615"/>
      <c r="AB5" s="615"/>
      <c r="AC5" s="615"/>
      <c r="AD5" s="616">
        <v>12676268</v>
      </c>
      <c r="AE5" s="616"/>
      <c r="AF5" s="616"/>
      <c r="AG5" s="616"/>
      <c r="AH5" s="616"/>
      <c r="AI5" s="616"/>
      <c r="AJ5" s="616"/>
      <c r="AK5" s="616"/>
      <c r="AL5" s="617">
        <v>67.400000000000006</v>
      </c>
      <c r="AM5" s="618"/>
      <c r="AN5" s="618"/>
      <c r="AO5" s="619"/>
      <c r="AP5" s="609" t="s">
        <v>232</v>
      </c>
      <c r="AQ5" s="610"/>
      <c r="AR5" s="610"/>
      <c r="AS5" s="610"/>
      <c r="AT5" s="610"/>
      <c r="AU5" s="610"/>
      <c r="AV5" s="610"/>
      <c r="AW5" s="610"/>
      <c r="AX5" s="610"/>
      <c r="AY5" s="610"/>
      <c r="AZ5" s="610"/>
      <c r="BA5" s="610"/>
      <c r="BB5" s="610"/>
      <c r="BC5" s="610"/>
      <c r="BD5" s="610"/>
      <c r="BE5" s="610"/>
      <c r="BF5" s="611"/>
      <c r="BG5" s="623">
        <v>12676268</v>
      </c>
      <c r="BH5" s="624"/>
      <c r="BI5" s="624"/>
      <c r="BJ5" s="624"/>
      <c r="BK5" s="624"/>
      <c r="BL5" s="624"/>
      <c r="BM5" s="624"/>
      <c r="BN5" s="625"/>
      <c r="BO5" s="626">
        <v>94.3</v>
      </c>
      <c r="BP5" s="626"/>
      <c r="BQ5" s="626"/>
      <c r="BR5" s="626"/>
      <c r="BS5" s="627">
        <v>150182</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177000</v>
      </c>
      <c r="S6" s="624"/>
      <c r="T6" s="624"/>
      <c r="U6" s="624"/>
      <c r="V6" s="624"/>
      <c r="W6" s="624"/>
      <c r="X6" s="624"/>
      <c r="Y6" s="625"/>
      <c r="Z6" s="626">
        <v>0.5</v>
      </c>
      <c r="AA6" s="626"/>
      <c r="AB6" s="626"/>
      <c r="AC6" s="626"/>
      <c r="AD6" s="627">
        <v>177000</v>
      </c>
      <c r="AE6" s="627"/>
      <c r="AF6" s="627"/>
      <c r="AG6" s="627"/>
      <c r="AH6" s="627"/>
      <c r="AI6" s="627"/>
      <c r="AJ6" s="627"/>
      <c r="AK6" s="627"/>
      <c r="AL6" s="628">
        <v>0.9</v>
      </c>
      <c r="AM6" s="629"/>
      <c r="AN6" s="629"/>
      <c r="AO6" s="630"/>
      <c r="AP6" s="620" t="s">
        <v>237</v>
      </c>
      <c r="AQ6" s="621"/>
      <c r="AR6" s="621"/>
      <c r="AS6" s="621"/>
      <c r="AT6" s="621"/>
      <c r="AU6" s="621"/>
      <c r="AV6" s="621"/>
      <c r="AW6" s="621"/>
      <c r="AX6" s="621"/>
      <c r="AY6" s="621"/>
      <c r="AZ6" s="621"/>
      <c r="BA6" s="621"/>
      <c r="BB6" s="621"/>
      <c r="BC6" s="621"/>
      <c r="BD6" s="621"/>
      <c r="BE6" s="621"/>
      <c r="BF6" s="622"/>
      <c r="BG6" s="623">
        <v>12676268</v>
      </c>
      <c r="BH6" s="624"/>
      <c r="BI6" s="624"/>
      <c r="BJ6" s="624"/>
      <c r="BK6" s="624"/>
      <c r="BL6" s="624"/>
      <c r="BM6" s="624"/>
      <c r="BN6" s="625"/>
      <c r="BO6" s="626">
        <v>94.3</v>
      </c>
      <c r="BP6" s="626"/>
      <c r="BQ6" s="626"/>
      <c r="BR6" s="626"/>
      <c r="BS6" s="627">
        <v>150182</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256823</v>
      </c>
      <c r="CS6" s="624"/>
      <c r="CT6" s="624"/>
      <c r="CU6" s="624"/>
      <c r="CV6" s="624"/>
      <c r="CW6" s="624"/>
      <c r="CX6" s="624"/>
      <c r="CY6" s="625"/>
      <c r="CZ6" s="617">
        <v>0.8</v>
      </c>
      <c r="DA6" s="618"/>
      <c r="DB6" s="618"/>
      <c r="DC6" s="634"/>
      <c r="DD6" s="632" t="s">
        <v>185</v>
      </c>
      <c r="DE6" s="624"/>
      <c r="DF6" s="624"/>
      <c r="DG6" s="624"/>
      <c r="DH6" s="624"/>
      <c r="DI6" s="624"/>
      <c r="DJ6" s="624"/>
      <c r="DK6" s="624"/>
      <c r="DL6" s="624"/>
      <c r="DM6" s="624"/>
      <c r="DN6" s="624"/>
      <c r="DO6" s="624"/>
      <c r="DP6" s="625"/>
      <c r="DQ6" s="632">
        <v>256823</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3975</v>
      </c>
      <c r="S7" s="624"/>
      <c r="T7" s="624"/>
      <c r="U7" s="624"/>
      <c r="V7" s="624"/>
      <c r="W7" s="624"/>
      <c r="X7" s="624"/>
      <c r="Y7" s="625"/>
      <c r="Z7" s="626">
        <v>0</v>
      </c>
      <c r="AA7" s="626"/>
      <c r="AB7" s="626"/>
      <c r="AC7" s="626"/>
      <c r="AD7" s="627">
        <v>3975</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5813845</v>
      </c>
      <c r="BH7" s="624"/>
      <c r="BI7" s="624"/>
      <c r="BJ7" s="624"/>
      <c r="BK7" s="624"/>
      <c r="BL7" s="624"/>
      <c r="BM7" s="624"/>
      <c r="BN7" s="625"/>
      <c r="BO7" s="626">
        <v>43.2</v>
      </c>
      <c r="BP7" s="626"/>
      <c r="BQ7" s="626"/>
      <c r="BR7" s="626"/>
      <c r="BS7" s="627">
        <v>150182</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4768342</v>
      </c>
      <c r="CS7" s="624"/>
      <c r="CT7" s="624"/>
      <c r="CU7" s="624"/>
      <c r="CV7" s="624"/>
      <c r="CW7" s="624"/>
      <c r="CX7" s="624"/>
      <c r="CY7" s="625"/>
      <c r="CZ7" s="626">
        <v>14.2</v>
      </c>
      <c r="DA7" s="626"/>
      <c r="DB7" s="626"/>
      <c r="DC7" s="626"/>
      <c r="DD7" s="632">
        <v>392958</v>
      </c>
      <c r="DE7" s="624"/>
      <c r="DF7" s="624"/>
      <c r="DG7" s="624"/>
      <c r="DH7" s="624"/>
      <c r="DI7" s="624"/>
      <c r="DJ7" s="624"/>
      <c r="DK7" s="624"/>
      <c r="DL7" s="624"/>
      <c r="DM7" s="624"/>
      <c r="DN7" s="624"/>
      <c r="DO7" s="624"/>
      <c r="DP7" s="625"/>
      <c r="DQ7" s="632">
        <v>4488849</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79863</v>
      </c>
      <c r="S8" s="624"/>
      <c r="T8" s="624"/>
      <c r="U8" s="624"/>
      <c r="V8" s="624"/>
      <c r="W8" s="624"/>
      <c r="X8" s="624"/>
      <c r="Y8" s="625"/>
      <c r="Z8" s="626">
        <v>0.2</v>
      </c>
      <c r="AA8" s="626"/>
      <c r="AB8" s="626"/>
      <c r="AC8" s="626"/>
      <c r="AD8" s="627">
        <v>79863</v>
      </c>
      <c r="AE8" s="627"/>
      <c r="AF8" s="627"/>
      <c r="AG8" s="627"/>
      <c r="AH8" s="627"/>
      <c r="AI8" s="627"/>
      <c r="AJ8" s="627"/>
      <c r="AK8" s="627"/>
      <c r="AL8" s="628">
        <v>0.4</v>
      </c>
      <c r="AM8" s="629"/>
      <c r="AN8" s="629"/>
      <c r="AO8" s="630"/>
      <c r="AP8" s="620" t="s">
        <v>243</v>
      </c>
      <c r="AQ8" s="621"/>
      <c r="AR8" s="621"/>
      <c r="AS8" s="621"/>
      <c r="AT8" s="621"/>
      <c r="AU8" s="621"/>
      <c r="AV8" s="621"/>
      <c r="AW8" s="621"/>
      <c r="AX8" s="621"/>
      <c r="AY8" s="621"/>
      <c r="AZ8" s="621"/>
      <c r="BA8" s="621"/>
      <c r="BB8" s="621"/>
      <c r="BC8" s="621"/>
      <c r="BD8" s="621"/>
      <c r="BE8" s="621"/>
      <c r="BF8" s="622"/>
      <c r="BG8" s="623">
        <v>149104</v>
      </c>
      <c r="BH8" s="624"/>
      <c r="BI8" s="624"/>
      <c r="BJ8" s="624"/>
      <c r="BK8" s="624"/>
      <c r="BL8" s="624"/>
      <c r="BM8" s="624"/>
      <c r="BN8" s="625"/>
      <c r="BO8" s="626">
        <v>1.1000000000000001</v>
      </c>
      <c r="BP8" s="626"/>
      <c r="BQ8" s="626"/>
      <c r="BR8" s="626"/>
      <c r="BS8" s="627" t="s">
        <v>244</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13639340</v>
      </c>
      <c r="CS8" s="624"/>
      <c r="CT8" s="624"/>
      <c r="CU8" s="624"/>
      <c r="CV8" s="624"/>
      <c r="CW8" s="624"/>
      <c r="CX8" s="624"/>
      <c r="CY8" s="625"/>
      <c r="CZ8" s="626">
        <v>40.6</v>
      </c>
      <c r="DA8" s="626"/>
      <c r="DB8" s="626"/>
      <c r="DC8" s="626"/>
      <c r="DD8" s="632">
        <v>70952</v>
      </c>
      <c r="DE8" s="624"/>
      <c r="DF8" s="624"/>
      <c r="DG8" s="624"/>
      <c r="DH8" s="624"/>
      <c r="DI8" s="624"/>
      <c r="DJ8" s="624"/>
      <c r="DK8" s="624"/>
      <c r="DL8" s="624"/>
      <c r="DM8" s="624"/>
      <c r="DN8" s="624"/>
      <c r="DO8" s="624"/>
      <c r="DP8" s="625"/>
      <c r="DQ8" s="632">
        <v>6643142</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61133</v>
      </c>
      <c r="S9" s="624"/>
      <c r="T9" s="624"/>
      <c r="U9" s="624"/>
      <c r="V9" s="624"/>
      <c r="W9" s="624"/>
      <c r="X9" s="624"/>
      <c r="Y9" s="625"/>
      <c r="Z9" s="626">
        <v>0.2</v>
      </c>
      <c r="AA9" s="626"/>
      <c r="AB9" s="626"/>
      <c r="AC9" s="626"/>
      <c r="AD9" s="627">
        <v>61133</v>
      </c>
      <c r="AE9" s="627"/>
      <c r="AF9" s="627"/>
      <c r="AG9" s="627"/>
      <c r="AH9" s="627"/>
      <c r="AI9" s="627"/>
      <c r="AJ9" s="627"/>
      <c r="AK9" s="627"/>
      <c r="AL9" s="628">
        <v>0.3</v>
      </c>
      <c r="AM9" s="629"/>
      <c r="AN9" s="629"/>
      <c r="AO9" s="630"/>
      <c r="AP9" s="620" t="s">
        <v>247</v>
      </c>
      <c r="AQ9" s="621"/>
      <c r="AR9" s="621"/>
      <c r="AS9" s="621"/>
      <c r="AT9" s="621"/>
      <c r="AU9" s="621"/>
      <c r="AV9" s="621"/>
      <c r="AW9" s="621"/>
      <c r="AX9" s="621"/>
      <c r="AY9" s="621"/>
      <c r="AZ9" s="621"/>
      <c r="BA9" s="621"/>
      <c r="BB9" s="621"/>
      <c r="BC9" s="621"/>
      <c r="BD9" s="621"/>
      <c r="BE9" s="621"/>
      <c r="BF9" s="622"/>
      <c r="BG9" s="623">
        <v>4627337</v>
      </c>
      <c r="BH9" s="624"/>
      <c r="BI9" s="624"/>
      <c r="BJ9" s="624"/>
      <c r="BK9" s="624"/>
      <c r="BL9" s="624"/>
      <c r="BM9" s="624"/>
      <c r="BN9" s="625"/>
      <c r="BO9" s="626">
        <v>34.4</v>
      </c>
      <c r="BP9" s="626"/>
      <c r="BQ9" s="626"/>
      <c r="BR9" s="626"/>
      <c r="BS9" s="627" t="s">
        <v>185</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4106608</v>
      </c>
      <c r="CS9" s="624"/>
      <c r="CT9" s="624"/>
      <c r="CU9" s="624"/>
      <c r="CV9" s="624"/>
      <c r="CW9" s="624"/>
      <c r="CX9" s="624"/>
      <c r="CY9" s="625"/>
      <c r="CZ9" s="626">
        <v>12.2</v>
      </c>
      <c r="DA9" s="626"/>
      <c r="DB9" s="626"/>
      <c r="DC9" s="626"/>
      <c r="DD9" s="632">
        <v>10328</v>
      </c>
      <c r="DE9" s="624"/>
      <c r="DF9" s="624"/>
      <c r="DG9" s="624"/>
      <c r="DH9" s="624"/>
      <c r="DI9" s="624"/>
      <c r="DJ9" s="624"/>
      <c r="DK9" s="624"/>
      <c r="DL9" s="624"/>
      <c r="DM9" s="624"/>
      <c r="DN9" s="624"/>
      <c r="DO9" s="624"/>
      <c r="DP9" s="625"/>
      <c r="DQ9" s="632">
        <v>2649220</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244</v>
      </c>
      <c r="S10" s="624"/>
      <c r="T10" s="624"/>
      <c r="U10" s="624"/>
      <c r="V10" s="624"/>
      <c r="W10" s="624"/>
      <c r="X10" s="624"/>
      <c r="Y10" s="625"/>
      <c r="Z10" s="626" t="s">
        <v>244</v>
      </c>
      <c r="AA10" s="626"/>
      <c r="AB10" s="626"/>
      <c r="AC10" s="626"/>
      <c r="AD10" s="627" t="s">
        <v>185</v>
      </c>
      <c r="AE10" s="627"/>
      <c r="AF10" s="627"/>
      <c r="AG10" s="627"/>
      <c r="AH10" s="627"/>
      <c r="AI10" s="627"/>
      <c r="AJ10" s="627"/>
      <c r="AK10" s="627"/>
      <c r="AL10" s="628" t="s">
        <v>185</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262464</v>
      </c>
      <c r="BH10" s="624"/>
      <c r="BI10" s="624"/>
      <c r="BJ10" s="624"/>
      <c r="BK10" s="624"/>
      <c r="BL10" s="624"/>
      <c r="BM10" s="624"/>
      <c r="BN10" s="625"/>
      <c r="BO10" s="626">
        <v>2</v>
      </c>
      <c r="BP10" s="626"/>
      <c r="BQ10" s="626"/>
      <c r="BR10" s="626"/>
      <c r="BS10" s="627" t="s">
        <v>185</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39568</v>
      </c>
      <c r="CS10" s="624"/>
      <c r="CT10" s="624"/>
      <c r="CU10" s="624"/>
      <c r="CV10" s="624"/>
      <c r="CW10" s="624"/>
      <c r="CX10" s="624"/>
      <c r="CY10" s="625"/>
      <c r="CZ10" s="626">
        <v>0.1</v>
      </c>
      <c r="DA10" s="626"/>
      <c r="DB10" s="626"/>
      <c r="DC10" s="626"/>
      <c r="DD10" s="632" t="s">
        <v>185</v>
      </c>
      <c r="DE10" s="624"/>
      <c r="DF10" s="624"/>
      <c r="DG10" s="624"/>
      <c r="DH10" s="624"/>
      <c r="DI10" s="624"/>
      <c r="DJ10" s="624"/>
      <c r="DK10" s="624"/>
      <c r="DL10" s="624"/>
      <c r="DM10" s="624"/>
      <c r="DN10" s="624"/>
      <c r="DO10" s="624"/>
      <c r="DP10" s="625"/>
      <c r="DQ10" s="632">
        <v>8538</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2011602</v>
      </c>
      <c r="S11" s="624"/>
      <c r="T11" s="624"/>
      <c r="U11" s="624"/>
      <c r="V11" s="624"/>
      <c r="W11" s="624"/>
      <c r="X11" s="624"/>
      <c r="Y11" s="625"/>
      <c r="Z11" s="628">
        <v>5.7</v>
      </c>
      <c r="AA11" s="629"/>
      <c r="AB11" s="629"/>
      <c r="AC11" s="635"/>
      <c r="AD11" s="632">
        <v>2011602</v>
      </c>
      <c r="AE11" s="624"/>
      <c r="AF11" s="624"/>
      <c r="AG11" s="624"/>
      <c r="AH11" s="624"/>
      <c r="AI11" s="624"/>
      <c r="AJ11" s="624"/>
      <c r="AK11" s="625"/>
      <c r="AL11" s="628">
        <v>10.7</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774940</v>
      </c>
      <c r="BH11" s="624"/>
      <c r="BI11" s="624"/>
      <c r="BJ11" s="624"/>
      <c r="BK11" s="624"/>
      <c r="BL11" s="624"/>
      <c r="BM11" s="624"/>
      <c r="BN11" s="625"/>
      <c r="BO11" s="626">
        <v>5.8</v>
      </c>
      <c r="BP11" s="626"/>
      <c r="BQ11" s="626"/>
      <c r="BR11" s="626"/>
      <c r="BS11" s="627">
        <v>150182</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159020</v>
      </c>
      <c r="CS11" s="624"/>
      <c r="CT11" s="624"/>
      <c r="CU11" s="624"/>
      <c r="CV11" s="624"/>
      <c r="CW11" s="624"/>
      <c r="CX11" s="624"/>
      <c r="CY11" s="625"/>
      <c r="CZ11" s="626">
        <v>0.5</v>
      </c>
      <c r="DA11" s="626"/>
      <c r="DB11" s="626"/>
      <c r="DC11" s="626"/>
      <c r="DD11" s="632">
        <v>1750</v>
      </c>
      <c r="DE11" s="624"/>
      <c r="DF11" s="624"/>
      <c r="DG11" s="624"/>
      <c r="DH11" s="624"/>
      <c r="DI11" s="624"/>
      <c r="DJ11" s="624"/>
      <c r="DK11" s="624"/>
      <c r="DL11" s="624"/>
      <c r="DM11" s="624"/>
      <c r="DN11" s="624"/>
      <c r="DO11" s="624"/>
      <c r="DP11" s="625"/>
      <c r="DQ11" s="632">
        <v>152110</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v>14890</v>
      </c>
      <c r="S12" s="624"/>
      <c r="T12" s="624"/>
      <c r="U12" s="624"/>
      <c r="V12" s="624"/>
      <c r="W12" s="624"/>
      <c r="X12" s="624"/>
      <c r="Y12" s="625"/>
      <c r="Z12" s="626">
        <v>0</v>
      </c>
      <c r="AA12" s="626"/>
      <c r="AB12" s="626"/>
      <c r="AC12" s="626"/>
      <c r="AD12" s="627">
        <v>14890</v>
      </c>
      <c r="AE12" s="627"/>
      <c r="AF12" s="627"/>
      <c r="AG12" s="627"/>
      <c r="AH12" s="627"/>
      <c r="AI12" s="627"/>
      <c r="AJ12" s="627"/>
      <c r="AK12" s="627"/>
      <c r="AL12" s="628">
        <v>0.1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6007479</v>
      </c>
      <c r="BH12" s="624"/>
      <c r="BI12" s="624"/>
      <c r="BJ12" s="624"/>
      <c r="BK12" s="624"/>
      <c r="BL12" s="624"/>
      <c r="BM12" s="624"/>
      <c r="BN12" s="625"/>
      <c r="BO12" s="626">
        <v>44.7</v>
      </c>
      <c r="BP12" s="626"/>
      <c r="BQ12" s="626"/>
      <c r="BR12" s="626"/>
      <c r="BS12" s="627" t="s">
        <v>185</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371812</v>
      </c>
      <c r="CS12" s="624"/>
      <c r="CT12" s="624"/>
      <c r="CU12" s="624"/>
      <c r="CV12" s="624"/>
      <c r="CW12" s="624"/>
      <c r="CX12" s="624"/>
      <c r="CY12" s="625"/>
      <c r="CZ12" s="626">
        <v>1.1000000000000001</v>
      </c>
      <c r="DA12" s="626"/>
      <c r="DB12" s="626"/>
      <c r="DC12" s="626"/>
      <c r="DD12" s="632" t="s">
        <v>244</v>
      </c>
      <c r="DE12" s="624"/>
      <c r="DF12" s="624"/>
      <c r="DG12" s="624"/>
      <c r="DH12" s="624"/>
      <c r="DI12" s="624"/>
      <c r="DJ12" s="624"/>
      <c r="DK12" s="624"/>
      <c r="DL12" s="624"/>
      <c r="DM12" s="624"/>
      <c r="DN12" s="624"/>
      <c r="DO12" s="624"/>
      <c r="DP12" s="625"/>
      <c r="DQ12" s="632">
        <v>367450</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185</v>
      </c>
      <c r="S13" s="624"/>
      <c r="T13" s="624"/>
      <c r="U13" s="624"/>
      <c r="V13" s="624"/>
      <c r="W13" s="624"/>
      <c r="X13" s="624"/>
      <c r="Y13" s="625"/>
      <c r="Z13" s="626" t="s">
        <v>185</v>
      </c>
      <c r="AA13" s="626"/>
      <c r="AB13" s="626"/>
      <c r="AC13" s="626"/>
      <c r="AD13" s="627" t="s">
        <v>185</v>
      </c>
      <c r="AE13" s="627"/>
      <c r="AF13" s="627"/>
      <c r="AG13" s="627"/>
      <c r="AH13" s="627"/>
      <c r="AI13" s="627"/>
      <c r="AJ13" s="627"/>
      <c r="AK13" s="627"/>
      <c r="AL13" s="628" t="s">
        <v>185</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5967067</v>
      </c>
      <c r="BH13" s="624"/>
      <c r="BI13" s="624"/>
      <c r="BJ13" s="624"/>
      <c r="BK13" s="624"/>
      <c r="BL13" s="624"/>
      <c r="BM13" s="624"/>
      <c r="BN13" s="625"/>
      <c r="BO13" s="626">
        <v>44.4</v>
      </c>
      <c r="BP13" s="626"/>
      <c r="BQ13" s="626"/>
      <c r="BR13" s="626"/>
      <c r="BS13" s="627" t="s">
        <v>185</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3797564</v>
      </c>
      <c r="CS13" s="624"/>
      <c r="CT13" s="624"/>
      <c r="CU13" s="624"/>
      <c r="CV13" s="624"/>
      <c r="CW13" s="624"/>
      <c r="CX13" s="624"/>
      <c r="CY13" s="625"/>
      <c r="CZ13" s="626">
        <v>11.3</v>
      </c>
      <c r="DA13" s="626"/>
      <c r="DB13" s="626"/>
      <c r="DC13" s="626"/>
      <c r="DD13" s="632">
        <v>1799057</v>
      </c>
      <c r="DE13" s="624"/>
      <c r="DF13" s="624"/>
      <c r="DG13" s="624"/>
      <c r="DH13" s="624"/>
      <c r="DI13" s="624"/>
      <c r="DJ13" s="624"/>
      <c r="DK13" s="624"/>
      <c r="DL13" s="624"/>
      <c r="DM13" s="624"/>
      <c r="DN13" s="624"/>
      <c r="DO13" s="624"/>
      <c r="DP13" s="625"/>
      <c r="DQ13" s="632">
        <v>2641410</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372</v>
      </c>
      <c r="S14" s="624"/>
      <c r="T14" s="624"/>
      <c r="U14" s="624"/>
      <c r="V14" s="624"/>
      <c r="W14" s="624"/>
      <c r="X14" s="624"/>
      <c r="Y14" s="625"/>
      <c r="Z14" s="626">
        <v>0</v>
      </c>
      <c r="AA14" s="626"/>
      <c r="AB14" s="626"/>
      <c r="AC14" s="626"/>
      <c r="AD14" s="627">
        <v>372</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186531</v>
      </c>
      <c r="BH14" s="624"/>
      <c r="BI14" s="624"/>
      <c r="BJ14" s="624"/>
      <c r="BK14" s="624"/>
      <c r="BL14" s="624"/>
      <c r="BM14" s="624"/>
      <c r="BN14" s="625"/>
      <c r="BO14" s="626">
        <v>1.4</v>
      </c>
      <c r="BP14" s="626"/>
      <c r="BQ14" s="626"/>
      <c r="BR14" s="626"/>
      <c r="BS14" s="627" t="s">
        <v>185</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1514910</v>
      </c>
      <c r="CS14" s="624"/>
      <c r="CT14" s="624"/>
      <c r="CU14" s="624"/>
      <c r="CV14" s="624"/>
      <c r="CW14" s="624"/>
      <c r="CX14" s="624"/>
      <c r="CY14" s="625"/>
      <c r="CZ14" s="626">
        <v>4.5</v>
      </c>
      <c r="DA14" s="626"/>
      <c r="DB14" s="626"/>
      <c r="DC14" s="626"/>
      <c r="DD14" s="632">
        <v>227044</v>
      </c>
      <c r="DE14" s="624"/>
      <c r="DF14" s="624"/>
      <c r="DG14" s="624"/>
      <c r="DH14" s="624"/>
      <c r="DI14" s="624"/>
      <c r="DJ14" s="624"/>
      <c r="DK14" s="624"/>
      <c r="DL14" s="624"/>
      <c r="DM14" s="624"/>
      <c r="DN14" s="624"/>
      <c r="DO14" s="624"/>
      <c r="DP14" s="625"/>
      <c r="DQ14" s="632">
        <v>1363877</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185</v>
      </c>
      <c r="S15" s="624"/>
      <c r="T15" s="624"/>
      <c r="U15" s="624"/>
      <c r="V15" s="624"/>
      <c r="W15" s="624"/>
      <c r="X15" s="624"/>
      <c r="Y15" s="625"/>
      <c r="Z15" s="626" t="s">
        <v>244</v>
      </c>
      <c r="AA15" s="626"/>
      <c r="AB15" s="626"/>
      <c r="AC15" s="626"/>
      <c r="AD15" s="627" t="s">
        <v>185</v>
      </c>
      <c r="AE15" s="627"/>
      <c r="AF15" s="627"/>
      <c r="AG15" s="627"/>
      <c r="AH15" s="627"/>
      <c r="AI15" s="627"/>
      <c r="AJ15" s="627"/>
      <c r="AK15" s="627"/>
      <c r="AL15" s="628" t="s">
        <v>244</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668413</v>
      </c>
      <c r="BH15" s="624"/>
      <c r="BI15" s="624"/>
      <c r="BJ15" s="624"/>
      <c r="BK15" s="624"/>
      <c r="BL15" s="624"/>
      <c r="BM15" s="624"/>
      <c r="BN15" s="625"/>
      <c r="BO15" s="626">
        <v>5</v>
      </c>
      <c r="BP15" s="626"/>
      <c r="BQ15" s="626"/>
      <c r="BR15" s="626"/>
      <c r="BS15" s="627" t="s">
        <v>185</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3023735</v>
      </c>
      <c r="CS15" s="624"/>
      <c r="CT15" s="624"/>
      <c r="CU15" s="624"/>
      <c r="CV15" s="624"/>
      <c r="CW15" s="624"/>
      <c r="CX15" s="624"/>
      <c r="CY15" s="625"/>
      <c r="CZ15" s="626">
        <v>9</v>
      </c>
      <c r="DA15" s="626"/>
      <c r="DB15" s="626"/>
      <c r="DC15" s="626"/>
      <c r="DD15" s="632">
        <v>640120</v>
      </c>
      <c r="DE15" s="624"/>
      <c r="DF15" s="624"/>
      <c r="DG15" s="624"/>
      <c r="DH15" s="624"/>
      <c r="DI15" s="624"/>
      <c r="DJ15" s="624"/>
      <c r="DK15" s="624"/>
      <c r="DL15" s="624"/>
      <c r="DM15" s="624"/>
      <c r="DN15" s="624"/>
      <c r="DO15" s="624"/>
      <c r="DP15" s="625"/>
      <c r="DQ15" s="632">
        <v>2526840</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39010</v>
      </c>
      <c r="S16" s="624"/>
      <c r="T16" s="624"/>
      <c r="U16" s="624"/>
      <c r="V16" s="624"/>
      <c r="W16" s="624"/>
      <c r="X16" s="624"/>
      <c r="Y16" s="625"/>
      <c r="Z16" s="626">
        <v>0.1</v>
      </c>
      <c r="AA16" s="626"/>
      <c r="AB16" s="626"/>
      <c r="AC16" s="626"/>
      <c r="AD16" s="627">
        <v>39010</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185</v>
      </c>
      <c r="BH16" s="624"/>
      <c r="BI16" s="624"/>
      <c r="BJ16" s="624"/>
      <c r="BK16" s="624"/>
      <c r="BL16" s="624"/>
      <c r="BM16" s="624"/>
      <c r="BN16" s="625"/>
      <c r="BO16" s="626" t="s">
        <v>244</v>
      </c>
      <c r="BP16" s="626"/>
      <c r="BQ16" s="626"/>
      <c r="BR16" s="626"/>
      <c r="BS16" s="627" t="s">
        <v>185</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244</v>
      </c>
      <c r="CS16" s="624"/>
      <c r="CT16" s="624"/>
      <c r="CU16" s="624"/>
      <c r="CV16" s="624"/>
      <c r="CW16" s="624"/>
      <c r="CX16" s="624"/>
      <c r="CY16" s="625"/>
      <c r="CZ16" s="626" t="s">
        <v>185</v>
      </c>
      <c r="DA16" s="626"/>
      <c r="DB16" s="626"/>
      <c r="DC16" s="626"/>
      <c r="DD16" s="632" t="s">
        <v>185</v>
      </c>
      <c r="DE16" s="624"/>
      <c r="DF16" s="624"/>
      <c r="DG16" s="624"/>
      <c r="DH16" s="624"/>
      <c r="DI16" s="624"/>
      <c r="DJ16" s="624"/>
      <c r="DK16" s="624"/>
      <c r="DL16" s="624"/>
      <c r="DM16" s="624"/>
      <c r="DN16" s="624"/>
      <c r="DO16" s="624"/>
      <c r="DP16" s="625"/>
      <c r="DQ16" s="632" t="s">
        <v>185</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201230</v>
      </c>
      <c r="S17" s="624"/>
      <c r="T17" s="624"/>
      <c r="U17" s="624"/>
      <c r="V17" s="624"/>
      <c r="W17" s="624"/>
      <c r="X17" s="624"/>
      <c r="Y17" s="625"/>
      <c r="Z17" s="626">
        <v>0.6</v>
      </c>
      <c r="AA17" s="626"/>
      <c r="AB17" s="626"/>
      <c r="AC17" s="626"/>
      <c r="AD17" s="627">
        <v>201230</v>
      </c>
      <c r="AE17" s="627"/>
      <c r="AF17" s="627"/>
      <c r="AG17" s="627"/>
      <c r="AH17" s="627"/>
      <c r="AI17" s="627"/>
      <c r="AJ17" s="627"/>
      <c r="AK17" s="627"/>
      <c r="AL17" s="628">
        <v>1.1000000000000001</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244</v>
      </c>
      <c r="BH17" s="624"/>
      <c r="BI17" s="624"/>
      <c r="BJ17" s="624"/>
      <c r="BK17" s="624"/>
      <c r="BL17" s="624"/>
      <c r="BM17" s="624"/>
      <c r="BN17" s="625"/>
      <c r="BO17" s="626" t="s">
        <v>244</v>
      </c>
      <c r="BP17" s="626"/>
      <c r="BQ17" s="626"/>
      <c r="BR17" s="626"/>
      <c r="BS17" s="627" t="s">
        <v>244</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1930210</v>
      </c>
      <c r="CS17" s="624"/>
      <c r="CT17" s="624"/>
      <c r="CU17" s="624"/>
      <c r="CV17" s="624"/>
      <c r="CW17" s="624"/>
      <c r="CX17" s="624"/>
      <c r="CY17" s="625"/>
      <c r="CZ17" s="626">
        <v>5.7</v>
      </c>
      <c r="DA17" s="626"/>
      <c r="DB17" s="626"/>
      <c r="DC17" s="626"/>
      <c r="DD17" s="632" t="s">
        <v>244</v>
      </c>
      <c r="DE17" s="624"/>
      <c r="DF17" s="624"/>
      <c r="DG17" s="624"/>
      <c r="DH17" s="624"/>
      <c r="DI17" s="624"/>
      <c r="DJ17" s="624"/>
      <c r="DK17" s="624"/>
      <c r="DL17" s="624"/>
      <c r="DM17" s="624"/>
      <c r="DN17" s="624"/>
      <c r="DO17" s="624"/>
      <c r="DP17" s="625"/>
      <c r="DQ17" s="632">
        <v>1930210</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128889</v>
      </c>
      <c r="S18" s="624"/>
      <c r="T18" s="624"/>
      <c r="U18" s="624"/>
      <c r="V18" s="624"/>
      <c r="W18" s="624"/>
      <c r="X18" s="624"/>
      <c r="Y18" s="625"/>
      <c r="Z18" s="626">
        <v>0.4</v>
      </c>
      <c r="AA18" s="626"/>
      <c r="AB18" s="626"/>
      <c r="AC18" s="626"/>
      <c r="AD18" s="627">
        <v>128889</v>
      </c>
      <c r="AE18" s="627"/>
      <c r="AF18" s="627"/>
      <c r="AG18" s="627"/>
      <c r="AH18" s="627"/>
      <c r="AI18" s="627"/>
      <c r="AJ18" s="627"/>
      <c r="AK18" s="627"/>
      <c r="AL18" s="628">
        <v>0.7</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185</v>
      </c>
      <c r="BH18" s="624"/>
      <c r="BI18" s="624"/>
      <c r="BJ18" s="624"/>
      <c r="BK18" s="624"/>
      <c r="BL18" s="624"/>
      <c r="BM18" s="624"/>
      <c r="BN18" s="625"/>
      <c r="BO18" s="626" t="s">
        <v>244</v>
      </c>
      <c r="BP18" s="626"/>
      <c r="BQ18" s="626"/>
      <c r="BR18" s="626"/>
      <c r="BS18" s="627" t="s">
        <v>185</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244</v>
      </c>
      <c r="CS18" s="624"/>
      <c r="CT18" s="624"/>
      <c r="CU18" s="624"/>
      <c r="CV18" s="624"/>
      <c r="CW18" s="624"/>
      <c r="CX18" s="624"/>
      <c r="CY18" s="625"/>
      <c r="CZ18" s="626" t="s">
        <v>185</v>
      </c>
      <c r="DA18" s="626"/>
      <c r="DB18" s="626"/>
      <c r="DC18" s="626"/>
      <c r="DD18" s="632" t="s">
        <v>185</v>
      </c>
      <c r="DE18" s="624"/>
      <c r="DF18" s="624"/>
      <c r="DG18" s="624"/>
      <c r="DH18" s="624"/>
      <c r="DI18" s="624"/>
      <c r="DJ18" s="624"/>
      <c r="DK18" s="624"/>
      <c r="DL18" s="624"/>
      <c r="DM18" s="624"/>
      <c r="DN18" s="624"/>
      <c r="DO18" s="624"/>
      <c r="DP18" s="625"/>
      <c r="DQ18" s="632" t="s">
        <v>244</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122574</v>
      </c>
      <c r="S19" s="624"/>
      <c r="T19" s="624"/>
      <c r="U19" s="624"/>
      <c r="V19" s="624"/>
      <c r="W19" s="624"/>
      <c r="X19" s="624"/>
      <c r="Y19" s="625"/>
      <c r="Z19" s="626">
        <v>0.3</v>
      </c>
      <c r="AA19" s="626"/>
      <c r="AB19" s="626"/>
      <c r="AC19" s="626"/>
      <c r="AD19" s="627">
        <v>122574</v>
      </c>
      <c r="AE19" s="627"/>
      <c r="AF19" s="627"/>
      <c r="AG19" s="627"/>
      <c r="AH19" s="627"/>
      <c r="AI19" s="627"/>
      <c r="AJ19" s="627"/>
      <c r="AK19" s="627"/>
      <c r="AL19" s="628">
        <v>0.7</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769025</v>
      </c>
      <c r="BH19" s="624"/>
      <c r="BI19" s="624"/>
      <c r="BJ19" s="624"/>
      <c r="BK19" s="624"/>
      <c r="BL19" s="624"/>
      <c r="BM19" s="624"/>
      <c r="BN19" s="625"/>
      <c r="BO19" s="626">
        <v>5.7</v>
      </c>
      <c r="BP19" s="626"/>
      <c r="BQ19" s="626"/>
      <c r="BR19" s="626"/>
      <c r="BS19" s="627" t="s">
        <v>244</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244</v>
      </c>
      <c r="CS19" s="624"/>
      <c r="CT19" s="624"/>
      <c r="CU19" s="624"/>
      <c r="CV19" s="624"/>
      <c r="CW19" s="624"/>
      <c r="CX19" s="624"/>
      <c r="CY19" s="625"/>
      <c r="CZ19" s="626" t="s">
        <v>185</v>
      </c>
      <c r="DA19" s="626"/>
      <c r="DB19" s="626"/>
      <c r="DC19" s="626"/>
      <c r="DD19" s="632" t="s">
        <v>185</v>
      </c>
      <c r="DE19" s="624"/>
      <c r="DF19" s="624"/>
      <c r="DG19" s="624"/>
      <c r="DH19" s="624"/>
      <c r="DI19" s="624"/>
      <c r="DJ19" s="624"/>
      <c r="DK19" s="624"/>
      <c r="DL19" s="624"/>
      <c r="DM19" s="624"/>
      <c r="DN19" s="624"/>
      <c r="DO19" s="624"/>
      <c r="DP19" s="625"/>
      <c r="DQ19" s="632" t="s">
        <v>185</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6315</v>
      </c>
      <c r="S20" s="624"/>
      <c r="T20" s="624"/>
      <c r="U20" s="624"/>
      <c r="V20" s="624"/>
      <c r="W20" s="624"/>
      <c r="X20" s="624"/>
      <c r="Y20" s="625"/>
      <c r="Z20" s="626">
        <v>0</v>
      </c>
      <c r="AA20" s="626"/>
      <c r="AB20" s="626"/>
      <c r="AC20" s="626"/>
      <c r="AD20" s="627">
        <v>6315</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769025</v>
      </c>
      <c r="BH20" s="624"/>
      <c r="BI20" s="624"/>
      <c r="BJ20" s="624"/>
      <c r="BK20" s="624"/>
      <c r="BL20" s="624"/>
      <c r="BM20" s="624"/>
      <c r="BN20" s="625"/>
      <c r="BO20" s="626">
        <v>5.7</v>
      </c>
      <c r="BP20" s="626"/>
      <c r="BQ20" s="626"/>
      <c r="BR20" s="626"/>
      <c r="BS20" s="627" t="s">
        <v>244</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33607932</v>
      </c>
      <c r="CS20" s="624"/>
      <c r="CT20" s="624"/>
      <c r="CU20" s="624"/>
      <c r="CV20" s="624"/>
      <c r="CW20" s="624"/>
      <c r="CX20" s="624"/>
      <c r="CY20" s="625"/>
      <c r="CZ20" s="626">
        <v>100</v>
      </c>
      <c r="DA20" s="626"/>
      <c r="DB20" s="626"/>
      <c r="DC20" s="626"/>
      <c r="DD20" s="632">
        <v>3142209</v>
      </c>
      <c r="DE20" s="624"/>
      <c r="DF20" s="624"/>
      <c r="DG20" s="624"/>
      <c r="DH20" s="624"/>
      <c r="DI20" s="624"/>
      <c r="DJ20" s="624"/>
      <c r="DK20" s="624"/>
      <c r="DL20" s="624"/>
      <c r="DM20" s="624"/>
      <c r="DN20" s="624"/>
      <c r="DO20" s="624"/>
      <c r="DP20" s="625"/>
      <c r="DQ20" s="632">
        <v>23028469</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2209736</v>
      </c>
      <c r="S21" s="624"/>
      <c r="T21" s="624"/>
      <c r="U21" s="624"/>
      <c r="V21" s="624"/>
      <c r="W21" s="624"/>
      <c r="X21" s="624"/>
      <c r="Y21" s="625"/>
      <c r="Z21" s="626">
        <v>6.2</v>
      </c>
      <c r="AA21" s="626"/>
      <c r="AB21" s="626"/>
      <c r="AC21" s="626"/>
      <c r="AD21" s="627">
        <v>2037031</v>
      </c>
      <c r="AE21" s="627"/>
      <c r="AF21" s="627"/>
      <c r="AG21" s="627"/>
      <c r="AH21" s="627"/>
      <c r="AI21" s="627"/>
      <c r="AJ21" s="627"/>
      <c r="AK21" s="627"/>
      <c r="AL21" s="628">
        <v>10.8</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185</v>
      </c>
      <c r="BH21" s="624"/>
      <c r="BI21" s="624"/>
      <c r="BJ21" s="624"/>
      <c r="BK21" s="624"/>
      <c r="BL21" s="624"/>
      <c r="BM21" s="624"/>
      <c r="BN21" s="625"/>
      <c r="BO21" s="626" t="s">
        <v>185</v>
      </c>
      <c r="BP21" s="626"/>
      <c r="BQ21" s="626"/>
      <c r="BR21" s="626"/>
      <c r="BS21" s="627" t="s">
        <v>185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2037031</v>
      </c>
      <c r="S22" s="624"/>
      <c r="T22" s="624"/>
      <c r="U22" s="624"/>
      <c r="V22" s="624"/>
      <c r="W22" s="624"/>
      <c r="X22" s="624"/>
      <c r="Y22" s="625"/>
      <c r="Z22" s="626">
        <v>5.8</v>
      </c>
      <c r="AA22" s="626"/>
      <c r="AB22" s="626"/>
      <c r="AC22" s="626"/>
      <c r="AD22" s="627">
        <v>2037031</v>
      </c>
      <c r="AE22" s="627"/>
      <c r="AF22" s="627"/>
      <c r="AG22" s="627"/>
      <c r="AH22" s="627"/>
      <c r="AI22" s="627"/>
      <c r="AJ22" s="627"/>
      <c r="AK22" s="627"/>
      <c r="AL22" s="628">
        <v>10.8</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185</v>
      </c>
      <c r="BH22" s="624"/>
      <c r="BI22" s="624"/>
      <c r="BJ22" s="624"/>
      <c r="BK22" s="624"/>
      <c r="BL22" s="624"/>
      <c r="BM22" s="624"/>
      <c r="BN22" s="625"/>
      <c r="BO22" s="626" t="s">
        <v>185</v>
      </c>
      <c r="BP22" s="626"/>
      <c r="BQ22" s="626"/>
      <c r="BR22" s="626"/>
      <c r="BS22" s="627" t="s">
        <v>185</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172705</v>
      </c>
      <c r="S23" s="624"/>
      <c r="T23" s="624"/>
      <c r="U23" s="624"/>
      <c r="V23" s="624"/>
      <c r="W23" s="624"/>
      <c r="X23" s="624"/>
      <c r="Y23" s="625"/>
      <c r="Z23" s="626">
        <v>0.5</v>
      </c>
      <c r="AA23" s="626"/>
      <c r="AB23" s="626"/>
      <c r="AC23" s="626"/>
      <c r="AD23" s="627" t="s">
        <v>185</v>
      </c>
      <c r="AE23" s="627"/>
      <c r="AF23" s="627"/>
      <c r="AG23" s="627"/>
      <c r="AH23" s="627"/>
      <c r="AI23" s="627"/>
      <c r="AJ23" s="627"/>
      <c r="AK23" s="627"/>
      <c r="AL23" s="628" t="s">
        <v>185</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769025</v>
      </c>
      <c r="BH23" s="624"/>
      <c r="BI23" s="624"/>
      <c r="BJ23" s="624"/>
      <c r="BK23" s="624"/>
      <c r="BL23" s="624"/>
      <c r="BM23" s="624"/>
      <c r="BN23" s="625"/>
      <c r="BO23" s="626">
        <v>5.7</v>
      </c>
      <c r="BP23" s="626"/>
      <c r="BQ23" s="626"/>
      <c r="BR23" s="626"/>
      <c r="BS23" s="627" t="s">
        <v>185</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244</v>
      </c>
      <c r="S24" s="624"/>
      <c r="T24" s="624"/>
      <c r="U24" s="624"/>
      <c r="V24" s="624"/>
      <c r="W24" s="624"/>
      <c r="X24" s="624"/>
      <c r="Y24" s="625"/>
      <c r="Z24" s="626" t="s">
        <v>185</v>
      </c>
      <c r="AA24" s="626"/>
      <c r="AB24" s="626"/>
      <c r="AC24" s="626"/>
      <c r="AD24" s="627" t="s">
        <v>185</v>
      </c>
      <c r="AE24" s="627"/>
      <c r="AF24" s="627"/>
      <c r="AG24" s="627"/>
      <c r="AH24" s="627"/>
      <c r="AI24" s="627"/>
      <c r="AJ24" s="627"/>
      <c r="AK24" s="627"/>
      <c r="AL24" s="628" t="s">
        <v>244</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244</v>
      </c>
      <c r="BH24" s="624"/>
      <c r="BI24" s="624"/>
      <c r="BJ24" s="624"/>
      <c r="BK24" s="624"/>
      <c r="BL24" s="624"/>
      <c r="BM24" s="624"/>
      <c r="BN24" s="625"/>
      <c r="BO24" s="626" t="s">
        <v>185</v>
      </c>
      <c r="BP24" s="626"/>
      <c r="BQ24" s="626"/>
      <c r="BR24" s="626"/>
      <c r="BS24" s="627" t="s">
        <v>185</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16787386</v>
      </c>
      <c r="CS24" s="613"/>
      <c r="CT24" s="613"/>
      <c r="CU24" s="613"/>
      <c r="CV24" s="613"/>
      <c r="CW24" s="613"/>
      <c r="CX24" s="613"/>
      <c r="CY24" s="614"/>
      <c r="CZ24" s="617">
        <v>50</v>
      </c>
      <c r="DA24" s="618"/>
      <c r="DB24" s="618"/>
      <c r="DC24" s="634"/>
      <c r="DD24" s="658">
        <v>10334761</v>
      </c>
      <c r="DE24" s="613"/>
      <c r="DF24" s="613"/>
      <c r="DG24" s="613"/>
      <c r="DH24" s="613"/>
      <c r="DI24" s="613"/>
      <c r="DJ24" s="613"/>
      <c r="DK24" s="614"/>
      <c r="DL24" s="658">
        <v>9927791</v>
      </c>
      <c r="DM24" s="613"/>
      <c r="DN24" s="613"/>
      <c r="DO24" s="613"/>
      <c r="DP24" s="613"/>
      <c r="DQ24" s="613"/>
      <c r="DR24" s="613"/>
      <c r="DS24" s="613"/>
      <c r="DT24" s="613"/>
      <c r="DU24" s="613"/>
      <c r="DV24" s="614"/>
      <c r="DW24" s="617">
        <v>52.8</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18372993</v>
      </c>
      <c r="S25" s="624"/>
      <c r="T25" s="624"/>
      <c r="U25" s="624"/>
      <c r="V25" s="624"/>
      <c r="W25" s="624"/>
      <c r="X25" s="624"/>
      <c r="Y25" s="625"/>
      <c r="Z25" s="626">
        <v>51.9</v>
      </c>
      <c r="AA25" s="626"/>
      <c r="AB25" s="626"/>
      <c r="AC25" s="626"/>
      <c r="AD25" s="627">
        <v>17431263</v>
      </c>
      <c r="AE25" s="627"/>
      <c r="AF25" s="627"/>
      <c r="AG25" s="627"/>
      <c r="AH25" s="627"/>
      <c r="AI25" s="627"/>
      <c r="AJ25" s="627"/>
      <c r="AK25" s="627"/>
      <c r="AL25" s="628">
        <v>92.6</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185</v>
      </c>
      <c r="BH25" s="624"/>
      <c r="BI25" s="624"/>
      <c r="BJ25" s="624"/>
      <c r="BK25" s="624"/>
      <c r="BL25" s="624"/>
      <c r="BM25" s="624"/>
      <c r="BN25" s="625"/>
      <c r="BO25" s="626" t="s">
        <v>185</v>
      </c>
      <c r="BP25" s="626"/>
      <c r="BQ25" s="626"/>
      <c r="BR25" s="626"/>
      <c r="BS25" s="627" t="s">
        <v>244</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6103604</v>
      </c>
      <c r="CS25" s="655"/>
      <c r="CT25" s="655"/>
      <c r="CU25" s="655"/>
      <c r="CV25" s="655"/>
      <c r="CW25" s="655"/>
      <c r="CX25" s="655"/>
      <c r="CY25" s="656"/>
      <c r="CZ25" s="628">
        <v>18.2</v>
      </c>
      <c r="DA25" s="653"/>
      <c r="DB25" s="653"/>
      <c r="DC25" s="657"/>
      <c r="DD25" s="632">
        <v>5739619</v>
      </c>
      <c r="DE25" s="655"/>
      <c r="DF25" s="655"/>
      <c r="DG25" s="655"/>
      <c r="DH25" s="655"/>
      <c r="DI25" s="655"/>
      <c r="DJ25" s="655"/>
      <c r="DK25" s="656"/>
      <c r="DL25" s="632">
        <v>5676189</v>
      </c>
      <c r="DM25" s="655"/>
      <c r="DN25" s="655"/>
      <c r="DO25" s="655"/>
      <c r="DP25" s="655"/>
      <c r="DQ25" s="655"/>
      <c r="DR25" s="655"/>
      <c r="DS25" s="655"/>
      <c r="DT25" s="655"/>
      <c r="DU25" s="655"/>
      <c r="DV25" s="656"/>
      <c r="DW25" s="628">
        <v>30.2</v>
      </c>
      <c r="DX25" s="653"/>
      <c r="DY25" s="653"/>
      <c r="DZ25" s="653"/>
      <c r="EA25" s="653"/>
      <c r="EB25" s="653"/>
      <c r="EC25" s="654"/>
    </row>
    <row r="26" spans="2:133" ht="11.25" customHeight="1" x14ac:dyDescent="0.2">
      <c r="B26" s="620" t="s">
        <v>300</v>
      </c>
      <c r="C26" s="621"/>
      <c r="D26" s="621"/>
      <c r="E26" s="621"/>
      <c r="F26" s="621"/>
      <c r="G26" s="621"/>
      <c r="H26" s="621"/>
      <c r="I26" s="621"/>
      <c r="J26" s="621"/>
      <c r="K26" s="621"/>
      <c r="L26" s="621"/>
      <c r="M26" s="621"/>
      <c r="N26" s="621"/>
      <c r="O26" s="621"/>
      <c r="P26" s="621"/>
      <c r="Q26" s="622"/>
      <c r="R26" s="623">
        <v>12990</v>
      </c>
      <c r="S26" s="624"/>
      <c r="T26" s="624"/>
      <c r="U26" s="624"/>
      <c r="V26" s="624"/>
      <c r="W26" s="624"/>
      <c r="X26" s="624"/>
      <c r="Y26" s="625"/>
      <c r="Z26" s="626">
        <v>0</v>
      </c>
      <c r="AA26" s="626"/>
      <c r="AB26" s="626"/>
      <c r="AC26" s="626"/>
      <c r="AD26" s="627">
        <v>12990</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244</v>
      </c>
      <c r="BH26" s="624"/>
      <c r="BI26" s="624"/>
      <c r="BJ26" s="624"/>
      <c r="BK26" s="624"/>
      <c r="BL26" s="624"/>
      <c r="BM26" s="624"/>
      <c r="BN26" s="625"/>
      <c r="BO26" s="626" t="s">
        <v>244</v>
      </c>
      <c r="BP26" s="626"/>
      <c r="BQ26" s="626"/>
      <c r="BR26" s="626"/>
      <c r="BS26" s="627" t="s">
        <v>185</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4057645</v>
      </c>
      <c r="CS26" s="624"/>
      <c r="CT26" s="624"/>
      <c r="CU26" s="624"/>
      <c r="CV26" s="624"/>
      <c r="CW26" s="624"/>
      <c r="CX26" s="624"/>
      <c r="CY26" s="625"/>
      <c r="CZ26" s="628">
        <v>12.1</v>
      </c>
      <c r="DA26" s="653"/>
      <c r="DB26" s="653"/>
      <c r="DC26" s="657"/>
      <c r="DD26" s="632">
        <v>3776830</v>
      </c>
      <c r="DE26" s="624"/>
      <c r="DF26" s="624"/>
      <c r="DG26" s="624"/>
      <c r="DH26" s="624"/>
      <c r="DI26" s="624"/>
      <c r="DJ26" s="624"/>
      <c r="DK26" s="625"/>
      <c r="DL26" s="632" t="s">
        <v>244</v>
      </c>
      <c r="DM26" s="624"/>
      <c r="DN26" s="624"/>
      <c r="DO26" s="624"/>
      <c r="DP26" s="624"/>
      <c r="DQ26" s="624"/>
      <c r="DR26" s="624"/>
      <c r="DS26" s="624"/>
      <c r="DT26" s="624"/>
      <c r="DU26" s="624"/>
      <c r="DV26" s="625"/>
      <c r="DW26" s="628" t="s">
        <v>185</v>
      </c>
      <c r="DX26" s="653"/>
      <c r="DY26" s="653"/>
      <c r="DZ26" s="653"/>
      <c r="EA26" s="653"/>
      <c r="EB26" s="653"/>
      <c r="EC26" s="654"/>
    </row>
    <row r="27" spans="2:133" ht="11.25" customHeight="1" x14ac:dyDescent="0.2">
      <c r="B27" s="620" t="s">
        <v>303</v>
      </c>
      <c r="C27" s="621"/>
      <c r="D27" s="621"/>
      <c r="E27" s="621"/>
      <c r="F27" s="621"/>
      <c r="G27" s="621"/>
      <c r="H27" s="621"/>
      <c r="I27" s="621"/>
      <c r="J27" s="621"/>
      <c r="K27" s="621"/>
      <c r="L27" s="621"/>
      <c r="M27" s="621"/>
      <c r="N27" s="621"/>
      <c r="O27" s="621"/>
      <c r="P27" s="621"/>
      <c r="Q27" s="622"/>
      <c r="R27" s="623">
        <v>140506</v>
      </c>
      <c r="S27" s="624"/>
      <c r="T27" s="624"/>
      <c r="U27" s="624"/>
      <c r="V27" s="624"/>
      <c r="W27" s="624"/>
      <c r="X27" s="624"/>
      <c r="Y27" s="625"/>
      <c r="Z27" s="626">
        <v>0.4</v>
      </c>
      <c r="AA27" s="626"/>
      <c r="AB27" s="626"/>
      <c r="AC27" s="626"/>
      <c r="AD27" s="627" t="s">
        <v>185</v>
      </c>
      <c r="AE27" s="627"/>
      <c r="AF27" s="627"/>
      <c r="AG27" s="627"/>
      <c r="AH27" s="627"/>
      <c r="AI27" s="627"/>
      <c r="AJ27" s="627"/>
      <c r="AK27" s="627"/>
      <c r="AL27" s="628" t="s">
        <v>185</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13445293</v>
      </c>
      <c r="BH27" s="624"/>
      <c r="BI27" s="624"/>
      <c r="BJ27" s="624"/>
      <c r="BK27" s="624"/>
      <c r="BL27" s="624"/>
      <c r="BM27" s="624"/>
      <c r="BN27" s="625"/>
      <c r="BO27" s="626">
        <v>100</v>
      </c>
      <c r="BP27" s="626"/>
      <c r="BQ27" s="626"/>
      <c r="BR27" s="626"/>
      <c r="BS27" s="627">
        <v>150182</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8753572</v>
      </c>
      <c r="CS27" s="655"/>
      <c r="CT27" s="655"/>
      <c r="CU27" s="655"/>
      <c r="CV27" s="655"/>
      <c r="CW27" s="655"/>
      <c r="CX27" s="655"/>
      <c r="CY27" s="656"/>
      <c r="CZ27" s="628">
        <v>26</v>
      </c>
      <c r="DA27" s="653"/>
      <c r="DB27" s="653"/>
      <c r="DC27" s="657"/>
      <c r="DD27" s="632">
        <v>2664932</v>
      </c>
      <c r="DE27" s="655"/>
      <c r="DF27" s="655"/>
      <c r="DG27" s="655"/>
      <c r="DH27" s="655"/>
      <c r="DI27" s="655"/>
      <c r="DJ27" s="655"/>
      <c r="DK27" s="656"/>
      <c r="DL27" s="632">
        <v>2321392</v>
      </c>
      <c r="DM27" s="655"/>
      <c r="DN27" s="655"/>
      <c r="DO27" s="655"/>
      <c r="DP27" s="655"/>
      <c r="DQ27" s="655"/>
      <c r="DR27" s="655"/>
      <c r="DS27" s="655"/>
      <c r="DT27" s="655"/>
      <c r="DU27" s="655"/>
      <c r="DV27" s="656"/>
      <c r="DW27" s="628">
        <v>12.3</v>
      </c>
      <c r="DX27" s="653"/>
      <c r="DY27" s="653"/>
      <c r="DZ27" s="653"/>
      <c r="EA27" s="653"/>
      <c r="EB27" s="653"/>
      <c r="EC27" s="654"/>
    </row>
    <row r="28" spans="2:133" ht="11.25" customHeight="1" x14ac:dyDescent="0.2">
      <c r="B28" s="620" t="s">
        <v>306</v>
      </c>
      <c r="C28" s="621"/>
      <c r="D28" s="621"/>
      <c r="E28" s="621"/>
      <c r="F28" s="621"/>
      <c r="G28" s="621"/>
      <c r="H28" s="621"/>
      <c r="I28" s="621"/>
      <c r="J28" s="621"/>
      <c r="K28" s="621"/>
      <c r="L28" s="621"/>
      <c r="M28" s="621"/>
      <c r="N28" s="621"/>
      <c r="O28" s="621"/>
      <c r="P28" s="621"/>
      <c r="Q28" s="622"/>
      <c r="R28" s="623">
        <v>110746</v>
      </c>
      <c r="S28" s="624"/>
      <c r="T28" s="624"/>
      <c r="U28" s="624"/>
      <c r="V28" s="624"/>
      <c r="W28" s="624"/>
      <c r="X28" s="624"/>
      <c r="Y28" s="625"/>
      <c r="Z28" s="626">
        <v>0.3</v>
      </c>
      <c r="AA28" s="626"/>
      <c r="AB28" s="626"/>
      <c r="AC28" s="626"/>
      <c r="AD28" s="627">
        <v>57499</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1930210</v>
      </c>
      <c r="CS28" s="624"/>
      <c r="CT28" s="624"/>
      <c r="CU28" s="624"/>
      <c r="CV28" s="624"/>
      <c r="CW28" s="624"/>
      <c r="CX28" s="624"/>
      <c r="CY28" s="625"/>
      <c r="CZ28" s="628">
        <v>5.7</v>
      </c>
      <c r="DA28" s="653"/>
      <c r="DB28" s="653"/>
      <c r="DC28" s="657"/>
      <c r="DD28" s="632">
        <v>1930210</v>
      </c>
      <c r="DE28" s="624"/>
      <c r="DF28" s="624"/>
      <c r="DG28" s="624"/>
      <c r="DH28" s="624"/>
      <c r="DI28" s="624"/>
      <c r="DJ28" s="624"/>
      <c r="DK28" s="625"/>
      <c r="DL28" s="632">
        <v>1930210</v>
      </c>
      <c r="DM28" s="624"/>
      <c r="DN28" s="624"/>
      <c r="DO28" s="624"/>
      <c r="DP28" s="624"/>
      <c r="DQ28" s="624"/>
      <c r="DR28" s="624"/>
      <c r="DS28" s="624"/>
      <c r="DT28" s="624"/>
      <c r="DU28" s="624"/>
      <c r="DV28" s="625"/>
      <c r="DW28" s="628">
        <v>10.3</v>
      </c>
      <c r="DX28" s="653"/>
      <c r="DY28" s="653"/>
      <c r="DZ28" s="653"/>
      <c r="EA28" s="653"/>
      <c r="EB28" s="653"/>
      <c r="EC28" s="654"/>
    </row>
    <row r="29" spans="2:133" ht="11.25" customHeight="1" x14ac:dyDescent="0.2">
      <c r="B29" s="620" t="s">
        <v>308</v>
      </c>
      <c r="C29" s="621"/>
      <c r="D29" s="621"/>
      <c r="E29" s="621"/>
      <c r="F29" s="621"/>
      <c r="G29" s="621"/>
      <c r="H29" s="621"/>
      <c r="I29" s="621"/>
      <c r="J29" s="621"/>
      <c r="K29" s="621"/>
      <c r="L29" s="621"/>
      <c r="M29" s="621"/>
      <c r="N29" s="621"/>
      <c r="O29" s="621"/>
      <c r="P29" s="621"/>
      <c r="Q29" s="622"/>
      <c r="R29" s="623">
        <v>68196</v>
      </c>
      <c r="S29" s="624"/>
      <c r="T29" s="624"/>
      <c r="U29" s="624"/>
      <c r="V29" s="624"/>
      <c r="W29" s="624"/>
      <c r="X29" s="624"/>
      <c r="Y29" s="625"/>
      <c r="Z29" s="626">
        <v>0.2</v>
      </c>
      <c r="AA29" s="626"/>
      <c r="AB29" s="626"/>
      <c r="AC29" s="626"/>
      <c r="AD29" s="627" t="s">
        <v>185</v>
      </c>
      <c r="AE29" s="627"/>
      <c r="AF29" s="627"/>
      <c r="AG29" s="627"/>
      <c r="AH29" s="627"/>
      <c r="AI29" s="627"/>
      <c r="AJ29" s="627"/>
      <c r="AK29" s="627"/>
      <c r="AL29" s="628" t="s">
        <v>185</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71</v>
      </c>
      <c r="CG29" s="621"/>
      <c r="CH29" s="621"/>
      <c r="CI29" s="621"/>
      <c r="CJ29" s="621"/>
      <c r="CK29" s="621"/>
      <c r="CL29" s="621"/>
      <c r="CM29" s="621"/>
      <c r="CN29" s="621"/>
      <c r="CO29" s="621"/>
      <c r="CP29" s="621"/>
      <c r="CQ29" s="622"/>
      <c r="CR29" s="623">
        <v>1930210</v>
      </c>
      <c r="CS29" s="655"/>
      <c r="CT29" s="655"/>
      <c r="CU29" s="655"/>
      <c r="CV29" s="655"/>
      <c r="CW29" s="655"/>
      <c r="CX29" s="655"/>
      <c r="CY29" s="656"/>
      <c r="CZ29" s="628">
        <v>5.7</v>
      </c>
      <c r="DA29" s="653"/>
      <c r="DB29" s="653"/>
      <c r="DC29" s="657"/>
      <c r="DD29" s="632">
        <v>1930210</v>
      </c>
      <c r="DE29" s="655"/>
      <c r="DF29" s="655"/>
      <c r="DG29" s="655"/>
      <c r="DH29" s="655"/>
      <c r="DI29" s="655"/>
      <c r="DJ29" s="655"/>
      <c r="DK29" s="656"/>
      <c r="DL29" s="632">
        <v>1930210</v>
      </c>
      <c r="DM29" s="655"/>
      <c r="DN29" s="655"/>
      <c r="DO29" s="655"/>
      <c r="DP29" s="655"/>
      <c r="DQ29" s="655"/>
      <c r="DR29" s="655"/>
      <c r="DS29" s="655"/>
      <c r="DT29" s="655"/>
      <c r="DU29" s="655"/>
      <c r="DV29" s="656"/>
      <c r="DW29" s="628">
        <v>10.3</v>
      </c>
      <c r="DX29" s="653"/>
      <c r="DY29" s="653"/>
      <c r="DZ29" s="653"/>
      <c r="EA29" s="653"/>
      <c r="EB29" s="653"/>
      <c r="EC29" s="654"/>
    </row>
    <row r="30" spans="2:133" ht="11.25" customHeight="1" x14ac:dyDescent="0.2">
      <c r="B30" s="620" t="s">
        <v>310</v>
      </c>
      <c r="C30" s="621"/>
      <c r="D30" s="621"/>
      <c r="E30" s="621"/>
      <c r="F30" s="621"/>
      <c r="G30" s="621"/>
      <c r="H30" s="621"/>
      <c r="I30" s="621"/>
      <c r="J30" s="621"/>
      <c r="K30" s="621"/>
      <c r="L30" s="621"/>
      <c r="M30" s="621"/>
      <c r="N30" s="621"/>
      <c r="O30" s="621"/>
      <c r="P30" s="621"/>
      <c r="Q30" s="622"/>
      <c r="R30" s="623">
        <v>8345045</v>
      </c>
      <c r="S30" s="624"/>
      <c r="T30" s="624"/>
      <c r="U30" s="624"/>
      <c r="V30" s="624"/>
      <c r="W30" s="624"/>
      <c r="X30" s="624"/>
      <c r="Y30" s="625"/>
      <c r="Z30" s="626">
        <v>23.6</v>
      </c>
      <c r="AA30" s="626"/>
      <c r="AB30" s="626"/>
      <c r="AC30" s="626"/>
      <c r="AD30" s="627" t="s">
        <v>244</v>
      </c>
      <c r="AE30" s="627"/>
      <c r="AF30" s="627"/>
      <c r="AG30" s="627"/>
      <c r="AH30" s="627"/>
      <c r="AI30" s="627"/>
      <c r="AJ30" s="627"/>
      <c r="AK30" s="627"/>
      <c r="AL30" s="628" t="s">
        <v>185</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1880060</v>
      </c>
      <c r="CS30" s="624"/>
      <c r="CT30" s="624"/>
      <c r="CU30" s="624"/>
      <c r="CV30" s="624"/>
      <c r="CW30" s="624"/>
      <c r="CX30" s="624"/>
      <c r="CY30" s="625"/>
      <c r="CZ30" s="628">
        <v>5.6</v>
      </c>
      <c r="DA30" s="653"/>
      <c r="DB30" s="653"/>
      <c r="DC30" s="657"/>
      <c r="DD30" s="632">
        <v>1880060</v>
      </c>
      <c r="DE30" s="624"/>
      <c r="DF30" s="624"/>
      <c r="DG30" s="624"/>
      <c r="DH30" s="624"/>
      <c r="DI30" s="624"/>
      <c r="DJ30" s="624"/>
      <c r="DK30" s="625"/>
      <c r="DL30" s="632">
        <v>1880060</v>
      </c>
      <c r="DM30" s="624"/>
      <c r="DN30" s="624"/>
      <c r="DO30" s="624"/>
      <c r="DP30" s="624"/>
      <c r="DQ30" s="624"/>
      <c r="DR30" s="624"/>
      <c r="DS30" s="624"/>
      <c r="DT30" s="624"/>
      <c r="DU30" s="624"/>
      <c r="DV30" s="625"/>
      <c r="DW30" s="628">
        <v>10</v>
      </c>
      <c r="DX30" s="653"/>
      <c r="DY30" s="653"/>
      <c r="DZ30" s="653"/>
      <c r="EA30" s="653"/>
      <c r="EB30" s="653"/>
      <c r="EC30" s="654"/>
    </row>
    <row r="31" spans="2:133" ht="11.25" customHeight="1" x14ac:dyDescent="0.2">
      <c r="B31" s="636" t="s">
        <v>314</v>
      </c>
      <c r="C31" s="637"/>
      <c r="D31" s="637"/>
      <c r="E31" s="637"/>
      <c r="F31" s="637"/>
      <c r="G31" s="637"/>
      <c r="H31" s="637"/>
      <c r="I31" s="637"/>
      <c r="J31" s="637"/>
      <c r="K31" s="637"/>
      <c r="L31" s="637"/>
      <c r="M31" s="637"/>
      <c r="N31" s="637"/>
      <c r="O31" s="637"/>
      <c r="P31" s="637"/>
      <c r="Q31" s="638"/>
      <c r="R31" s="623">
        <v>1253625</v>
      </c>
      <c r="S31" s="624"/>
      <c r="T31" s="624"/>
      <c r="U31" s="624"/>
      <c r="V31" s="624"/>
      <c r="W31" s="624"/>
      <c r="X31" s="624"/>
      <c r="Y31" s="625"/>
      <c r="Z31" s="626">
        <v>3.5</v>
      </c>
      <c r="AA31" s="626"/>
      <c r="AB31" s="626"/>
      <c r="AC31" s="626"/>
      <c r="AD31" s="627">
        <v>1253625</v>
      </c>
      <c r="AE31" s="627"/>
      <c r="AF31" s="627"/>
      <c r="AG31" s="627"/>
      <c r="AH31" s="627"/>
      <c r="AI31" s="627"/>
      <c r="AJ31" s="627"/>
      <c r="AK31" s="627"/>
      <c r="AL31" s="628">
        <v>6.7</v>
      </c>
      <c r="AM31" s="629"/>
      <c r="AN31" s="629"/>
      <c r="AO31" s="630"/>
      <c r="AP31" s="669" t="s">
        <v>315</v>
      </c>
      <c r="AQ31" s="670"/>
      <c r="AR31" s="670"/>
      <c r="AS31" s="670"/>
      <c r="AT31" s="675" t="s">
        <v>316</v>
      </c>
      <c r="AU31" s="218"/>
      <c r="AV31" s="218"/>
      <c r="AW31" s="218"/>
      <c r="AX31" s="609" t="s">
        <v>190</v>
      </c>
      <c r="AY31" s="610"/>
      <c r="AZ31" s="610"/>
      <c r="BA31" s="610"/>
      <c r="BB31" s="610"/>
      <c r="BC31" s="610"/>
      <c r="BD31" s="610"/>
      <c r="BE31" s="610"/>
      <c r="BF31" s="611"/>
      <c r="BG31" s="679">
        <v>99.2</v>
      </c>
      <c r="BH31" s="667"/>
      <c r="BI31" s="667"/>
      <c r="BJ31" s="667"/>
      <c r="BK31" s="667"/>
      <c r="BL31" s="667"/>
      <c r="BM31" s="618">
        <v>97.8</v>
      </c>
      <c r="BN31" s="667"/>
      <c r="BO31" s="667"/>
      <c r="BP31" s="667"/>
      <c r="BQ31" s="668"/>
      <c r="BR31" s="679">
        <v>99.3</v>
      </c>
      <c r="BS31" s="667"/>
      <c r="BT31" s="667"/>
      <c r="BU31" s="667"/>
      <c r="BV31" s="667"/>
      <c r="BW31" s="667"/>
      <c r="BX31" s="618">
        <v>97.6</v>
      </c>
      <c r="BY31" s="667"/>
      <c r="BZ31" s="667"/>
      <c r="CA31" s="667"/>
      <c r="CB31" s="668"/>
      <c r="CD31" s="661"/>
      <c r="CE31" s="662"/>
      <c r="CF31" s="620" t="s">
        <v>317</v>
      </c>
      <c r="CG31" s="621"/>
      <c r="CH31" s="621"/>
      <c r="CI31" s="621"/>
      <c r="CJ31" s="621"/>
      <c r="CK31" s="621"/>
      <c r="CL31" s="621"/>
      <c r="CM31" s="621"/>
      <c r="CN31" s="621"/>
      <c r="CO31" s="621"/>
      <c r="CP31" s="621"/>
      <c r="CQ31" s="622"/>
      <c r="CR31" s="623">
        <v>50150</v>
      </c>
      <c r="CS31" s="655"/>
      <c r="CT31" s="655"/>
      <c r="CU31" s="655"/>
      <c r="CV31" s="655"/>
      <c r="CW31" s="655"/>
      <c r="CX31" s="655"/>
      <c r="CY31" s="656"/>
      <c r="CZ31" s="628">
        <v>0.1</v>
      </c>
      <c r="DA31" s="653"/>
      <c r="DB31" s="653"/>
      <c r="DC31" s="657"/>
      <c r="DD31" s="632">
        <v>50150</v>
      </c>
      <c r="DE31" s="655"/>
      <c r="DF31" s="655"/>
      <c r="DG31" s="655"/>
      <c r="DH31" s="655"/>
      <c r="DI31" s="655"/>
      <c r="DJ31" s="655"/>
      <c r="DK31" s="656"/>
      <c r="DL31" s="632">
        <v>50150</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2">
      <c r="B32" s="620" t="s">
        <v>318</v>
      </c>
      <c r="C32" s="621"/>
      <c r="D32" s="621"/>
      <c r="E32" s="621"/>
      <c r="F32" s="621"/>
      <c r="G32" s="621"/>
      <c r="H32" s="621"/>
      <c r="I32" s="621"/>
      <c r="J32" s="621"/>
      <c r="K32" s="621"/>
      <c r="L32" s="621"/>
      <c r="M32" s="621"/>
      <c r="N32" s="621"/>
      <c r="O32" s="621"/>
      <c r="P32" s="621"/>
      <c r="Q32" s="622"/>
      <c r="R32" s="623">
        <v>2017168</v>
      </c>
      <c r="S32" s="624"/>
      <c r="T32" s="624"/>
      <c r="U32" s="624"/>
      <c r="V32" s="624"/>
      <c r="W32" s="624"/>
      <c r="X32" s="624"/>
      <c r="Y32" s="625"/>
      <c r="Z32" s="626">
        <v>5.7</v>
      </c>
      <c r="AA32" s="626"/>
      <c r="AB32" s="626"/>
      <c r="AC32" s="626"/>
      <c r="AD32" s="627" t="s">
        <v>185</v>
      </c>
      <c r="AE32" s="627"/>
      <c r="AF32" s="627"/>
      <c r="AG32" s="627"/>
      <c r="AH32" s="627"/>
      <c r="AI32" s="627"/>
      <c r="AJ32" s="627"/>
      <c r="AK32" s="627"/>
      <c r="AL32" s="628" t="s">
        <v>244</v>
      </c>
      <c r="AM32" s="629"/>
      <c r="AN32" s="629"/>
      <c r="AO32" s="630"/>
      <c r="AP32" s="671"/>
      <c r="AQ32" s="672"/>
      <c r="AR32" s="672"/>
      <c r="AS32" s="672"/>
      <c r="AT32" s="676"/>
      <c r="AU32" s="214" t="s">
        <v>319</v>
      </c>
      <c r="AX32" s="620" t="s">
        <v>320</v>
      </c>
      <c r="AY32" s="621"/>
      <c r="AZ32" s="621"/>
      <c r="BA32" s="621"/>
      <c r="BB32" s="621"/>
      <c r="BC32" s="621"/>
      <c r="BD32" s="621"/>
      <c r="BE32" s="621"/>
      <c r="BF32" s="622"/>
      <c r="BG32" s="680">
        <v>98.7</v>
      </c>
      <c r="BH32" s="655"/>
      <c r="BI32" s="655"/>
      <c r="BJ32" s="655"/>
      <c r="BK32" s="655"/>
      <c r="BL32" s="655"/>
      <c r="BM32" s="629">
        <v>96.2</v>
      </c>
      <c r="BN32" s="655"/>
      <c r="BO32" s="655"/>
      <c r="BP32" s="655"/>
      <c r="BQ32" s="678"/>
      <c r="BR32" s="680">
        <v>98.8</v>
      </c>
      <c r="BS32" s="655"/>
      <c r="BT32" s="655"/>
      <c r="BU32" s="655"/>
      <c r="BV32" s="655"/>
      <c r="BW32" s="655"/>
      <c r="BX32" s="629">
        <v>96</v>
      </c>
      <c r="BY32" s="655"/>
      <c r="BZ32" s="655"/>
      <c r="CA32" s="655"/>
      <c r="CB32" s="678"/>
      <c r="CD32" s="663"/>
      <c r="CE32" s="664"/>
      <c r="CF32" s="620" t="s">
        <v>321</v>
      </c>
      <c r="CG32" s="621"/>
      <c r="CH32" s="621"/>
      <c r="CI32" s="621"/>
      <c r="CJ32" s="621"/>
      <c r="CK32" s="621"/>
      <c r="CL32" s="621"/>
      <c r="CM32" s="621"/>
      <c r="CN32" s="621"/>
      <c r="CO32" s="621"/>
      <c r="CP32" s="621"/>
      <c r="CQ32" s="622"/>
      <c r="CR32" s="623" t="s">
        <v>185</v>
      </c>
      <c r="CS32" s="624"/>
      <c r="CT32" s="624"/>
      <c r="CU32" s="624"/>
      <c r="CV32" s="624"/>
      <c r="CW32" s="624"/>
      <c r="CX32" s="624"/>
      <c r="CY32" s="625"/>
      <c r="CZ32" s="628" t="s">
        <v>244</v>
      </c>
      <c r="DA32" s="653"/>
      <c r="DB32" s="653"/>
      <c r="DC32" s="657"/>
      <c r="DD32" s="632" t="s">
        <v>185</v>
      </c>
      <c r="DE32" s="624"/>
      <c r="DF32" s="624"/>
      <c r="DG32" s="624"/>
      <c r="DH32" s="624"/>
      <c r="DI32" s="624"/>
      <c r="DJ32" s="624"/>
      <c r="DK32" s="625"/>
      <c r="DL32" s="632" t="s">
        <v>185</v>
      </c>
      <c r="DM32" s="624"/>
      <c r="DN32" s="624"/>
      <c r="DO32" s="624"/>
      <c r="DP32" s="624"/>
      <c r="DQ32" s="624"/>
      <c r="DR32" s="624"/>
      <c r="DS32" s="624"/>
      <c r="DT32" s="624"/>
      <c r="DU32" s="624"/>
      <c r="DV32" s="625"/>
      <c r="DW32" s="628" t="s">
        <v>244</v>
      </c>
      <c r="DX32" s="653"/>
      <c r="DY32" s="653"/>
      <c r="DZ32" s="653"/>
      <c r="EA32" s="653"/>
      <c r="EB32" s="653"/>
      <c r="EC32" s="654"/>
    </row>
    <row r="33" spans="2:133" ht="11.25" customHeight="1" x14ac:dyDescent="0.2">
      <c r="B33" s="620" t="s">
        <v>322</v>
      </c>
      <c r="C33" s="621"/>
      <c r="D33" s="621"/>
      <c r="E33" s="621"/>
      <c r="F33" s="621"/>
      <c r="G33" s="621"/>
      <c r="H33" s="621"/>
      <c r="I33" s="621"/>
      <c r="J33" s="621"/>
      <c r="K33" s="621"/>
      <c r="L33" s="621"/>
      <c r="M33" s="621"/>
      <c r="N33" s="621"/>
      <c r="O33" s="621"/>
      <c r="P33" s="621"/>
      <c r="Q33" s="622"/>
      <c r="R33" s="623">
        <v>100387</v>
      </c>
      <c r="S33" s="624"/>
      <c r="T33" s="624"/>
      <c r="U33" s="624"/>
      <c r="V33" s="624"/>
      <c r="W33" s="624"/>
      <c r="X33" s="624"/>
      <c r="Y33" s="625"/>
      <c r="Z33" s="626">
        <v>0.3</v>
      </c>
      <c r="AA33" s="626"/>
      <c r="AB33" s="626"/>
      <c r="AC33" s="626"/>
      <c r="AD33" s="627">
        <v>63668</v>
      </c>
      <c r="AE33" s="627"/>
      <c r="AF33" s="627"/>
      <c r="AG33" s="627"/>
      <c r="AH33" s="627"/>
      <c r="AI33" s="627"/>
      <c r="AJ33" s="627"/>
      <c r="AK33" s="627"/>
      <c r="AL33" s="628">
        <v>0.3</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99.7</v>
      </c>
      <c r="BH33" s="682"/>
      <c r="BI33" s="682"/>
      <c r="BJ33" s="682"/>
      <c r="BK33" s="682"/>
      <c r="BL33" s="682"/>
      <c r="BM33" s="683">
        <v>99</v>
      </c>
      <c r="BN33" s="682"/>
      <c r="BO33" s="682"/>
      <c r="BP33" s="682"/>
      <c r="BQ33" s="684"/>
      <c r="BR33" s="681">
        <v>99.7</v>
      </c>
      <c r="BS33" s="682"/>
      <c r="BT33" s="682"/>
      <c r="BU33" s="682"/>
      <c r="BV33" s="682"/>
      <c r="BW33" s="682"/>
      <c r="BX33" s="683">
        <v>98.9</v>
      </c>
      <c r="BY33" s="682"/>
      <c r="BZ33" s="682"/>
      <c r="CA33" s="682"/>
      <c r="CB33" s="684"/>
      <c r="CD33" s="620" t="s">
        <v>324</v>
      </c>
      <c r="CE33" s="621"/>
      <c r="CF33" s="621"/>
      <c r="CG33" s="621"/>
      <c r="CH33" s="621"/>
      <c r="CI33" s="621"/>
      <c r="CJ33" s="621"/>
      <c r="CK33" s="621"/>
      <c r="CL33" s="621"/>
      <c r="CM33" s="621"/>
      <c r="CN33" s="621"/>
      <c r="CO33" s="621"/>
      <c r="CP33" s="621"/>
      <c r="CQ33" s="622"/>
      <c r="CR33" s="623">
        <v>13678337</v>
      </c>
      <c r="CS33" s="655"/>
      <c r="CT33" s="655"/>
      <c r="CU33" s="655"/>
      <c r="CV33" s="655"/>
      <c r="CW33" s="655"/>
      <c r="CX33" s="655"/>
      <c r="CY33" s="656"/>
      <c r="CZ33" s="628">
        <v>40.700000000000003</v>
      </c>
      <c r="DA33" s="653"/>
      <c r="DB33" s="653"/>
      <c r="DC33" s="657"/>
      <c r="DD33" s="632">
        <v>11231371</v>
      </c>
      <c r="DE33" s="655"/>
      <c r="DF33" s="655"/>
      <c r="DG33" s="655"/>
      <c r="DH33" s="655"/>
      <c r="DI33" s="655"/>
      <c r="DJ33" s="655"/>
      <c r="DK33" s="656"/>
      <c r="DL33" s="632">
        <v>7839535</v>
      </c>
      <c r="DM33" s="655"/>
      <c r="DN33" s="655"/>
      <c r="DO33" s="655"/>
      <c r="DP33" s="655"/>
      <c r="DQ33" s="655"/>
      <c r="DR33" s="655"/>
      <c r="DS33" s="655"/>
      <c r="DT33" s="655"/>
      <c r="DU33" s="655"/>
      <c r="DV33" s="656"/>
      <c r="DW33" s="628">
        <v>41.7</v>
      </c>
      <c r="DX33" s="653"/>
      <c r="DY33" s="653"/>
      <c r="DZ33" s="653"/>
      <c r="EA33" s="653"/>
      <c r="EB33" s="653"/>
      <c r="EC33" s="654"/>
    </row>
    <row r="34" spans="2:133" ht="11.25" customHeight="1" x14ac:dyDescent="0.2">
      <c r="B34" s="620" t="s">
        <v>325</v>
      </c>
      <c r="C34" s="621"/>
      <c r="D34" s="621"/>
      <c r="E34" s="621"/>
      <c r="F34" s="621"/>
      <c r="G34" s="621"/>
      <c r="H34" s="621"/>
      <c r="I34" s="621"/>
      <c r="J34" s="621"/>
      <c r="K34" s="621"/>
      <c r="L34" s="621"/>
      <c r="M34" s="621"/>
      <c r="N34" s="621"/>
      <c r="O34" s="621"/>
      <c r="P34" s="621"/>
      <c r="Q34" s="622"/>
      <c r="R34" s="623">
        <v>348673</v>
      </c>
      <c r="S34" s="624"/>
      <c r="T34" s="624"/>
      <c r="U34" s="624"/>
      <c r="V34" s="624"/>
      <c r="W34" s="624"/>
      <c r="X34" s="624"/>
      <c r="Y34" s="625"/>
      <c r="Z34" s="626">
        <v>1</v>
      </c>
      <c r="AA34" s="626"/>
      <c r="AB34" s="626"/>
      <c r="AC34" s="626"/>
      <c r="AD34" s="627" t="s">
        <v>185</v>
      </c>
      <c r="AE34" s="627"/>
      <c r="AF34" s="627"/>
      <c r="AG34" s="627"/>
      <c r="AH34" s="627"/>
      <c r="AI34" s="627"/>
      <c r="AJ34" s="627"/>
      <c r="AK34" s="627"/>
      <c r="AL34" s="628" t="s">
        <v>244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5502355</v>
      </c>
      <c r="CS34" s="624"/>
      <c r="CT34" s="624"/>
      <c r="CU34" s="624"/>
      <c r="CV34" s="624"/>
      <c r="CW34" s="624"/>
      <c r="CX34" s="624"/>
      <c r="CY34" s="625"/>
      <c r="CZ34" s="628">
        <v>16.399999999999999</v>
      </c>
      <c r="DA34" s="653"/>
      <c r="DB34" s="653"/>
      <c r="DC34" s="657"/>
      <c r="DD34" s="632">
        <v>3760197</v>
      </c>
      <c r="DE34" s="624"/>
      <c r="DF34" s="624"/>
      <c r="DG34" s="624"/>
      <c r="DH34" s="624"/>
      <c r="DI34" s="624"/>
      <c r="DJ34" s="624"/>
      <c r="DK34" s="625"/>
      <c r="DL34" s="632">
        <v>3264056</v>
      </c>
      <c r="DM34" s="624"/>
      <c r="DN34" s="624"/>
      <c r="DO34" s="624"/>
      <c r="DP34" s="624"/>
      <c r="DQ34" s="624"/>
      <c r="DR34" s="624"/>
      <c r="DS34" s="624"/>
      <c r="DT34" s="624"/>
      <c r="DU34" s="624"/>
      <c r="DV34" s="625"/>
      <c r="DW34" s="628">
        <v>17.3</v>
      </c>
      <c r="DX34" s="653"/>
      <c r="DY34" s="653"/>
      <c r="DZ34" s="653"/>
      <c r="EA34" s="653"/>
      <c r="EB34" s="653"/>
      <c r="EC34" s="654"/>
    </row>
    <row r="35" spans="2:133" ht="11.25" customHeight="1" x14ac:dyDescent="0.2">
      <c r="B35" s="620" t="s">
        <v>327</v>
      </c>
      <c r="C35" s="621"/>
      <c r="D35" s="621"/>
      <c r="E35" s="621"/>
      <c r="F35" s="621"/>
      <c r="G35" s="621"/>
      <c r="H35" s="621"/>
      <c r="I35" s="621"/>
      <c r="J35" s="621"/>
      <c r="K35" s="621"/>
      <c r="L35" s="621"/>
      <c r="M35" s="621"/>
      <c r="N35" s="621"/>
      <c r="O35" s="621"/>
      <c r="P35" s="621"/>
      <c r="Q35" s="622"/>
      <c r="R35" s="623">
        <v>285675</v>
      </c>
      <c r="S35" s="624"/>
      <c r="T35" s="624"/>
      <c r="U35" s="624"/>
      <c r="V35" s="624"/>
      <c r="W35" s="624"/>
      <c r="X35" s="624"/>
      <c r="Y35" s="625"/>
      <c r="Z35" s="626">
        <v>0.8</v>
      </c>
      <c r="AA35" s="626"/>
      <c r="AB35" s="626"/>
      <c r="AC35" s="626"/>
      <c r="AD35" s="627" t="s">
        <v>185</v>
      </c>
      <c r="AE35" s="627"/>
      <c r="AF35" s="627"/>
      <c r="AG35" s="627"/>
      <c r="AH35" s="627"/>
      <c r="AI35" s="627"/>
      <c r="AJ35" s="627"/>
      <c r="AK35" s="627"/>
      <c r="AL35" s="628" t="s">
        <v>244</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93093</v>
      </c>
      <c r="CS35" s="655"/>
      <c r="CT35" s="655"/>
      <c r="CU35" s="655"/>
      <c r="CV35" s="655"/>
      <c r="CW35" s="655"/>
      <c r="CX35" s="655"/>
      <c r="CY35" s="656"/>
      <c r="CZ35" s="628">
        <v>0.3</v>
      </c>
      <c r="DA35" s="653"/>
      <c r="DB35" s="653"/>
      <c r="DC35" s="657"/>
      <c r="DD35" s="632">
        <v>90878</v>
      </c>
      <c r="DE35" s="655"/>
      <c r="DF35" s="655"/>
      <c r="DG35" s="655"/>
      <c r="DH35" s="655"/>
      <c r="DI35" s="655"/>
      <c r="DJ35" s="655"/>
      <c r="DK35" s="656"/>
      <c r="DL35" s="632">
        <v>90878</v>
      </c>
      <c r="DM35" s="655"/>
      <c r="DN35" s="655"/>
      <c r="DO35" s="655"/>
      <c r="DP35" s="655"/>
      <c r="DQ35" s="655"/>
      <c r="DR35" s="655"/>
      <c r="DS35" s="655"/>
      <c r="DT35" s="655"/>
      <c r="DU35" s="655"/>
      <c r="DV35" s="656"/>
      <c r="DW35" s="628">
        <v>0.5</v>
      </c>
      <c r="DX35" s="653"/>
      <c r="DY35" s="653"/>
      <c r="DZ35" s="653"/>
      <c r="EA35" s="653"/>
      <c r="EB35" s="653"/>
      <c r="EC35" s="654"/>
    </row>
    <row r="36" spans="2:133" ht="11.25" customHeight="1" x14ac:dyDescent="0.2">
      <c r="B36" s="620" t="s">
        <v>331</v>
      </c>
      <c r="C36" s="621"/>
      <c r="D36" s="621"/>
      <c r="E36" s="621"/>
      <c r="F36" s="621"/>
      <c r="G36" s="621"/>
      <c r="H36" s="621"/>
      <c r="I36" s="621"/>
      <c r="J36" s="621"/>
      <c r="K36" s="621"/>
      <c r="L36" s="621"/>
      <c r="M36" s="621"/>
      <c r="N36" s="621"/>
      <c r="O36" s="621"/>
      <c r="P36" s="621"/>
      <c r="Q36" s="622"/>
      <c r="R36" s="623">
        <v>3174089</v>
      </c>
      <c r="S36" s="624"/>
      <c r="T36" s="624"/>
      <c r="U36" s="624"/>
      <c r="V36" s="624"/>
      <c r="W36" s="624"/>
      <c r="X36" s="624"/>
      <c r="Y36" s="625"/>
      <c r="Z36" s="626">
        <v>9</v>
      </c>
      <c r="AA36" s="626"/>
      <c r="AB36" s="626"/>
      <c r="AC36" s="626"/>
      <c r="AD36" s="627" t="s">
        <v>244</v>
      </c>
      <c r="AE36" s="627"/>
      <c r="AF36" s="627"/>
      <c r="AG36" s="627"/>
      <c r="AH36" s="627"/>
      <c r="AI36" s="627"/>
      <c r="AJ36" s="627"/>
      <c r="AK36" s="627"/>
      <c r="AL36" s="628" t="s">
        <v>185</v>
      </c>
      <c r="AM36" s="629"/>
      <c r="AN36" s="629"/>
      <c r="AO36" s="630"/>
      <c r="AP36" s="222"/>
      <c r="AQ36" s="689" t="s">
        <v>332</v>
      </c>
      <c r="AR36" s="690"/>
      <c r="AS36" s="690"/>
      <c r="AT36" s="690"/>
      <c r="AU36" s="690"/>
      <c r="AV36" s="690"/>
      <c r="AW36" s="690"/>
      <c r="AX36" s="690"/>
      <c r="AY36" s="691"/>
      <c r="AZ36" s="612">
        <v>3796286</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10000</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3847960</v>
      </c>
      <c r="CS36" s="624"/>
      <c r="CT36" s="624"/>
      <c r="CU36" s="624"/>
      <c r="CV36" s="624"/>
      <c r="CW36" s="624"/>
      <c r="CX36" s="624"/>
      <c r="CY36" s="625"/>
      <c r="CZ36" s="628">
        <v>11.4</v>
      </c>
      <c r="DA36" s="653"/>
      <c r="DB36" s="653"/>
      <c r="DC36" s="657"/>
      <c r="DD36" s="632">
        <v>3612021</v>
      </c>
      <c r="DE36" s="624"/>
      <c r="DF36" s="624"/>
      <c r="DG36" s="624"/>
      <c r="DH36" s="624"/>
      <c r="DI36" s="624"/>
      <c r="DJ36" s="624"/>
      <c r="DK36" s="625"/>
      <c r="DL36" s="632">
        <v>2526642</v>
      </c>
      <c r="DM36" s="624"/>
      <c r="DN36" s="624"/>
      <c r="DO36" s="624"/>
      <c r="DP36" s="624"/>
      <c r="DQ36" s="624"/>
      <c r="DR36" s="624"/>
      <c r="DS36" s="624"/>
      <c r="DT36" s="624"/>
      <c r="DU36" s="624"/>
      <c r="DV36" s="625"/>
      <c r="DW36" s="628">
        <v>13.4</v>
      </c>
      <c r="DX36" s="653"/>
      <c r="DY36" s="653"/>
      <c r="DZ36" s="653"/>
      <c r="EA36" s="653"/>
      <c r="EB36" s="653"/>
      <c r="EC36" s="654"/>
    </row>
    <row r="37" spans="2:133" ht="11.25" customHeight="1" x14ac:dyDescent="0.2">
      <c r="B37" s="620" t="s">
        <v>335</v>
      </c>
      <c r="C37" s="621"/>
      <c r="D37" s="621"/>
      <c r="E37" s="621"/>
      <c r="F37" s="621"/>
      <c r="G37" s="621"/>
      <c r="H37" s="621"/>
      <c r="I37" s="621"/>
      <c r="J37" s="621"/>
      <c r="K37" s="621"/>
      <c r="L37" s="621"/>
      <c r="M37" s="621"/>
      <c r="N37" s="621"/>
      <c r="O37" s="621"/>
      <c r="P37" s="621"/>
      <c r="Q37" s="622"/>
      <c r="R37" s="623">
        <v>280802</v>
      </c>
      <c r="S37" s="624"/>
      <c r="T37" s="624"/>
      <c r="U37" s="624"/>
      <c r="V37" s="624"/>
      <c r="W37" s="624"/>
      <c r="X37" s="624"/>
      <c r="Y37" s="625"/>
      <c r="Z37" s="626">
        <v>0.8</v>
      </c>
      <c r="AA37" s="626"/>
      <c r="AB37" s="626"/>
      <c r="AC37" s="626"/>
      <c r="AD37" s="627">
        <v>43</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1039067</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-279177</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800048</v>
      </c>
      <c r="CS37" s="655"/>
      <c r="CT37" s="655"/>
      <c r="CU37" s="655"/>
      <c r="CV37" s="655"/>
      <c r="CW37" s="655"/>
      <c r="CX37" s="655"/>
      <c r="CY37" s="656"/>
      <c r="CZ37" s="628">
        <v>2.4</v>
      </c>
      <c r="DA37" s="653"/>
      <c r="DB37" s="653"/>
      <c r="DC37" s="657"/>
      <c r="DD37" s="632">
        <v>797852</v>
      </c>
      <c r="DE37" s="655"/>
      <c r="DF37" s="655"/>
      <c r="DG37" s="655"/>
      <c r="DH37" s="655"/>
      <c r="DI37" s="655"/>
      <c r="DJ37" s="655"/>
      <c r="DK37" s="656"/>
      <c r="DL37" s="632">
        <v>797646</v>
      </c>
      <c r="DM37" s="655"/>
      <c r="DN37" s="655"/>
      <c r="DO37" s="655"/>
      <c r="DP37" s="655"/>
      <c r="DQ37" s="655"/>
      <c r="DR37" s="655"/>
      <c r="DS37" s="655"/>
      <c r="DT37" s="655"/>
      <c r="DU37" s="655"/>
      <c r="DV37" s="656"/>
      <c r="DW37" s="628">
        <v>4.2</v>
      </c>
      <c r="DX37" s="653"/>
      <c r="DY37" s="653"/>
      <c r="DZ37" s="653"/>
      <c r="EA37" s="653"/>
      <c r="EB37" s="653"/>
      <c r="EC37" s="654"/>
    </row>
    <row r="38" spans="2:133" ht="11.25" customHeight="1" x14ac:dyDescent="0.2">
      <c r="B38" s="620" t="s">
        <v>339</v>
      </c>
      <c r="C38" s="621"/>
      <c r="D38" s="621"/>
      <c r="E38" s="621"/>
      <c r="F38" s="621"/>
      <c r="G38" s="621"/>
      <c r="H38" s="621"/>
      <c r="I38" s="621"/>
      <c r="J38" s="621"/>
      <c r="K38" s="621"/>
      <c r="L38" s="621"/>
      <c r="M38" s="621"/>
      <c r="N38" s="621"/>
      <c r="O38" s="621"/>
      <c r="P38" s="621"/>
      <c r="Q38" s="622"/>
      <c r="R38" s="623">
        <v>862600</v>
      </c>
      <c r="S38" s="624"/>
      <c r="T38" s="624"/>
      <c r="U38" s="624"/>
      <c r="V38" s="624"/>
      <c r="W38" s="624"/>
      <c r="X38" s="624"/>
      <c r="Y38" s="625"/>
      <c r="Z38" s="626">
        <v>2.4</v>
      </c>
      <c r="AA38" s="626"/>
      <c r="AB38" s="626"/>
      <c r="AC38" s="626"/>
      <c r="AD38" s="627" t="s">
        <v>185</v>
      </c>
      <c r="AE38" s="627"/>
      <c r="AF38" s="627"/>
      <c r="AG38" s="627"/>
      <c r="AH38" s="627"/>
      <c r="AI38" s="627"/>
      <c r="AJ38" s="627"/>
      <c r="AK38" s="627"/>
      <c r="AL38" s="628" t="s">
        <v>185</v>
      </c>
      <c r="AM38" s="629"/>
      <c r="AN38" s="629"/>
      <c r="AO38" s="630"/>
      <c r="AQ38" s="686" t="s">
        <v>340</v>
      </c>
      <c r="AR38" s="687"/>
      <c r="AS38" s="687"/>
      <c r="AT38" s="687"/>
      <c r="AU38" s="687"/>
      <c r="AV38" s="687"/>
      <c r="AW38" s="687"/>
      <c r="AX38" s="687"/>
      <c r="AY38" s="688"/>
      <c r="AZ38" s="623" t="s">
        <v>244</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11808</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2757219</v>
      </c>
      <c r="CS38" s="624"/>
      <c r="CT38" s="624"/>
      <c r="CU38" s="624"/>
      <c r="CV38" s="624"/>
      <c r="CW38" s="624"/>
      <c r="CX38" s="624"/>
      <c r="CY38" s="625"/>
      <c r="CZ38" s="628">
        <v>8.1999999999999993</v>
      </c>
      <c r="DA38" s="653"/>
      <c r="DB38" s="653"/>
      <c r="DC38" s="657"/>
      <c r="DD38" s="632">
        <v>2325043</v>
      </c>
      <c r="DE38" s="624"/>
      <c r="DF38" s="624"/>
      <c r="DG38" s="624"/>
      <c r="DH38" s="624"/>
      <c r="DI38" s="624"/>
      <c r="DJ38" s="624"/>
      <c r="DK38" s="625"/>
      <c r="DL38" s="632">
        <v>1922349</v>
      </c>
      <c r="DM38" s="624"/>
      <c r="DN38" s="624"/>
      <c r="DO38" s="624"/>
      <c r="DP38" s="624"/>
      <c r="DQ38" s="624"/>
      <c r="DR38" s="624"/>
      <c r="DS38" s="624"/>
      <c r="DT38" s="624"/>
      <c r="DU38" s="624"/>
      <c r="DV38" s="625"/>
      <c r="DW38" s="628">
        <v>10.199999999999999</v>
      </c>
      <c r="DX38" s="653"/>
      <c r="DY38" s="653"/>
      <c r="DZ38" s="653"/>
      <c r="EA38" s="653"/>
      <c r="EB38" s="653"/>
      <c r="EC38" s="654"/>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244</v>
      </c>
      <c r="S39" s="624"/>
      <c r="T39" s="624"/>
      <c r="U39" s="624"/>
      <c r="V39" s="624"/>
      <c r="W39" s="624"/>
      <c r="X39" s="624"/>
      <c r="Y39" s="625"/>
      <c r="Z39" s="626" t="s">
        <v>244</v>
      </c>
      <c r="AA39" s="626"/>
      <c r="AB39" s="626"/>
      <c r="AC39" s="626"/>
      <c r="AD39" s="627" t="s">
        <v>185</v>
      </c>
      <c r="AE39" s="627"/>
      <c r="AF39" s="627"/>
      <c r="AG39" s="627"/>
      <c r="AH39" s="627"/>
      <c r="AI39" s="627"/>
      <c r="AJ39" s="627"/>
      <c r="AK39" s="627"/>
      <c r="AL39" s="628" t="s">
        <v>185</v>
      </c>
      <c r="AM39" s="629"/>
      <c r="AN39" s="629"/>
      <c r="AO39" s="630"/>
      <c r="AQ39" s="686" t="s">
        <v>344</v>
      </c>
      <c r="AR39" s="687"/>
      <c r="AS39" s="687"/>
      <c r="AT39" s="687"/>
      <c r="AU39" s="687"/>
      <c r="AV39" s="687"/>
      <c r="AW39" s="687"/>
      <c r="AX39" s="687"/>
      <c r="AY39" s="688"/>
      <c r="AZ39" s="623" t="s">
        <v>185</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18480</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1412100</v>
      </c>
      <c r="CS39" s="655"/>
      <c r="CT39" s="655"/>
      <c r="CU39" s="655"/>
      <c r="CV39" s="655"/>
      <c r="CW39" s="655"/>
      <c r="CX39" s="655"/>
      <c r="CY39" s="656"/>
      <c r="CZ39" s="628">
        <v>4.2</v>
      </c>
      <c r="DA39" s="653"/>
      <c r="DB39" s="653"/>
      <c r="DC39" s="657"/>
      <c r="DD39" s="632">
        <v>1407622</v>
      </c>
      <c r="DE39" s="655"/>
      <c r="DF39" s="655"/>
      <c r="DG39" s="655"/>
      <c r="DH39" s="655"/>
      <c r="DI39" s="655"/>
      <c r="DJ39" s="655"/>
      <c r="DK39" s="656"/>
      <c r="DL39" s="632" t="s">
        <v>244</v>
      </c>
      <c r="DM39" s="655"/>
      <c r="DN39" s="655"/>
      <c r="DO39" s="655"/>
      <c r="DP39" s="655"/>
      <c r="DQ39" s="655"/>
      <c r="DR39" s="655"/>
      <c r="DS39" s="655"/>
      <c r="DT39" s="655"/>
      <c r="DU39" s="655"/>
      <c r="DV39" s="656"/>
      <c r="DW39" s="628" t="s">
        <v>185</v>
      </c>
      <c r="DX39" s="653"/>
      <c r="DY39" s="653"/>
      <c r="DZ39" s="653"/>
      <c r="EA39" s="653"/>
      <c r="EB39" s="653"/>
      <c r="EC39" s="654"/>
    </row>
    <row r="40" spans="2:133" ht="11.25" customHeight="1" x14ac:dyDescent="0.2">
      <c r="B40" s="620" t="s">
        <v>347</v>
      </c>
      <c r="C40" s="621"/>
      <c r="D40" s="621"/>
      <c r="E40" s="621"/>
      <c r="F40" s="621"/>
      <c r="G40" s="621"/>
      <c r="H40" s="621"/>
      <c r="I40" s="621"/>
      <c r="J40" s="621"/>
      <c r="K40" s="621"/>
      <c r="L40" s="621"/>
      <c r="M40" s="621"/>
      <c r="N40" s="621"/>
      <c r="O40" s="621"/>
      <c r="P40" s="621"/>
      <c r="Q40" s="622"/>
      <c r="R40" s="623" t="s">
        <v>185</v>
      </c>
      <c r="S40" s="624"/>
      <c r="T40" s="624"/>
      <c r="U40" s="624"/>
      <c r="V40" s="624"/>
      <c r="W40" s="624"/>
      <c r="X40" s="624"/>
      <c r="Y40" s="625"/>
      <c r="Z40" s="626" t="s">
        <v>185</v>
      </c>
      <c r="AA40" s="626"/>
      <c r="AB40" s="626"/>
      <c r="AC40" s="626"/>
      <c r="AD40" s="627" t="s">
        <v>185</v>
      </c>
      <c r="AE40" s="627"/>
      <c r="AF40" s="627"/>
      <c r="AG40" s="627"/>
      <c r="AH40" s="627"/>
      <c r="AI40" s="627"/>
      <c r="AJ40" s="627"/>
      <c r="AK40" s="627"/>
      <c r="AL40" s="628" t="s">
        <v>185</v>
      </c>
      <c r="AM40" s="629"/>
      <c r="AN40" s="629"/>
      <c r="AO40" s="630"/>
      <c r="AQ40" s="686" t="s">
        <v>348</v>
      </c>
      <c r="AR40" s="687"/>
      <c r="AS40" s="687"/>
      <c r="AT40" s="687"/>
      <c r="AU40" s="687"/>
      <c r="AV40" s="687"/>
      <c r="AW40" s="687"/>
      <c r="AX40" s="687"/>
      <c r="AY40" s="688"/>
      <c r="AZ40" s="623" t="s">
        <v>185</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89</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65610</v>
      </c>
      <c r="CS40" s="624"/>
      <c r="CT40" s="624"/>
      <c r="CU40" s="624"/>
      <c r="CV40" s="624"/>
      <c r="CW40" s="624"/>
      <c r="CX40" s="624"/>
      <c r="CY40" s="625"/>
      <c r="CZ40" s="628">
        <v>0.2</v>
      </c>
      <c r="DA40" s="653"/>
      <c r="DB40" s="653"/>
      <c r="DC40" s="657"/>
      <c r="DD40" s="632">
        <v>35610</v>
      </c>
      <c r="DE40" s="624"/>
      <c r="DF40" s="624"/>
      <c r="DG40" s="624"/>
      <c r="DH40" s="624"/>
      <c r="DI40" s="624"/>
      <c r="DJ40" s="624"/>
      <c r="DK40" s="625"/>
      <c r="DL40" s="632">
        <v>35610</v>
      </c>
      <c r="DM40" s="624"/>
      <c r="DN40" s="624"/>
      <c r="DO40" s="624"/>
      <c r="DP40" s="624"/>
      <c r="DQ40" s="624"/>
      <c r="DR40" s="624"/>
      <c r="DS40" s="624"/>
      <c r="DT40" s="624"/>
      <c r="DU40" s="624"/>
      <c r="DV40" s="625"/>
      <c r="DW40" s="628">
        <v>0.2</v>
      </c>
      <c r="DX40" s="653"/>
      <c r="DY40" s="653"/>
      <c r="DZ40" s="653"/>
      <c r="EA40" s="653"/>
      <c r="EB40" s="653"/>
      <c r="EC40" s="654"/>
    </row>
    <row r="41" spans="2:133" ht="11.25" customHeight="1" x14ac:dyDescent="0.2">
      <c r="B41" s="644" t="s">
        <v>352</v>
      </c>
      <c r="C41" s="645"/>
      <c r="D41" s="645"/>
      <c r="E41" s="645"/>
      <c r="F41" s="645"/>
      <c r="G41" s="645"/>
      <c r="H41" s="645"/>
      <c r="I41" s="645"/>
      <c r="J41" s="645"/>
      <c r="K41" s="645"/>
      <c r="L41" s="645"/>
      <c r="M41" s="645"/>
      <c r="N41" s="645"/>
      <c r="O41" s="645"/>
      <c r="P41" s="645"/>
      <c r="Q41" s="646"/>
      <c r="R41" s="695">
        <v>35373495</v>
      </c>
      <c r="S41" s="696"/>
      <c r="T41" s="696"/>
      <c r="U41" s="696"/>
      <c r="V41" s="696"/>
      <c r="W41" s="696"/>
      <c r="X41" s="696"/>
      <c r="Y41" s="700"/>
      <c r="Z41" s="701">
        <v>100</v>
      </c>
      <c r="AA41" s="701"/>
      <c r="AB41" s="701"/>
      <c r="AC41" s="701"/>
      <c r="AD41" s="702">
        <v>18819088</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857317</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244</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244</v>
      </c>
      <c r="CS41" s="655"/>
      <c r="CT41" s="655"/>
      <c r="CU41" s="655"/>
      <c r="CV41" s="655"/>
      <c r="CW41" s="655"/>
      <c r="CX41" s="655"/>
      <c r="CY41" s="656"/>
      <c r="CZ41" s="628" t="s">
        <v>185</v>
      </c>
      <c r="DA41" s="653"/>
      <c r="DB41" s="653"/>
      <c r="DC41" s="657"/>
      <c r="DD41" s="632" t="s">
        <v>185</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1899902</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308</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3142209</v>
      </c>
      <c r="CS42" s="655"/>
      <c r="CT42" s="655"/>
      <c r="CU42" s="655"/>
      <c r="CV42" s="655"/>
      <c r="CW42" s="655"/>
      <c r="CX42" s="655"/>
      <c r="CY42" s="656"/>
      <c r="CZ42" s="628">
        <v>9.3000000000000007</v>
      </c>
      <c r="DA42" s="653"/>
      <c r="DB42" s="653"/>
      <c r="DC42" s="657"/>
      <c r="DD42" s="632">
        <v>1462337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87772</v>
      </c>
      <c r="CS43" s="655"/>
      <c r="CT43" s="655"/>
      <c r="CU43" s="655"/>
      <c r="CV43" s="655"/>
      <c r="CW43" s="655"/>
      <c r="CX43" s="655"/>
      <c r="CY43" s="656"/>
      <c r="CZ43" s="628">
        <v>0.3</v>
      </c>
      <c r="DA43" s="653"/>
      <c r="DB43" s="653"/>
      <c r="DC43" s="657"/>
      <c r="DD43" s="632">
        <v>87772</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362</v>
      </c>
      <c r="CG44" s="621"/>
      <c r="CH44" s="621"/>
      <c r="CI44" s="621"/>
      <c r="CJ44" s="621"/>
      <c r="CK44" s="621"/>
      <c r="CL44" s="621"/>
      <c r="CM44" s="621"/>
      <c r="CN44" s="621"/>
      <c r="CO44" s="621"/>
      <c r="CP44" s="621"/>
      <c r="CQ44" s="622"/>
      <c r="CR44" s="623">
        <v>3142209</v>
      </c>
      <c r="CS44" s="624"/>
      <c r="CT44" s="624"/>
      <c r="CU44" s="624"/>
      <c r="CV44" s="624"/>
      <c r="CW44" s="624"/>
      <c r="CX44" s="624"/>
      <c r="CY44" s="625"/>
      <c r="CZ44" s="628">
        <v>9.3000000000000007</v>
      </c>
      <c r="DA44" s="629"/>
      <c r="DB44" s="629"/>
      <c r="DC44" s="635"/>
      <c r="DD44" s="632">
        <v>1462337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1721940</v>
      </c>
      <c r="CS45" s="655"/>
      <c r="CT45" s="655"/>
      <c r="CU45" s="655"/>
      <c r="CV45" s="655"/>
      <c r="CW45" s="655"/>
      <c r="CX45" s="655"/>
      <c r="CY45" s="656"/>
      <c r="CZ45" s="628">
        <v>5.0999999999999996</v>
      </c>
      <c r="DA45" s="653"/>
      <c r="DB45" s="653"/>
      <c r="DC45" s="657"/>
      <c r="DD45" s="632">
        <v>556085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365</v>
      </c>
      <c r="CG46" s="621"/>
      <c r="CH46" s="621"/>
      <c r="CI46" s="621"/>
      <c r="CJ46" s="621"/>
      <c r="CK46" s="621"/>
      <c r="CL46" s="621"/>
      <c r="CM46" s="621"/>
      <c r="CN46" s="621"/>
      <c r="CO46" s="621"/>
      <c r="CP46" s="621"/>
      <c r="CQ46" s="622"/>
      <c r="CR46" s="623">
        <v>1418519</v>
      </c>
      <c r="CS46" s="624"/>
      <c r="CT46" s="624"/>
      <c r="CU46" s="624"/>
      <c r="CV46" s="624"/>
      <c r="CW46" s="624"/>
      <c r="CX46" s="624"/>
      <c r="CY46" s="625"/>
      <c r="CZ46" s="628">
        <v>4.2</v>
      </c>
      <c r="DA46" s="629"/>
      <c r="DB46" s="629"/>
      <c r="DC46" s="635"/>
      <c r="DD46" s="632">
        <v>904502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366</v>
      </c>
      <c r="CG47" s="621"/>
      <c r="CH47" s="621"/>
      <c r="CI47" s="621"/>
      <c r="CJ47" s="621"/>
      <c r="CK47" s="621"/>
      <c r="CL47" s="621"/>
      <c r="CM47" s="621"/>
      <c r="CN47" s="621"/>
      <c r="CO47" s="621"/>
      <c r="CP47" s="621"/>
      <c r="CQ47" s="622"/>
      <c r="CR47" s="623" t="s">
        <v>185</v>
      </c>
      <c r="CS47" s="655"/>
      <c r="CT47" s="655"/>
      <c r="CU47" s="655"/>
      <c r="CV47" s="655"/>
      <c r="CW47" s="655"/>
      <c r="CX47" s="655"/>
      <c r="CY47" s="656"/>
      <c r="CZ47" s="628" t="s">
        <v>244</v>
      </c>
      <c r="DA47" s="653"/>
      <c r="DB47" s="653"/>
      <c r="DC47" s="657"/>
      <c r="DD47" s="632" t="s">
        <v>185</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367</v>
      </c>
      <c r="CG48" s="621"/>
      <c r="CH48" s="621"/>
      <c r="CI48" s="621"/>
      <c r="CJ48" s="621"/>
      <c r="CK48" s="621"/>
      <c r="CL48" s="621"/>
      <c r="CM48" s="621"/>
      <c r="CN48" s="621"/>
      <c r="CO48" s="621"/>
      <c r="CP48" s="621"/>
      <c r="CQ48" s="622"/>
      <c r="CR48" s="623" t="s">
        <v>185</v>
      </c>
      <c r="CS48" s="624"/>
      <c r="CT48" s="624"/>
      <c r="CU48" s="624"/>
      <c r="CV48" s="624"/>
      <c r="CW48" s="624"/>
      <c r="CX48" s="624"/>
      <c r="CY48" s="625"/>
      <c r="CZ48" s="628" t="s">
        <v>185</v>
      </c>
      <c r="DA48" s="629"/>
      <c r="DB48" s="629"/>
      <c r="DC48" s="635"/>
      <c r="DD48" s="632" t="s">
        <v>185</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33607932</v>
      </c>
      <c r="CS49" s="682"/>
      <c r="CT49" s="682"/>
      <c r="CU49" s="682"/>
      <c r="CV49" s="682"/>
      <c r="CW49" s="682"/>
      <c r="CX49" s="682"/>
      <c r="CY49" s="711"/>
      <c r="CZ49" s="703">
        <v>100</v>
      </c>
      <c r="DA49" s="712"/>
      <c r="DB49" s="712"/>
      <c r="DC49" s="713"/>
      <c r="DD49" s="714">
        <v>23028469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GavVKLUo60mMYti7NNFNqRHfuuT0cQqOUQRVlDTZZJo923e1vk7T6UOLOBpuLjRLHDxtLb1bT+nZqYdTz0hTgw==" saltValue="sSM+bzp6fMDAW/VPGR6cO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35385</v>
      </c>
      <c r="R7" s="753"/>
      <c r="S7" s="753"/>
      <c r="T7" s="753"/>
      <c r="U7" s="753"/>
      <c r="V7" s="753">
        <v>33620</v>
      </c>
      <c r="W7" s="753"/>
      <c r="X7" s="753"/>
      <c r="Y7" s="753"/>
      <c r="Z7" s="753"/>
      <c r="AA7" s="753">
        <v>1766</v>
      </c>
      <c r="AB7" s="753"/>
      <c r="AC7" s="753"/>
      <c r="AD7" s="753"/>
      <c r="AE7" s="754"/>
      <c r="AF7" s="755">
        <v>1687</v>
      </c>
      <c r="AG7" s="756"/>
      <c r="AH7" s="756"/>
      <c r="AI7" s="756"/>
      <c r="AJ7" s="757"/>
      <c r="AK7" s="758" t="s">
        <v>585</v>
      </c>
      <c r="AL7" s="759"/>
      <c r="AM7" s="759"/>
      <c r="AN7" s="759"/>
      <c r="AO7" s="759"/>
      <c r="AP7" s="759">
        <v>14704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583</v>
      </c>
      <c r="BT7" s="747"/>
      <c r="BU7" s="747"/>
      <c r="BV7" s="747"/>
      <c r="BW7" s="747"/>
      <c r="BX7" s="747"/>
      <c r="BY7" s="747"/>
      <c r="BZ7" s="747"/>
      <c r="CA7" s="747"/>
      <c r="CB7" s="747"/>
      <c r="CC7" s="747"/>
      <c r="CD7" s="747"/>
      <c r="CE7" s="747"/>
      <c r="CF7" s="747"/>
      <c r="CG7" s="762"/>
      <c r="CH7" s="743">
        <v>0</v>
      </c>
      <c r="CI7" s="744"/>
      <c r="CJ7" s="744"/>
      <c r="CK7" s="744"/>
      <c r="CL7" s="745"/>
      <c r="CM7" s="743">
        <v>116</v>
      </c>
      <c r="CN7" s="744"/>
      <c r="CO7" s="744"/>
      <c r="CP7" s="744"/>
      <c r="CQ7" s="745"/>
      <c r="CR7" s="743">
        <v>2</v>
      </c>
      <c r="CS7" s="744"/>
      <c r="CT7" s="744"/>
      <c r="CU7" s="744"/>
      <c r="CV7" s="745"/>
      <c r="CW7" s="743">
        <v>0</v>
      </c>
      <c r="CX7" s="744"/>
      <c r="CY7" s="744"/>
      <c r="CZ7" s="744"/>
      <c r="DA7" s="745"/>
      <c r="DB7" s="743" t="s">
        <v>584</v>
      </c>
      <c r="DC7" s="744"/>
      <c r="DD7" s="744"/>
      <c r="DE7" s="744"/>
      <c r="DF7" s="745"/>
      <c r="DG7" s="743">
        <v>299</v>
      </c>
      <c r="DH7" s="744"/>
      <c r="DI7" s="744"/>
      <c r="DJ7" s="744"/>
      <c r="DK7" s="745"/>
      <c r="DL7" s="743" t="s">
        <v>584</v>
      </c>
      <c r="DM7" s="744"/>
      <c r="DN7" s="744"/>
      <c r="DO7" s="744"/>
      <c r="DP7" s="745"/>
      <c r="DQ7" s="743" t="s">
        <v>584</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8"/>
      <c r="R22" s="799"/>
      <c r="S22" s="799"/>
      <c r="T22" s="799"/>
      <c r="U22" s="799"/>
      <c r="V22" s="799"/>
      <c r="W22" s="799"/>
      <c r="X22" s="799"/>
      <c r="Y22" s="799"/>
      <c r="Z22" s="799"/>
      <c r="AA22" s="799"/>
      <c r="AB22" s="799"/>
      <c r="AC22" s="799"/>
      <c r="AD22" s="799"/>
      <c r="AE22" s="800"/>
      <c r="AF22" s="786"/>
      <c r="AG22" s="787"/>
      <c r="AH22" s="787"/>
      <c r="AI22" s="787"/>
      <c r="AJ22" s="788"/>
      <c r="AK22" s="801"/>
      <c r="AL22" s="802"/>
      <c r="AM22" s="802"/>
      <c r="AN22" s="802"/>
      <c r="AO22" s="802"/>
      <c r="AP22" s="802"/>
      <c r="AQ22" s="802"/>
      <c r="AR22" s="802"/>
      <c r="AS22" s="802"/>
      <c r="AT22" s="802"/>
      <c r="AU22" s="803"/>
      <c r="AV22" s="803"/>
      <c r="AW22" s="803"/>
      <c r="AX22" s="803"/>
      <c r="AY22" s="804"/>
      <c r="AZ22" s="805" t="s">
        <v>392</v>
      </c>
      <c r="BA22" s="805"/>
      <c r="BB22" s="805"/>
      <c r="BC22" s="805"/>
      <c r="BD22" s="806"/>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f>SUM(Q7)</f>
        <v>35385</v>
      </c>
      <c r="R23" s="793"/>
      <c r="S23" s="793"/>
      <c r="T23" s="793"/>
      <c r="U23" s="793"/>
      <c r="V23" s="792">
        <f t="shared" ref="V23" si="0">SUM(V7)</f>
        <v>33620</v>
      </c>
      <c r="W23" s="793"/>
      <c r="X23" s="793"/>
      <c r="Y23" s="793"/>
      <c r="Z23" s="793"/>
      <c r="AA23" s="792">
        <f t="shared" ref="AA23" si="1">SUM(AA7)</f>
        <v>1766</v>
      </c>
      <c r="AB23" s="793"/>
      <c r="AC23" s="793"/>
      <c r="AD23" s="793"/>
      <c r="AE23" s="793"/>
      <c r="AF23" s="794">
        <v>1687</v>
      </c>
      <c r="AG23" s="793"/>
      <c r="AH23" s="793"/>
      <c r="AI23" s="793"/>
      <c r="AJ23" s="795"/>
      <c r="AK23" s="796"/>
      <c r="AL23" s="797"/>
      <c r="AM23" s="797"/>
      <c r="AN23" s="797"/>
      <c r="AO23" s="797"/>
      <c r="AP23" s="792">
        <f t="shared" ref="AP23" si="2">SUM(AP7)</f>
        <v>14704</v>
      </c>
      <c r="AQ23" s="793"/>
      <c r="AR23" s="793"/>
      <c r="AS23" s="793"/>
      <c r="AT23" s="793"/>
      <c r="AU23" s="808"/>
      <c r="AV23" s="808"/>
      <c r="AW23" s="808"/>
      <c r="AX23" s="808"/>
      <c r="AY23" s="809"/>
      <c r="AZ23" s="810" t="s">
        <v>185</v>
      </c>
      <c r="BA23" s="811"/>
      <c r="BB23" s="811"/>
      <c r="BC23" s="811"/>
      <c r="BD23" s="812"/>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7" t="s">
        <v>395</v>
      </c>
      <c r="B24" s="807"/>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7"/>
      <c r="AX24" s="807"/>
      <c r="AY24" s="807"/>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3" t="s">
        <v>400</v>
      </c>
      <c r="AG26" s="814"/>
      <c r="AH26" s="814"/>
      <c r="AI26" s="814"/>
      <c r="AJ26" s="815"/>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6"/>
      <c r="AG27" s="817"/>
      <c r="AH27" s="817"/>
      <c r="AI27" s="817"/>
      <c r="AJ27" s="818"/>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405</v>
      </c>
      <c r="C28" s="750"/>
      <c r="D28" s="750"/>
      <c r="E28" s="750"/>
      <c r="F28" s="750"/>
      <c r="G28" s="750"/>
      <c r="H28" s="750"/>
      <c r="I28" s="750"/>
      <c r="J28" s="750"/>
      <c r="K28" s="750"/>
      <c r="L28" s="750"/>
      <c r="M28" s="750"/>
      <c r="N28" s="750"/>
      <c r="O28" s="750"/>
      <c r="P28" s="751"/>
      <c r="Q28" s="821">
        <v>8365</v>
      </c>
      <c r="R28" s="822"/>
      <c r="S28" s="822"/>
      <c r="T28" s="822"/>
      <c r="U28" s="822"/>
      <c r="V28" s="822">
        <v>8355</v>
      </c>
      <c r="W28" s="822"/>
      <c r="X28" s="822"/>
      <c r="Y28" s="822"/>
      <c r="Z28" s="822"/>
      <c r="AA28" s="822">
        <v>10</v>
      </c>
      <c r="AB28" s="822"/>
      <c r="AC28" s="822"/>
      <c r="AD28" s="822"/>
      <c r="AE28" s="823"/>
      <c r="AF28" s="824">
        <v>10</v>
      </c>
      <c r="AG28" s="822"/>
      <c r="AH28" s="822"/>
      <c r="AI28" s="822"/>
      <c r="AJ28" s="825"/>
      <c r="AK28" s="826">
        <v>857</v>
      </c>
      <c r="AL28" s="827"/>
      <c r="AM28" s="827"/>
      <c r="AN28" s="827"/>
      <c r="AO28" s="827"/>
      <c r="AP28" s="827" t="s">
        <v>585</v>
      </c>
      <c r="AQ28" s="827"/>
      <c r="AR28" s="827"/>
      <c r="AS28" s="827"/>
      <c r="AT28" s="827"/>
      <c r="AU28" s="827" t="s">
        <v>585</v>
      </c>
      <c r="AV28" s="827"/>
      <c r="AW28" s="827"/>
      <c r="AX28" s="827"/>
      <c r="AY28" s="827"/>
      <c r="AZ28" s="828" t="s">
        <v>585</v>
      </c>
      <c r="BA28" s="828"/>
      <c r="BB28" s="828"/>
      <c r="BC28" s="828"/>
      <c r="BD28" s="828"/>
      <c r="BE28" s="819"/>
      <c r="BF28" s="819"/>
      <c r="BG28" s="819"/>
      <c r="BH28" s="819"/>
      <c r="BI28" s="820"/>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406</v>
      </c>
      <c r="C29" s="781"/>
      <c r="D29" s="781"/>
      <c r="E29" s="781"/>
      <c r="F29" s="781"/>
      <c r="G29" s="781"/>
      <c r="H29" s="781"/>
      <c r="I29" s="781"/>
      <c r="J29" s="781"/>
      <c r="K29" s="781"/>
      <c r="L29" s="781"/>
      <c r="M29" s="781"/>
      <c r="N29" s="781"/>
      <c r="O29" s="781"/>
      <c r="P29" s="782"/>
      <c r="Q29" s="783">
        <v>6029</v>
      </c>
      <c r="R29" s="784"/>
      <c r="S29" s="784"/>
      <c r="T29" s="784"/>
      <c r="U29" s="784"/>
      <c r="V29" s="784">
        <v>5981</v>
      </c>
      <c r="W29" s="784"/>
      <c r="X29" s="784"/>
      <c r="Y29" s="784"/>
      <c r="Z29" s="784"/>
      <c r="AA29" s="784">
        <v>48</v>
      </c>
      <c r="AB29" s="784"/>
      <c r="AC29" s="784"/>
      <c r="AD29" s="784"/>
      <c r="AE29" s="785"/>
      <c r="AF29" s="786">
        <v>48</v>
      </c>
      <c r="AG29" s="787"/>
      <c r="AH29" s="787"/>
      <c r="AI29" s="787"/>
      <c r="AJ29" s="788"/>
      <c r="AK29" s="833">
        <v>930</v>
      </c>
      <c r="AL29" s="829"/>
      <c r="AM29" s="829"/>
      <c r="AN29" s="829"/>
      <c r="AO29" s="829"/>
      <c r="AP29" s="829" t="s">
        <v>585</v>
      </c>
      <c r="AQ29" s="829"/>
      <c r="AR29" s="829"/>
      <c r="AS29" s="829"/>
      <c r="AT29" s="829"/>
      <c r="AU29" s="829" t="s">
        <v>585</v>
      </c>
      <c r="AV29" s="829"/>
      <c r="AW29" s="829"/>
      <c r="AX29" s="829"/>
      <c r="AY29" s="829"/>
      <c r="AZ29" s="830" t="s">
        <v>585</v>
      </c>
      <c r="BA29" s="830"/>
      <c r="BB29" s="830"/>
      <c r="BC29" s="830"/>
      <c r="BD29" s="830"/>
      <c r="BE29" s="831"/>
      <c r="BF29" s="831"/>
      <c r="BG29" s="831"/>
      <c r="BH29" s="831"/>
      <c r="BI29" s="832"/>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407</v>
      </c>
      <c r="C30" s="781"/>
      <c r="D30" s="781"/>
      <c r="E30" s="781"/>
      <c r="F30" s="781"/>
      <c r="G30" s="781"/>
      <c r="H30" s="781"/>
      <c r="I30" s="781"/>
      <c r="J30" s="781"/>
      <c r="K30" s="781"/>
      <c r="L30" s="781"/>
      <c r="M30" s="781"/>
      <c r="N30" s="781"/>
      <c r="O30" s="781"/>
      <c r="P30" s="782"/>
      <c r="Q30" s="783">
        <v>1404</v>
      </c>
      <c r="R30" s="784"/>
      <c r="S30" s="784"/>
      <c r="T30" s="784"/>
      <c r="U30" s="784"/>
      <c r="V30" s="784">
        <v>1379</v>
      </c>
      <c r="W30" s="784"/>
      <c r="X30" s="784"/>
      <c r="Y30" s="784"/>
      <c r="Z30" s="784"/>
      <c r="AA30" s="784">
        <v>25</v>
      </c>
      <c r="AB30" s="784"/>
      <c r="AC30" s="784"/>
      <c r="AD30" s="784"/>
      <c r="AE30" s="785"/>
      <c r="AF30" s="786">
        <v>25</v>
      </c>
      <c r="AG30" s="787"/>
      <c r="AH30" s="787"/>
      <c r="AI30" s="787"/>
      <c r="AJ30" s="788"/>
      <c r="AK30" s="833">
        <v>216</v>
      </c>
      <c r="AL30" s="829"/>
      <c r="AM30" s="829"/>
      <c r="AN30" s="829"/>
      <c r="AO30" s="829"/>
      <c r="AP30" s="829" t="s">
        <v>585</v>
      </c>
      <c r="AQ30" s="829"/>
      <c r="AR30" s="829"/>
      <c r="AS30" s="829"/>
      <c r="AT30" s="829"/>
      <c r="AU30" s="829" t="s">
        <v>585</v>
      </c>
      <c r="AV30" s="829"/>
      <c r="AW30" s="829"/>
      <c r="AX30" s="829"/>
      <c r="AY30" s="829"/>
      <c r="AZ30" s="830" t="s">
        <v>585</v>
      </c>
      <c r="BA30" s="830"/>
      <c r="BB30" s="830"/>
      <c r="BC30" s="830"/>
      <c r="BD30" s="830"/>
      <c r="BE30" s="831"/>
      <c r="BF30" s="831"/>
      <c r="BG30" s="831"/>
      <c r="BH30" s="831"/>
      <c r="BI30" s="832"/>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408</v>
      </c>
      <c r="C31" s="781"/>
      <c r="D31" s="781"/>
      <c r="E31" s="781"/>
      <c r="F31" s="781"/>
      <c r="G31" s="781"/>
      <c r="H31" s="781"/>
      <c r="I31" s="781"/>
      <c r="J31" s="781"/>
      <c r="K31" s="781"/>
      <c r="L31" s="781"/>
      <c r="M31" s="781"/>
      <c r="N31" s="781"/>
      <c r="O31" s="781"/>
      <c r="P31" s="782"/>
      <c r="Q31" s="783">
        <v>2794</v>
      </c>
      <c r="R31" s="784"/>
      <c r="S31" s="784"/>
      <c r="T31" s="784"/>
      <c r="U31" s="784"/>
      <c r="V31" s="784">
        <v>2250</v>
      </c>
      <c r="W31" s="784"/>
      <c r="X31" s="784"/>
      <c r="Y31" s="784"/>
      <c r="Z31" s="784"/>
      <c r="AA31" s="784">
        <v>543</v>
      </c>
      <c r="AB31" s="784"/>
      <c r="AC31" s="784"/>
      <c r="AD31" s="784"/>
      <c r="AE31" s="785"/>
      <c r="AF31" s="786">
        <v>349</v>
      </c>
      <c r="AG31" s="787"/>
      <c r="AH31" s="787"/>
      <c r="AI31" s="787"/>
      <c r="AJ31" s="788"/>
      <c r="AK31" s="833">
        <v>1039</v>
      </c>
      <c r="AL31" s="829"/>
      <c r="AM31" s="829"/>
      <c r="AN31" s="829"/>
      <c r="AO31" s="829"/>
      <c r="AP31" s="829">
        <v>8273</v>
      </c>
      <c r="AQ31" s="829"/>
      <c r="AR31" s="829"/>
      <c r="AS31" s="829"/>
      <c r="AT31" s="829"/>
      <c r="AU31" s="829">
        <v>3905</v>
      </c>
      <c r="AV31" s="829"/>
      <c r="AW31" s="829"/>
      <c r="AX31" s="829"/>
      <c r="AY31" s="829"/>
      <c r="AZ31" s="830" t="s">
        <v>585</v>
      </c>
      <c r="BA31" s="830"/>
      <c r="BB31" s="830"/>
      <c r="BC31" s="830"/>
      <c r="BD31" s="830"/>
      <c r="BE31" s="831" t="s">
        <v>409</v>
      </c>
      <c r="BF31" s="831"/>
      <c r="BG31" s="831"/>
      <c r="BH31" s="831"/>
      <c r="BI31" s="832"/>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3"/>
      <c r="AL32" s="829"/>
      <c r="AM32" s="829"/>
      <c r="AN32" s="829"/>
      <c r="AO32" s="829"/>
      <c r="AP32" s="829"/>
      <c r="AQ32" s="829"/>
      <c r="AR32" s="829"/>
      <c r="AS32" s="829"/>
      <c r="AT32" s="829"/>
      <c r="AU32" s="829"/>
      <c r="AV32" s="829"/>
      <c r="AW32" s="829"/>
      <c r="AX32" s="829"/>
      <c r="AY32" s="829"/>
      <c r="AZ32" s="830"/>
      <c r="BA32" s="830"/>
      <c r="BB32" s="830"/>
      <c r="BC32" s="830"/>
      <c r="BD32" s="830"/>
      <c r="BE32" s="831"/>
      <c r="BF32" s="831"/>
      <c r="BG32" s="831"/>
      <c r="BH32" s="831"/>
      <c r="BI32" s="832"/>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3"/>
      <c r="AL33" s="829"/>
      <c r="AM33" s="829"/>
      <c r="AN33" s="829"/>
      <c r="AO33" s="829"/>
      <c r="AP33" s="829"/>
      <c r="AQ33" s="829"/>
      <c r="AR33" s="829"/>
      <c r="AS33" s="829"/>
      <c r="AT33" s="829"/>
      <c r="AU33" s="829"/>
      <c r="AV33" s="829"/>
      <c r="AW33" s="829"/>
      <c r="AX33" s="829"/>
      <c r="AY33" s="829"/>
      <c r="AZ33" s="830"/>
      <c r="BA33" s="830"/>
      <c r="BB33" s="830"/>
      <c r="BC33" s="830"/>
      <c r="BD33" s="830"/>
      <c r="BE33" s="831"/>
      <c r="BF33" s="831"/>
      <c r="BG33" s="831"/>
      <c r="BH33" s="831"/>
      <c r="BI33" s="832"/>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3"/>
      <c r="AL34" s="829"/>
      <c r="AM34" s="829"/>
      <c r="AN34" s="829"/>
      <c r="AO34" s="829"/>
      <c r="AP34" s="829"/>
      <c r="AQ34" s="829"/>
      <c r="AR34" s="829"/>
      <c r="AS34" s="829"/>
      <c r="AT34" s="829"/>
      <c r="AU34" s="829"/>
      <c r="AV34" s="829"/>
      <c r="AW34" s="829"/>
      <c r="AX34" s="829"/>
      <c r="AY34" s="829"/>
      <c r="AZ34" s="830"/>
      <c r="BA34" s="830"/>
      <c r="BB34" s="830"/>
      <c r="BC34" s="830"/>
      <c r="BD34" s="830"/>
      <c r="BE34" s="831"/>
      <c r="BF34" s="831"/>
      <c r="BG34" s="831"/>
      <c r="BH34" s="831"/>
      <c r="BI34" s="832"/>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3"/>
      <c r="AL35" s="829"/>
      <c r="AM35" s="829"/>
      <c r="AN35" s="829"/>
      <c r="AO35" s="829"/>
      <c r="AP35" s="829"/>
      <c r="AQ35" s="829"/>
      <c r="AR35" s="829"/>
      <c r="AS35" s="829"/>
      <c r="AT35" s="829"/>
      <c r="AU35" s="829"/>
      <c r="AV35" s="829"/>
      <c r="AW35" s="829"/>
      <c r="AX35" s="829"/>
      <c r="AY35" s="829"/>
      <c r="AZ35" s="830"/>
      <c r="BA35" s="830"/>
      <c r="BB35" s="830"/>
      <c r="BC35" s="830"/>
      <c r="BD35" s="830"/>
      <c r="BE35" s="831"/>
      <c r="BF35" s="831"/>
      <c r="BG35" s="831"/>
      <c r="BH35" s="831"/>
      <c r="BI35" s="832"/>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3"/>
      <c r="AL36" s="829"/>
      <c r="AM36" s="829"/>
      <c r="AN36" s="829"/>
      <c r="AO36" s="829"/>
      <c r="AP36" s="829"/>
      <c r="AQ36" s="829"/>
      <c r="AR36" s="829"/>
      <c r="AS36" s="829"/>
      <c r="AT36" s="829"/>
      <c r="AU36" s="829"/>
      <c r="AV36" s="829"/>
      <c r="AW36" s="829"/>
      <c r="AX36" s="829"/>
      <c r="AY36" s="829"/>
      <c r="AZ36" s="830"/>
      <c r="BA36" s="830"/>
      <c r="BB36" s="830"/>
      <c r="BC36" s="830"/>
      <c r="BD36" s="830"/>
      <c r="BE36" s="831"/>
      <c r="BF36" s="831"/>
      <c r="BG36" s="831"/>
      <c r="BH36" s="831"/>
      <c r="BI36" s="832"/>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3"/>
      <c r="AL37" s="829"/>
      <c r="AM37" s="829"/>
      <c r="AN37" s="829"/>
      <c r="AO37" s="829"/>
      <c r="AP37" s="829"/>
      <c r="AQ37" s="829"/>
      <c r="AR37" s="829"/>
      <c r="AS37" s="829"/>
      <c r="AT37" s="829"/>
      <c r="AU37" s="829"/>
      <c r="AV37" s="829"/>
      <c r="AW37" s="829"/>
      <c r="AX37" s="829"/>
      <c r="AY37" s="829"/>
      <c r="AZ37" s="830"/>
      <c r="BA37" s="830"/>
      <c r="BB37" s="830"/>
      <c r="BC37" s="830"/>
      <c r="BD37" s="830"/>
      <c r="BE37" s="831"/>
      <c r="BF37" s="831"/>
      <c r="BG37" s="831"/>
      <c r="BH37" s="831"/>
      <c r="BI37" s="832"/>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3"/>
      <c r="AL38" s="829"/>
      <c r="AM38" s="829"/>
      <c r="AN38" s="829"/>
      <c r="AO38" s="829"/>
      <c r="AP38" s="829"/>
      <c r="AQ38" s="829"/>
      <c r="AR38" s="829"/>
      <c r="AS38" s="829"/>
      <c r="AT38" s="829"/>
      <c r="AU38" s="829"/>
      <c r="AV38" s="829"/>
      <c r="AW38" s="829"/>
      <c r="AX38" s="829"/>
      <c r="AY38" s="829"/>
      <c r="AZ38" s="830"/>
      <c r="BA38" s="830"/>
      <c r="BB38" s="830"/>
      <c r="BC38" s="830"/>
      <c r="BD38" s="830"/>
      <c r="BE38" s="831"/>
      <c r="BF38" s="831"/>
      <c r="BG38" s="831"/>
      <c r="BH38" s="831"/>
      <c r="BI38" s="832"/>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3"/>
      <c r="AL39" s="829"/>
      <c r="AM39" s="829"/>
      <c r="AN39" s="829"/>
      <c r="AO39" s="829"/>
      <c r="AP39" s="829"/>
      <c r="AQ39" s="829"/>
      <c r="AR39" s="829"/>
      <c r="AS39" s="829"/>
      <c r="AT39" s="829"/>
      <c r="AU39" s="829"/>
      <c r="AV39" s="829"/>
      <c r="AW39" s="829"/>
      <c r="AX39" s="829"/>
      <c r="AY39" s="829"/>
      <c r="AZ39" s="830"/>
      <c r="BA39" s="830"/>
      <c r="BB39" s="830"/>
      <c r="BC39" s="830"/>
      <c r="BD39" s="830"/>
      <c r="BE39" s="831"/>
      <c r="BF39" s="831"/>
      <c r="BG39" s="831"/>
      <c r="BH39" s="831"/>
      <c r="BI39" s="832"/>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3"/>
      <c r="AL40" s="829"/>
      <c r="AM40" s="829"/>
      <c r="AN40" s="829"/>
      <c r="AO40" s="829"/>
      <c r="AP40" s="829"/>
      <c r="AQ40" s="829"/>
      <c r="AR40" s="829"/>
      <c r="AS40" s="829"/>
      <c r="AT40" s="829"/>
      <c r="AU40" s="829"/>
      <c r="AV40" s="829"/>
      <c r="AW40" s="829"/>
      <c r="AX40" s="829"/>
      <c r="AY40" s="829"/>
      <c r="AZ40" s="830"/>
      <c r="BA40" s="830"/>
      <c r="BB40" s="830"/>
      <c r="BC40" s="830"/>
      <c r="BD40" s="830"/>
      <c r="BE40" s="831"/>
      <c r="BF40" s="831"/>
      <c r="BG40" s="831"/>
      <c r="BH40" s="831"/>
      <c r="BI40" s="832"/>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3"/>
      <c r="AL41" s="829"/>
      <c r="AM41" s="829"/>
      <c r="AN41" s="829"/>
      <c r="AO41" s="829"/>
      <c r="AP41" s="829"/>
      <c r="AQ41" s="829"/>
      <c r="AR41" s="829"/>
      <c r="AS41" s="829"/>
      <c r="AT41" s="829"/>
      <c r="AU41" s="829"/>
      <c r="AV41" s="829"/>
      <c r="AW41" s="829"/>
      <c r="AX41" s="829"/>
      <c r="AY41" s="829"/>
      <c r="AZ41" s="830"/>
      <c r="BA41" s="830"/>
      <c r="BB41" s="830"/>
      <c r="BC41" s="830"/>
      <c r="BD41" s="830"/>
      <c r="BE41" s="831"/>
      <c r="BF41" s="831"/>
      <c r="BG41" s="831"/>
      <c r="BH41" s="831"/>
      <c r="BI41" s="832"/>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3"/>
      <c r="AL42" s="829"/>
      <c r="AM42" s="829"/>
      <c r="AN42" s="829"/>
      <c r="AO42" s="829"/>
      <c r="AP42" s="829"/>
      <c r="AQ42" s="829"/>
      <c r="AR42" s="829"/>
      <c r="AS42" s="829"/>
      <c r="AT42" s="829"/>
      <c r="AU42" s="829"/>
      <c r="AV42" s="829"/>
      <c r="AW42" s="829"/>
      <c r="AX42" s="829"/>
      <c r="AY42" s="829"/>
      <c r="AZ42" s="830"/>
      <c r="BA42" s="830"/>
      <c r="BB42" s="830"/>
      <c r="BC42" s="830"/>
      <c r="BD42" s="830"/>
      <c r="BE42" s="831"/>
      <c r="BF42" s="831"/>
      <c r="BG42" s="831"/>
      <c r="BH42" s="831"/>
      <c r="BI42" s="832"/>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3"/>
      <c r="AL43" s="829"/>
      <c r="AM43" s="829"/>
      <c r="AN43" s="829"/>
      <c r="AO43" s="829"/>
      <c r="AP43" s="829"/>
      <c r="AQ43" s="829"/>
      <c r="AR43" s="829"/>
      <c r="AS43" s="829"/>
      <c r="AT43" s="829"/>
      <c r="AU43" s="829"/>
      <c r="AV43" s="829"/>
      <c r="AW43" s="829"/>
      <c r="AX43" s="829"/>
      <c r="AY43" s="829"/>
      <c r="AZ43" s="830"/>
      <c r="BA43" s="830"/>
      <c r="BB43" s="830"/>
      <c r="BC43" s="830"/>
      <c r="BD43" s="830"/>
      <c r="BE43" s="831"/>
      <c r="BF43" s="831"/>
      <c r="BG43" s="831"/>
      <c r="BH43" s="831"/>
      <c r="BI43" s="832"/>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3"/>
      <c r="AL44" s="829"/>
      <c r="AM44" s="829"/>
      <c r="AN44" s="829"/>
      <c r="AO44" s="829"/>
      <c r="AP44" s="829"/>
      <c r="AQ44" s="829"/>
      <c r="AR44" s="829"/>
      <c r="AS44" s="829"/>
      <c r="AT44" s="829"/>
      <c r="AU44" s="829"/>
      <c r="AV44" s="829"/>
      <c r="AW44" s="829"/>
      <c r="AX44" s="829"/>
      <c r="AY44" s="829"/>
      <c r="AZ44" s="830"/>
      <c r="BA44" s="830"/>
      <c r="BB44" s="830"/>
      <c r="BC44" s="830"/>
      <c r="BD44" s="830"/>
      <c r="BE44" s="831"/>
      <c r="BF44" s="831"/>
      <c r="BG44" s="831"/>
      <c r="BH44" s="831"/>
      <c r="BI44" s="832"/>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3"/>
      <c r="AL45" s="829"/>
      <c r="AM45" s="829"/>
      <c r="AN45" s="829"/>
      <c r="AO45" s="829"/>
      <c r="AP45" s="829"/>
      <c r="AQ45" s="829"/>
      <c r="AR45" s="829"/>
      <c r="AS45" s="829"/>
      <c r="AT45" s="829"/>
      <c r="AU45" s="829"/>
      <c r="AV45" s="829"/>
      <c r="AW45" s="829"/>
      <c r="AX45" s="829"/>
      <c r="AY45" s="829"/>
      <c r="AZ45" s="830"/>
      <c r="BA45" s="830"/>
      <c r="BB45" s="830"/>
      <c r="BC45" s="830"/>
      <c r="BD45" s="830"/>
      <c r="BE45" s="831"/>
      <c r="BF45" s="831"/>
      <c r="BG45" s="831"/>
      <c r="BH45" s="831"/>
      <c r="BI45" s="832"/>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3"/>
      <c r="AL46" s="829"/>
      <c r="AM46" s="829"/>
      <c r="AN46" s="829"/>
      <c r="AO46" s="829"/>
      <c r="AP46" s="829"/>
      <c r="AQ46" s="829"/>
      <c r="AR46" s="829"/>
      <c r="AS46" s="829"/>
      <c r="AT46" s="829"/>
      <c r="AU46" s="829"/>
      <c r="AV46" s="829"/>
      <c r="AW46" s="829"/>
      <c r="AX46" s="829"/>
      <c r="AY46" s="829"/>
      <c r="AZ46" s="830"/>
      <c r="BA46" s="830"/>
      <c r="BB46" s="830"/>
      <c r="BC46" s="830"/>
      <c r="BD46" s="830"/>
      <c r="BE46" s="831"/>
      <c r="BF46" s="831"/>
      <c r="BG46" s="831"/>
      <c r="BH46" s="831"/>
      <c r="BI46" s="832"/>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3"/>
      <c r="AL47" s="829"/>
      <c r="AM47" s="829"/>
      <c r="AN47" s="829"/>
      <c r="AO47" s="829"/>
      <c r="AP47" s="829"/>
      <c r="AQ47" s="829"/>
      <c r="AR47" s="829"/>
      <c r="AS47" s="829"/>
      <c r="AT47" s="829"/>
      <c r="AU47" s="829"/>
      <c r="AV47" s="829"/>
      <c r="AW47" s="829"/>
      <c r="AX47" s="829"/>
      <c r="AY47" s="829"/>
      <c r="AZ47" s="830"/>
      <c r="BA47" s="830"/>
      <c r="BB47" s="830"/>
      <c r="BC47" s="830"/>
      <c r="BD47" s="830"/>
      <c r="BE47" s="831"/>
      <c r="BF47" s="831"/>
      <c r="BG47" s="831"/>
      <c r="BH47" s="831"/>
      <c r="BI47" s="832"/>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3"/>
      <c r="AL48" s="829"/>
      <c r="AM48" s="829"/>
      <c r="AN48" s="829"/>
      <c r="AO48" s="829"/>
      <c r="AP48" s="829"/>
      <c r="AQ48" s="829"/>
      <c r="AR48" s="829"/>
      <c r="AS48" s="829"/>
      <c r="AT48" s="829"/>
      <c r="AU48" s="829"/>
      <c r="AV48" s="829"/>
      <c r="AW48" s="829"/>
      <c r="AX48" s="829"/>
      <c r="AY48" s="829"/>
      <c r="AZ48" s="830"/>
      <c r="BA48" s="830"/>
      <c r="BB48" s="830"/>
      <c r="BC48" s="830"/>
      <c r="BD48" s="830"/>
      <c r="BE48" s="831"/>
      <c r="BF48" s="831"/>
      <c r="BG48" s="831"/>
      <c r="BH48" s="831"/>
      <c r="BI48" s="832"/>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3"/>
      <c r="AL49" s="829"/>
      <c r="AM49" s="829"/>
      <c r="AN49" s="829"/>
      <c r="AO49" s="829"/>
      <c r="AP49" s="829"/>
      <c r="AQ49" s="829"/>
      <c r="AR49" s="829"/>
      <c r="AS49" s="829"/>
      <c r="AT49" s="829"/>
      <c r="AU49" s="829"/>
      <c r="AV49" s="829"/>
      <c r="AW49" s="829"/>
      <c r="AX49" s="829"/>
      <c r="AY49" s="829"/>
      <c r="AZ49" s="830"/>
      <c r="BA49" s="830"/>
      <c r="BB49" s="830"/>
      <c r="BC49" s="830"/>
      <c r="BD49" s="830"/>
      <c r="BE49" s="831"/>
      <c r="BF49" s="831"/>
      <c r="BG49" s="831"/>
      <c r="BH49" s="831"/>
      <c r="BI49" s="832"/>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4"/>
      <c r="R50" s="835"/>
      <c r="S50" s="835"/>
      <c r="T50" s="835"/>
      <c r="U50" s="835"/>
      <c r="V50" s="835"/>
      <c r="W50" s="835"/>
      <c r="X50" s="835"/>
      <c r="Y50" s="835"/>
      <c r="Z50" s="835"/>
      <c r="AA50" s="835"/>
      <c r="AB50" s="835"/>
      <c r="AC50" s="835"/>
      <c r="AD50" s="835"/>
      <c r="AE50" s="836"/>
      <c r="AF50" s="786"/>
      <c r="AG50" s="787"/>
      <c r="AH50" s="787"/>
      <c r="AI50" s="787"/>
      <c r="AJ50" s="788"/>
      <c r="AK50" s="838"/>
      <c r="AL50" s="835"/>
      <c r="AM50" s="835"/>
      <c r="AN50" s="835"/>
      <c r="AO50" s="835"/>
      <c r="AP50" s="835"/>
      <c r="AQ50" s="835"/>
      <c r="AR50" s="835"/>
      <c r="AS50" s="835"/>
      <c r="AT50" s="835"/>
      <c r="AU50" s="835"/>
      <c r="AV50" s="835"/>
      <c r="AW50" s="835"/>
      <c r="AX50" s="835"/>
      <c r="AY50" s="835"/>
      <c r="AZ50" s="837"/>
      <c r="BA50" s="837"/>
      <c r="BB50" s="837"/>
      <c r="BC50" s="837"/>
      <c r="BD50" s="837"/>
      <c r="BE50" s="831"/>
      <c r="BF50" s="831"/>
      <c r="BG50" s="831"/>
      <c r="BH50" s="831"/>
      <c r="BI50" s="832"/>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4"/>
      <c r="R51" s="835"/>
      <c r="S51" s="835"/>
      <c r="T51" s="835"/>
      <c r="U51" s="835"/>
      <c r="V51" s="835"/>
      <c r="W51" s="835"/>
      <c r="X51" s="835"/>
      <c r="Y51" s="835"/>
      <c r="Z51" s="835"/>
      <c r="AA51" s="835"/>
      <c r="AB51" s="835"/>
      <c r="AC51" s="835"/>
      <c r="AD51" s="835"/>
      <c r="AE51" s="836"/>
      <c r="AF51" s="786"/>
      <c r="AG51" s="787"/>
      <c r="AH51" s="787"/>
      <c r="AI51" s="787"/>
      <c r="AJ51" s="788"/>
      <c r="AK51" s="838"/>
      <c r="AL51" s="835"/>
      <c r="AM51" s="835"/>
      <c r="AN51" s="835"/>
      <c r="AO51" s="835"/>
      <c r="AP51" s="835"/>
      <c r="AQ51" s="835"/>
      <c r="AR51" s="835"/>
      <c r="AS51" s="835"/>
      <c r="AT51" s="835"/>
      <c r="AU51" s="835"/>
      <c r="AV51" s="835"/>
      <c r="AW51" s="835"/>
      <c r="AX51" s="835"/>
      <c r="AY51" s="835"/>
      <c r="AZ51" s="837"/>
      <c r="BA51" s="837"/>
      <c r="BB51" s="837"/>
      <c r="BC51" s="837"/>
      <c r="BD51" s="837"/>
      <c r="BE51" s="831"/>
      <c r="BF51" s="831"/>
      <c r="BG51" s="831"/>
      <c r="BH51" s="831"/>
      <c r="BI51" s="832"/>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4"/>
      <c r="R52" s="835"/>
      <c r="S52" s="835"/>
      <c r="T52" s="835"/>
      <c r="U52" s="835"/>
      <c r="V52" s="835"/>
      <c r="W52" s="835"/>
      <c r="X52" s="835"/>
      <c r="Y52" s="835"/>
      <c r="Z52" s="835"/>
      <c r="AA52" s="835"/>
      <c r="AB52" s="835"/>
      <c r="AC52" s="835"/>
      <c r="AD52" s="835"/>
      <c r="AE52" s="836"/>
      <c r="AF52" s="786"/>
      <c r="AG52" s="787"/>
      <c r="AH52" s="787"/>
      <c r="AI52" s="787"/>
      <c r="AJ52" s="788"/>
      <c r="AK52" s="838"/>
      <c r="AL52" s="835"/>
      <c r="AM52" s="835"/>
      <c r="AN52" s="835"/>
      <c r="AO52" s="835"/>
      <c r="AP52" s="835"/>
      <c r="AQ52" s="835"/>
      <c r="AR52" s="835"/>
      <c r="AS52" s="835"/>
      <c r="AT52" s="835"/>
      <c r="AU52" s="835"/>
      <c r="AV52" s="835"/>
      <c r="AW52" s="835"/>
      <c r="AX52" s="835"/>
      <c r="AY52" s="835"/>
      <c r="AZ52" s="837"/>
      <c r="BA52" s="837"/>
      <c r="BB52" s="837"/>
      <c r="BC52" s="837"/>
      <c r="BD52" s="837"/>
      <c r="BE52" s="831"/>
      <c r="BF52" s="831"/>
      <c r="BG52" s="831"/>
      <c r="BH52" s="831"/>
      <c r="BI52" s="832"/>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4"/>
      <c r="R53" s="835"/>
      <c r="S53" s="835"/>
      <c r="T53" s="835"/>
      <c r="U53" s="835"/>
      <c r="V53" s="835"/>
      <c r="W53" s="835"/>
      <c r="X53" s="835"/>
      <c r="Y53" s="835"/>
      <c r="Z53" s="835"/>
      <c r="AA53" s="835"/>
      <c r="AB53" s="835"/>
      <c r="AC53" s="835"/>
      <c r="AD53" s="835"/>
      <c r="AE53" s="836"/>
      <c r="AF53" s="786"/>
      <c r="AG53" s="787"/>
      <c r="AH53" s="787"/>
      <c r="AI53" s="787"/>
      <c r="AJ53" s="788"/>
      <c r="AK53" s="838"/>
      <c r="AL53" s="835"/>
      <c r="AM53" s="835"/>
      <c r="AN53" s="835"/>
      <c r="AO53" s="835"/>
      <c r="AP53" s="835"/>
      <c r="AQ53" s="835"/>
      <c r="AR53" s="835"/>
      <c r="AS53" s="835"/>
      <c r="AT53" s="835"/>
      <c r="AU53" s="835"/>
      <c r="AV53" s="835"/>
      <c r="AW53" s="835"/>
      <c r="AX53" s="835"/>
      <c r="AY53" s="835"/>
      <c r="AZ53" s="837"/>
      <c r="BA53" s="837"/>
      <c r="BB53" s="837"/>
      <c r="BC53" s="837"/>
      <c r="BD53" s="837"/>
      <c r="BE53" s="831"/>
      <c r="BF53" s="831"/>
      <c r="BG53" s="831"/>
      <c r="BH53" s="831"/>
      <c r="BI53" s="832"/>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4"/>
      <c r="R54" s="835"/>
      <c r="S54" s="835"/>
      <c r="T54" s="835"/>
      <c r="U54" s="835"/>
      <c r="V54" s="835"/>
      <c r="W54" s="835"/>
      <c r="X54" s="835"/>
      <c r="Y54" s="835"/>
      <c r="Z54" s="835"/>
      <c r="AA54" s="835"/>
      <c r="AB54" s="835"/>
      <c r="AC54" s="835"/>
      <c r="AD54" s="835"/>
      <c r="AE54" s="836"/>
      <c r="AF54" s="786"/>
      <c r="AG54" s="787"/>
      <c r="AH54" s="787"/>
      <c r="AI54" s="787"/>
      <c r="AJ54" s="788"/>
      <c r="AK54" s="838"/>
      <c r="AL54" s="835"/>
      <c r="AM54" s="835"/>
      <c r="AN54" s="835"/>
      <c r="AO54" s="835"/>
      <c r="AP54" s="835"/>
      <c r="AQ54" s="835"/>
      <c r="AR54" s="835"/>
      <c r="AS54" s="835"/>
      <c r="AT54" s="835"/>
      <c r="AU54" s="835"/>
      <c r="AV54" s="835"/>
      <c r="AW54" s="835"/>
      <c r="AX54" s="835"/>
      <c r="AY54" s="835"/>
      <c r="AZ54" s="837"/>
      <c r="BA54" s="837"/>
      <c r="BB54" s="837"/>
      <c r="BC54" s="837"/>
      <c r="BD54" s="837"/>
      <c r="BE54" s="831"/>
      <c r="BF54" s="831"/>
      <c r="BG54" s="831"/>
      <c r="BH54" s="831"/>
      <c r="BI54" s="832"/>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4"/>
      <c r="R55" s="835"/>
      <c r="S55" s="835"/>
      <c r="T55" s="835"/>
      <c r="U55" s="835"/>
      <c r="V55" s="835"/>
      <c r="W55" s="835"/>
      <c r="X55" s="835"/>
      <c r="Y55" s="835"/>
      <c r="Z55" s="835"/>
      <c r="AA55" s="835"/>
      <c r="AB55" s="835"/>
      <c r="AC55" s="835"/>
      <c r="AD55" s="835"/>
      <c r="AE55" s="836"/>
      <c r="AF55" s="786"/>
      <c r="AG55" s="787"/>
      <c r="AH55" s="787"/>
      <c r="AI55" s="787"/>
      <c r="AJ55" s="788"/>
      <c r="AK55" s="838"/>
      <c r="AL55" s="835"/>
      <c r="AM55" s="835"/>
      <c r="AN55" s="835"/>
      <c r="AO55" s="835"/>
      <c r="AP55" s="835"/>
      <c r="AQ55" s="835"/>
      <c r="AR55" s="835"/>
      <c r="AS55" s="835"/>
      <c r="AT55" s="835"/>
      <c r="AU55" s="835"/>
      <c r="AV55" s="835"/>
      <c r="AW55" s="835"/>
      <c r="AX55" s="835"/>
      <c r="AY55" s="835"/>
      <c r="AZ55" s="837"/>
      <c r="BA55" s="837"/>
      <c r="BB55" s="837"/>
      <c r="BC55" s="837"/>
      <c r="BD55" s="837"/>
      <c r="BE55" s="831"/>
      <c r="BF55" s="831"/>
      <c r="BG55" s="831"/>
      <c r="BH55" s="831"/>
      <c r="BI55" s="832"/>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4"/>
      <c r="R56" s="835"/>
      <c r="S56" s="835"/>
      <c r="T56" s="835"/>
      <c r="U56" s="835"/>
      <c r="V56" s="835"/>
      <c r="W56" s="835"/>
      <c r="X56" s="835"/>
      <c r="Y56" s="835"/>
      <c r="Z56" s="835"/>
      <c r="AA56" s="835"/>
      <c r="AB56" s="835"/>
      <c r="AC56" s="835"/>
      <c r="AD56" s="835"/>
      <c r="AE56" s="836"/>
      <c r="AF56" s="786"/>
      <c r="AG56" s="787"/>
      <c r="AH56" s="787"/>
      <c r="AI56" s="787"/>
      <c r="AJ56" s="788"/>
      <c r="AK56" s="838"/>
      <c r="AL56" s="835"/>
      <c r="AM56" s="835"/>
      <c r="AN56" s="835"/>
      <c r="AO56" s="835"/>
      <c r="AP56" s="835"/>
      <c r="AQ56" s="835"/>
      <c r="AR56" s="835"/>
      <c r="AS56" s="835"/>
      <c r="AT56" s="835"/>
      <c r="AU56" s="835"/>
      <c r="AV56" s="835"/>
      <c r="AW56" s="835"/>
      <c r="AX56" s="835"/>
      <c r="AY56" s="835"/>
      <c r="AZ56" s="837"/>
      <c r="BA56" s="837"/>
      <c r="BB56" s="837"/>
      <c r="BC56" s="837"/>
      <c r="BD56" s="837"/>
      <c r="BE56" s="831"/>
      <c r="BF56" s="831"/>
      <c r="BG56" s="831"/>
      <c r="BH56" s="831"/>
      <c r="BI56" s="832"/>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4"/>
      <c r="R57" s="835"/>
      <c r="S57" s="835"/>
      <c r="T57" s="835"/>
      <c r="U57" s="835"/>
      <c r="V57" s="835"/>
      <c r="W57" s="835"/>
      <c r="X57" s="835"/>
      <c r="Y57" s="835"/>
      <c r="Z57" s="835"/>
      <c r="AA57" s="835"/>
      <c r="AB57" s="835"/>
      <c r="AC57" s="835"/>
      <c r="AD57" s="835"/>
      <c r="AE57" s="836"/>
      <c r="AF57" s="786"/>
      <c r="AG57" s="787"/>
      <c r="AH57" s="787"/>
      <c r="AI57" s="787"/>
      <c r="AJ57" s="788"/>
      <c r="AK57" s="838"/>
      <c r="AL57" s="835"/>
      <c r="AM57" s="835"/>
      <c r="AN57" s="835"/>
      <c r="AO57" s="835"/>
      <c r="AP57" s="835"/>
      <c r="AQ57" s="835"/>
      <c r="AR57" s="835"/>
      <c r="AS57" s="835"/>
      <c r="AT57" s="835"/>
      <c r="AU57" s="835"/>
      <c r="AV57" s="835"/>
      <c r="AW57" s="835"/>
      <c r="AX57" s="835"/>
      <c r="AY57" s="835"/>
      <c r="AZ57" s="837"/>
      <c r="BA57" s="837"/>
      <c r="BB57" s="837"/>
      <c r="BC57" s="837"/>
      <c r="BD57" s="837"/>
      <c r="BE57" s="831"/>
      <c r="BF57" s="831"/>
      <c r="BG57" s="831"/>
      <c r="BH57" s="831"/>
      <c r="BI57" s="832"/>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4"/>
      <c r="R58" s="835"/>
      <c r="S58" s="835"/>
      <c r="T58" s="835"/>
      <c r="U58" s="835"/>
      <c r="V58" s="835"/>
      <c r="W58" s="835"/>
      <c r="X58" s="835"/>
      <c r="Y58" s="835"/>
      <c r="Z58" s="835"/>
      <c r="AA58" s="835"/>
      <c r="AB58" s="835"/>
      <c r="AC58" s="835"/>
      <c r="AD58" s="835"/>
      <c r="AE58" s="836"/>
      <c r="AF58" s="786"/>
      <c r="AG58" s="787"/>
      <c r="AH58" s="787"/>
      <c r="AI58" s="787"/>
      <c r="AJ58" s="788"/>
      <c r="AK58" s="838"/>
      <c r="AL58" s="835"/>
      <c r="AM58" s="835"/>
      <c r="AN58" s="835"/>
      <c r="AO58" s="835"/>
      <c r="AP58" s="835"/>
      <c r="AQ58" s="835"/>
      <c r="AR58" s="835"/>
      <c r="AS58" s="835"/>
      <c r="AT58" s="835"/>
      <c r="AU58" s="835"/>
      <c r="AV58" s="835"/>
      <c r="AW58" s="835"/>
      <c r="AX58" s="835"/>
      <c r="AY58" s="835"/>
      <c r="AZ58" s="837"/>
      <c r="BA58" s="837"/>
      <c r="BB58" s="837"/>
      <c r="BC58" s="837"/>
      <c r="BD58" s="837"/>
      <c r="BE58" s="831"/>
      <c r="BF58" s="831"/>
      <c r="BG58" s="831"/>
      <c r="BH58" s="831"/>
      <c r="BI58" s="832"/>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4"/>
      <c r="R59" s="835"/>
      <c r="S59" s="835"/>
      <c r="T59" s="835"/>
      <c r="U59" s="835"/>
      <c r="V59" s="835"/>
      <c r="W59" s="835"/>
      <c r="X59" s="835"/>
      <c r="Y59" s="835"/>
      <c r="Z59" s="835"/>
      <c r="AA59" s="835"/>
      <c r="AB59" s="835"/>
      <c r="AC59" s="835"/>
      <c r="AD59" s="835"/>
      <c r="AE59" s="836"/>
      <c r="AF59" s="786"/>
      <c r="AG59" s="787"/>
      <c r="AH59" s="787"/>
      <c r="AI59" s="787"/>
      <c r="AJ59" s="788"/>
      <c r="AK59" s="838"/>
      <c r="AL59" s="835"/>
      <c r="AM59" s="835"/>
      <c r="AN59" s="835"/>
      <c r="AO59" s="835"/>
      <c r="AP59" s="835"/>
      <c r="AQ59" s="835"/>
      <c r="AR59" s="835"/>
      <c r="AS59" s="835"/>
      <c r="AT59" s="835"/>
      <c r="AU59" s="835"/>
      <c r="AV59" s="835"/>
      <c r="AW59" s="835"/>
      <c r="AX59" s="835"/>
      <c r="AY59" s="835"/>
      <c r="AZ59" s="837"/>
      <c r="BA59" s="837"/>
      <c r="BB59" s="837"/>
      <c r="BC59" s="837"/>
      <c r="BD59" s="837"/>
      <c r="BE59" s="831"/>
      <c r="BF59" s="831"/>
      <c r="BG59" s="831"/>
      <c r="BH59" s="831"/>
      <c r="BI59" s="832"/>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4"/>
      <c r="R60" s="835"/>
      <c r="S60" s="835"/>
      <c r="T60" s="835"/>
      <c r="U60" s="835"/>
      <c r="V60" s="835"/>
      <c r="W60" s="835"/>
      <c r="X60" s="835"/>
      <c r="Y60" s="835"/>
      <c r="Z60" s="835"/>
      <c r="AA60" s="835"/>
      <c r="AB60" s="835"/>
      <c r="AC60" s="835"/>
      <c r="AD60" s="835"/>
      <c r="AE60" s="836"/>
      <c r="AF60" s="786"/>
      <c r="AG60" s="787"/>
      <c r="AH60" s="787"/>
      <c r="AI60" s="787"/>
      <c r="AJ60" s="788"/>
      <c r="AK60" s="838"/>
      <c r="AL60" s="835"/>
      <c r="AM60" s="835"/>
      <c r="AN60" s="835"/>
      <c r="AO60" s="835"/>
      <c r="AP60" s="835"/>
      <c r="AQ60" s="835"/>
      <c r="AR60" s="835"/>
      <c r="AS60" s="835"/>
      <c r="AT60" s="835"/>
      <c r="AU60" s="835"/>
      <c r="AV60" s="835"/>
      <c r="AW60" s="835"/>
      <c r="AX60" s="835"/>
      <c r="AY60" s="835"/>
      <c r="AZ60" s="837"/>
      <c r="BA60" s="837"/>
      <c r="BB60" s="837"/>
      <c r="BC60" s="837"/>
      <c r="BD60" s="837"/>
      <c r="BE60" s="831"/>
      <c r="BF60" s="831"/>
      <c r="BG60" s="831"/>
      <c r="BH60" s="831"/>
      <c r="BI60" s="832"/>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4"/>
      <c r="R61" s="835"/>
      <c r="S61" s="835"/>
      <c r="T61" s="835"/>
      <c r="U61" s="835"/>
      <c r="V61" s="835"/>
      <c r="W61" s="835"/>
      <c r="X61" s="835"/>
      <c r="Y61" s="835"/>
      <c r="Z61" s="835"/>
      <c r="AA61" s="835"/>
      <c r="AB61" s="835"/>
      <c r="AC61" s="835"/>
      <c r="AD61" s="835"/>
      <c r="AE61" s="836"/>
      <c r="AF61" s="786"/>
      <c r="AG61" s="787"/>
      <c r="AH61" s="787"/>
      <c r="AI61" s="787"/>
      <c r="AJ61" s="788"/>
      <c r="AK61" s="838"/>
      <c r="AL61" s="835"/>
      <c r="AM61" s="835"/>
      <c r="AN61" s="835"/>
      <c r="AO61" s="835"/>
      <c r="AP61" s="835"/>
      <c r="AQ61" s="835"/>
      <c r="AR61" s="835"/>
      <c r="AS61" s="835"/>
      <c r="AT61" s="835"/>
      <c r="AU61" s="835"/>
      <c r="AV61" s="835"/>
      <c r="AW61" s="835"/>
      <c r="AX61" s="835"/>
      <c r="AY61" s="835"/>
      <c r="AZ61" s="837"/>
      <c r="BA61" s="837"/>
      <c r="BB61" s="837"/>
      <c r="BC61" s="837"/>
      <c r="BD61" s="837"/>
      <c r="BE61" s="831"/>
      <c r="BF61" s="831"/>
      <c r="BG61" s="831"/>
      <c r="BH61" s="831"/>
      <c r="BI61" s="832"/>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4"/>
      <c r="R62" s="835"/>
      <c r="S62" s="835"/>
      <c r="T62" s="835"/>
      <c r="U62" s="835"/>
      <c r="V62" s="835"/>
      <c r="W62" s="835"/>
      <c r="X62" s="835"/>
      <c r="Y62" s="835"/>
      <c r="Z62" s="835"/>
      <c r="AA62" s="835"/>
      <c r="AB62" s="835"/>
      <c r="AC62" s="835"/>
      <c r="AD62" s="835"/>
      <c r="AE62" s="836"/>
      <c r="AF62" s="786"/>
      <c r="AG62" s="787"/>
      <c r="AH62" s="787"/>
      <c r="AI62" s="787"/>
      <c r="AJ62" s="788"/>
      <c r="AK62" s="838"/>
      <c r="AL62" s="835"/>
      <c r="AM62" s="835"/>
      <c r="AN62" s="835"/>
      <c r="AO62" s="835"/>
      <c r="AP62" s="835"/>
      <c r="AQ62" s="835"/>
      <c r="AR62" s="835"/>
      <c r="AS62" s="835"/>
      <c r="AT62" s="835"/>
      <c r="AU62" s="835"/>
      <c r="AV62" s="835"/>
      <c r="AW62" s="835"/>
      <c r="AX62" s="835"/>
      <c r="AY62" s="835"/>
      <c r="AZ62" s="837"/>
      <c r="BA62" s="837"/>
      <c r="BB62" s="837"/>
      <c r="BC62" s="837"/>
      <c r="BD62" s="837"/>
      <c r="BE62" s="831"/>
      <c r="BF62" s="831"/>
      <c r="BG62" s="831"/>
      <c r="BH62" s="831"/>
      <c r="BI62" s="832"/>
      <c r="BJ62" s="846" t="s">
        <v>410</v>
      </c>
      <c r="BK62" s="805"/>
      <c r="BL62" s="805"/>
      <c r="BM62" s="805"/>
      <c r="BN62" s="806"/>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411</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432</v>
      </c>
      <c r="AG63" s="843"/>
      <c r="AH63" s="843"/>
      <c r="AI63" s="843"/>
      <c r="AJ63" s="844"/>
      <c r="AK63" s="845"/>
      <c r="AL63" s="840"/>
      <c r="AM63" s="840"/>
      <c r="AN63" s="840"/>
      <c r="AO63" s="840"/>
      <c r="AP63" s="843">
        <f>SUM(AP28:AT31)</f>
        <v>8273</v>
      </c>
      <c r="AQ63" s="843"/>
      <c r="AR63" s="843"/>
      <c r="AS63" s="843"/>
      <c r="AT63" s="843"/>
      <c r="AU63" s="843">
        <f>SUM(AU28:AY31)</f>
        <v>3905</v>
      </c>
      <c r="AV63" s="843"/>
      <c r="AW63" s="843"/>
      <c r="AX63" s="843"/>
      <c r="AY63" s="843"/>
      <c r="AZ63" s="847"/>
      <c r="BA63" s="847"/>
      <c r="BB63" s="847"/>
      <c r="BC63" s="847"/>
      <c r="BD63" s="847"/>
      <c r="BE63" s="848"/>
      <c r="BF63" s="848"/>
      <c r="BG63" s="848"/>
      <c r="BH63" s="848"/>
      <c r="BI63" s="849"/>
      <c r="BJ63" s="850" t="s">
        <v>185</v>
      </c>
      <c r="BK63" s="851"/>
      <c r="BL63" s="851"/>
      <c r="BM63" s="851"/>
      <c r="BN63" s="852"/>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413</v>
      </c>
      <c r="B66" s="728"/>
      <c r="C66" s="728"/>
      <c r="D66" s="728"/>
      <c r="E66" s="728"/>
      <c r="F66" s="728"/>
      <c r="G66" s="728"/>
      <c r="H66" s="728"/>
      <c r="I66" s="728"/>
      <c r="J66" s="728"/>
      <c r="K66" s="728"/>
      <c r="L66" s="728"/>
      <c r="M66" s="728"/>
      <c r="N66" s="728"/>
      <c r="O66" s="728"/>
      <c r="P66" s="729"/>
      <c r="Q66" s="733" t="s">
        <v>414</v>
      </c>
      <c r="R66" s="734"/>
      <c r="S66" s="734"/>
      <c r="T66" s="734"/>
      <c r="U66" s="735"/>
      <c r="V66" s="733" t="s">
        <v>415</v>
      </c>
      <c r="W66" s="734"/>
      <c r="X66" s="734"/>
      <c r="Y66" s="734"/>
      <c r="Z66" s="735"/>
      <c r="AA66" s="733" t="s">
        <v>399</v>
      </c>
      <c r="AB66" s="734"/>
      <c r="AC66" s="734"/>
      <c r="AD66" s="734"/>
      <c r="AE66" s="735"/>
      <c r="AF66" s="853" t="s">
        <v>416</v>
      </c>
      <c r="AG66" s="814"/>
      <c r="AH66" s="814"/>
      <c r="AI66" s="814"/>
      <c r="AJ66" s="854"/>
      <c r="AK66" s="733" t="s">
        <v>417</v>
      </c>
      <c r="AL66" s="728"/>
      <c r="AM66" s="728"/>
      <c r="AN66" s="728"/>
      <c r="AO66" s="729"/>
      <c r="AP66" s="733" t="s">
        <v>402</v>
      </c>
      <c r="AQ66" s="734"/>
      <c r="AR66" s="734"/>
      <c r="AS66" s="734"/>
      <c r="AT66" s="735"/>
      <c r="AU66" s="733" t="s">
        <v>418</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5"/>
      <c r="AG67" s="817"/>
      <c r="AH67" s="817"/>
      <c r="AI67" s="817"/>
      <c r="AJ67" s="856"/>
      <c r="AK67" s="85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2">
      <c r="A68" s="236">
        <v>1</v>
      </c>
      <c r="B68" s="868" t="s">
        <v>579</v>
      </c>
      <c r="C68" s="869"/>
      <c r="D68" s="869"/>
      <c r="E68" s="869"/>
      <c r="F68" s="869"/>
      <c r="G68" s="869"/>
      <c r="H68" s="869"/>
      <c r="I68" s="869"/>
      <c r="J68" s="869"/>
      <c r="K68" s="869"/>
      <c r="L68" s="869"/>
      <c r="M68" s="869"/>
      <c r="N68" s="869"/>
      <c r="O68" s="869"/>
      <c r="P68" s="870"/>
      <c r="Q68" s="871">
        <v>480</v>
      </c>
      <c r="R68" s="865"/>
      <c r="S68" s="865"/>
      <c r="T68" s="865"/>
      <c r="U68" s="865"/>
      <c r="V68" s="865">
        <v>445</v>
      </c>
      <c r="W68" s="865"/>
      <c r="X68" s="865"/>
      <c r="Y68" s="865"/>
      <c r="Z68" s="865"/>
      <c r="AA68" s="865">
        <v>35</v>
      </c>
      <c r="AB68" s="865"/>
      <c r="AC68" s="865"/>
      <c r="AD68" s="865"/>
      <c r="AE68" s="865"/>
      <c r="AF68" s="865">
        <v>34</v>
      </c>
      <c r="AG68" s="865"/>
      <c r="AH68" s="865"/>
      <c r="AI68" s="865"/>
      <c r="AJ68" s="865"/>
      <c r="AK68" s="865" t="s">
        <v>585</v>
      </c>
      <c r="AL68" s="865"/>
      <c r="AM68" s="865"/>
      <c r="AN68" s="865"/>
      <c r="AO68" s="865"/>
      <c r="AP68" s="865">
        <v>81</v>
      </c>
      <c r="AQ68" s="865"/>
      <c r="AR68" s="865"/>
      <c r="AS68" s="865"/>
      <c r="AT68" s="865"/>
      <c r="AU68" s="865">
        <v>14</v>
      </c>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2">
      <c r="A69" s="238">
        <v>2</v>
      </c>
      <c r="B69" s="872" t="s">
        <v>580</v>
      </c>
      <c r="C69" s="873"/>
      <c r="D69" s="873"/>
      <c r="E69" s="873"/>
      <c r="F69" s="873"/>
      <c r="G69" s="873"/>
      <c r="H69" s="873"/>
      <c r="I69" s="873"/>
      <c r="J69" s="873"/>
      <c r="K69" s="873"/>
      <c r="L69" s="873"/>
      <c r="M69" s="873"/>
      <c r="N69" s="873"/>
      <c r="O69" s="873"/>
      <c r="P69" s="874"/>
      <c r="Q69" s="875">
        <v>3776</v>
      </c>
      <c r="R69" s="829"/>
      <c r="S69" s="829"/>
      <c r="T69" s="829"/>
      <c r="U69" s="829"/>
      <c r="V69" s="829">
        <v>3279</v>
      </c>
      <c r="W69" s="829"/>
      <c r="X69" s="829"/>
      <c r="Y69" s="829"/>
      <c r="Z69" s="829"/>
      <c r="AA69" s="829">
        <v>498</v>
      </c>
      <c r="AB69" s="829"/>
      <c r="AC69" s="829"/>
      <c r="AD69" s="829"/>
      <c r="AE69" s="829"/>
      <c r="AF69" s="829">
        <v>488</v>
      </c>
      <c r="AG69" s="829"/>
      <c r="AH69" s="829"/>
      <c r="AI69" s="829"/>
      <c r="AJ69" s="829"/>
      <c r="AK69" s="829" t="s">
        <v>585</v>
      </c>
      <c r="AL69" s="829"/>
      <c r="AM69" s="829"/>
      <c r="AN69" s="829"/>
      <c r="AO69" s="829"/>
      <c r="AP69" s="829">
        <v>10923</v>
      </c>
      <c r="AQ69" s="829"/>
      <c r="AR69" s="829"/>
      <c r="AS69" s="829"/>
      <c r="AT69" s="829"/>
      <c r="AU69" s="829">
        <v>3161</v>
      </c>
      <c r="AV69" s="829"/>
      <c r="AW69" s="829"/>
      <c r="AX69" s="829"/>
      <c r="AY69" s="829"/>
      <c r="AZ69" s="831"/>
      <c r="BA69" s="831"/>
      <c r="BB69" s="831"/>
      <c r="BC69" s="831"/>
      <c r="BD69" s="832"/>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2">
      <c r="A70" s="238">
        <v>3</v>
      </c>
      <c r="B70" s="872" t="s">
        <v>581</v>
      </c>
      <c r="C70" s="873"/>
      <c r="D70" s="873"/>
      <c r="E70" s="873"/>
      <c r="F70" s="873"/>
      <c r="G70" s="873"/>
      <c r="H70" s="873"/>
      <c r="I70" s="873"/>
      <c r="J70" s="873"/>
      <c r="K70" s="873"/>
      <c r="L70" s="873"/>
      <c r="M70" s="873"/>
      <c r="N70" s="873"/>
      <c r="O70" s="873"/>
      <c r="P70" s="874"/>
      <c r="Q70" s="875">
        <v>4957</v>
      </c>
      <c r="R70" s="829"/>
      <c r="S70" s="829"/>
      <c r="T70" s="829"/>
      <c r="U70" s="829"/>
      <c r="V70" s="829">
        <v>4411</v>
      </c>
      <c r="W70" s="829"/>
      <c r="X70" s="829"/>
      <c r="Y70" s="829"/>
      <c r="Z70" s="829"/>
      <c r="AA70" s="829">
        <v>546</v>
      </c>
      <c r="AB70" s="829"/>
      <c r="AC70" s="829"/>
      <c r="AD70" s="829"/>
      <c r="AE70" s="829"/>
      <c r="AF70" s="829">
        <v>546</v>
      </c>
      <c r="AG70" s="829"/>
      <c r="AH70" s="829"/>
      <c r="AI70" s="829"/>
      <c r="AJ70" s="829"/>
      <c r="AK70" s="829">
        <v>543</v>
      </c>
      <c r="AL70" s="829"/>
      <c r="AM70" s="829"/>
      <c r="AN70" s="829"/>
      <c r="AO70" s="829"/>
      <c r="AP70" s="829" t="s">
        <v>585</v>
      </c>
      <c r="AQ70" s="829"/>
      <c r="AR70" s="829"/>
      <c r="AS70" s="829"/>
      <c r="AT70" s="829"/>
      <c r="AU70" s="829" t="s">
        <v>585</v>
      </c>
      <c r="AV70" s="829"/>
      <c r="AW70" s="829"/>
      <c r="AX70" s="829"/>
      <c r="AY70" s="829"/>
      <c r="AZ70" s="831"/>
      <c r="BA70" s="831"/>
      <c r="BB70" s="831"/>
      <c r="BC70" s="831"/>
      <c r="BD70" s="832"/>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2">
      <c r="A71" s="238">
        <v>4</v>
      </c>
      <c r="B71" s="872" t="s">
        <v>582</v>
      </c>
      <c r="C71" s="873"/>
      <c r="D71" s="873"/>
      <c r="E71" s="873"/>
      <c r="F71" s="873"/>
      <c r="G71" s="873"/>
      <c r="H71" s="873"/>
      <c r="I71" s="873"/>
      <c r="J71" s="873"/>
      <c r="K71" s="873"/>
      <c r="L71" s="873"/>
      <c r="M71" s="873"/>
      <c r="N71" s="873"/>
      <c r="O71" s="873"/>
      <c r="P71" s="874"/>
      <c r="Q71" s="875">
        <v>1038597</v>
      </c>
      <c r="R71" s="829"/>
      <c r="S71" s="829"/>
      <c r="T71" s="829"/>
      <c r="U71" s="829"/>
      <c r="V71" s="829">
        <v>1027785</v>
      </c>
      <c r="W71" s="829"/>
      <c r="X71" s="829"/>
      <c r="Y71" s="829"/>
      <c r="Z71" s="829"/>
      <c r="AA71" s="829">
        <v>10811</v>
      </c>
      <c r="AB71" s="829"/>
      <c r="AC71" s="829"/>
      <c r="AD71" s="829"/>
      <c r="AE71" s="829"/>
      <c r="AF71" s="829">
        <v>10811</v>
      </c>
      <c r="AG71" s="829"/>
      <c r="AH71" s="829"/>
      <c r="AI71" s="829"/>
      <c r="AJ71" s="829"/>
      <c r="AK71" s="829">
        <v>7967</v>
      </c>
      <c r="AL71" s="829"/>
      <c r="AM71" s="829"/>
      <c r="AN71" s="829"/>
      <c r="AO71" s="829"/>
      <c r="AP71" s="829" t="s">
        <v>585</v>
      </c>
      <c r="AQ71" s="829"/>
      <c r="AR71" s="829"/>
      <c r="AS71" s="829"/>
      <c r="AT71" s="829"/>
      <c r="AU71" s="829" t="s">
        <v>585</v>
      </c>
      <c r="AV71" s="829"/>
      <c r="AW71" s="829"/>
      <c r="AX71" s="829"/>
      <c r="AY71" s="829"/>
      <c r="AZ71" s="831"/>
      <c r="BA71" s="831"/>
      <c r="BB71" s="831"/>
      <c r="BC71" s="831"/>
      <c r="BD71" s="832"/>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x14ac:dyDescent="0.2">
      <c r="A72" s="238">
        <v>5</v>
      </c>
      <c r="B72" s="872"/>
      <c r="C72" s="873"/>
      <c r="D72" s="873"/>
      <c r="E72" s="873"/>
      <c r="F72" s="873"/>
      <c r="G72" s="873"/>
      <c r="H72" s="873"/>
      <c r="I72" s="873"/>
      <c r="J72" s="873"/>
      <c r="K72" s="873"/>
      <c r="L72" s="873"/>
      <c r="M72" s="873"/>
      <c r="N72" s="873"/>
      <c r="O72" s="873"/>
      <c r="P72" s="874"/>
      <c r="Q72" s="875"/>
      <c r="R72" s="829"/>
      <c r="S72" s="829"/>
      <c r="T72" s="829"/>
      <c r="U72" s="829"/>
      <c r="V72" s="829"/>
      <c r="W72" s="829"/>
      <c r="X72" s="829"/>
      <c r="Y72" s="829"/>
      <c r="Z72" s="829"/>
      <c r="AA72" s="829"/>
      <c r="AB72" s="829"/>
      <c r="AC72" s="829"/>
      <c r="AD72" s="829"/>
      <c r="AE72" s="829"/>
      <c r="AF72" s="829"/>
      <c r="AG72" s="829"/>
      <c r="AH72" s="829"/>
      <c r="AI72" s="829"/>
      <c r="AJ72" s="829"/>
      <c r="AK72" s="829"/>
      <c r="AL72" s="829"/>
      <c r="AM72" s="829"/>
      <c r="AN72" s="829"/>
      <c r="AO72" s="829"/>
      <c r="AP72" s="829"/>
      <c r="AQ72" s="829"/>
      <c r="AR72" s="829"/>
      <c r="AS72" s="829"/>
      <c r="AT72" s="829"/>
      <c r="AU72" s="829"/>
      <c r="AV72" s="829"/>
      <c r="AW72" s="829"/>
      <c r="AX72" s="829"/>
      <c r="AY72" s="829"/>
      <c r="AZ72" s="831"/>
      <c r="BA72" s="831"/>
      <c r="BB72" s="831"/>
      <c r="BC72" s="831"/>
      <c r="BD72" s="832"/>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x14ac:dyDescent="0.2">
      <c r="A73" s="238">
        <v>6</v>
      </c>
      <c r="B73" s="872"/>
      <c r="C73" s="873"/>
      <c r="D73" s="873"/>
      <c r="E73" s="873"/>
      <c r="F73" s="873"/>
      <c r="G73" s="873"/>
      <c r="H73" s="873"/>
      <c r="I73" s="873"/>
      <c r="J73" s="873"/>
      <c r="K73" s="873"/>
      <c r="L73" s="873"/>
      <c r="M73" s="873"/>
      <c r="N73" s="873"/>
      <c r="O73" s="873"/>
      <c r="P73" s="874"/>
      <c r="Q73" s="875"/>
      <c r="R73" s="829"/>
      <c r="S73" s="829"/>
      <c r="T73" s="829"/>
      <c r="U73" s="829"/>
      <c r="V73" s="829"/>
      <c r="W73" s="829"/>
      <c r="X73" s="829"/>
      <c r="Y73" s="829"/>
      <c r="Z73" s="829"/>
      <c r="AA73" s="829"/>
      <c r="AB73" s="829"/>
      <c r="AC73" s="829"/>
      <c r="AD73" s="829"/>
      <c r="AE73" s="829"/>
      <c r="AF73" s="829"/>
      <c r="AG73" s="829"/>
      <c r="AH73" s="829"/>
      <c r="AI73" s="829"/>
      <c r="AJ73" s="829"/>
      <c r="AK73" s="829"/>
      <c r="AL73" s="829"/>
      <c r="AM73" s="829"/>
      <c r="AN73" s="829"/>
      <c r="AO73" s="829"/>
      <c r="AP73" s="829"/>
      <c r="AQ73" s="829"/>
      <c r="AR73" s="829"/>
      <c r="AS73" s="829"/>
      <c r="AT73" s="829"/>
      <c r="AU73" s="829"/>
      <c r="AV73" s="829"/>
      <c r="AW73" s="829"/>
      <c r="AX73" s="829"/>
      <c r="AY73" s="829"/>
      <c r="AZ73" s="831"/>
      <c r="BA73" s="831"/>
      <c r="BB73" s="831"/>
      <c r="BC73" s="831"/>
      <c r="BD73" s="832"/>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x14ac:dyDescent="0.2">
      <c r="A74" s="238">
        <v>7</v>
      </c>
      <c r="B74" s="872"/>
      <c r="C74" s="873"/>
      <c r="D74" s="873"/>
      <c r="E74" s="873"/>
      <c r="F74" s="873"/>
      <c r="G74" s="873"/>
      <c r="H74" s="873"/>
      <c r="I74" s="873"/>
      <c r="J74" s="873"/>
      <c r="K74" s="873"/>
      <c r="L74" s="873"/>
      <c r="M74" s="873"/>
      <c r="N74" s="873"/>
      <c r="O74" s="873"/>
      <c r="P74" s="874"/>
      <c r="Q74" s="875"/>
      <c r="R74" s="829"/>
      <c r="S74" s="829"/>
      <c r="T74" s="829"/>
      <c r="U74" s="829"/>
      <c r="V74" s="829"/>
      <c r="W74" s="829"/>
      <c r="X74" s="829"/>
      <c r="Y74" s="829"/>
      <c r="Z74" s="829"/>
      <c r="AA74" s="829"/>
      <c r="AB74" s="829"/>
      <c r="AC74" s="829"/>
      <c r="AD74" s="829"/>
      <c r="AE74" s="829"/>
      <c r="AF74" s="829"/>
      <c r="AG74" s="829"/>
      <c r="AH74" s="829"/>
      <c r="AI74" s="829"/>
      <c r="AJ74" s="829"/>
      <c r="AK74" s="829"/>
      <c r="AL74" s="829"/>
      <c r="AM74" s="829"/>
      <c r="AN74" s="829"/>
      <c r="AO74" s="829"/>
      <c r="AP74" s="829"/>
      <c r="AQ74" s="829"/>
      <c r="AR74" s="829"/>
      <c r="AS74" s="829"/>
      <c r="AT74" s="829"/>
      <c r="AU74" s="829"/>
      <c r="AV74" s="829"/>
      <c r="AW74" s="829"/>
      <c r="AX74" s="829"/>
      <c r="AY74" s="829"/>
      <c r="AZ74" s="831"/>
      <c r="BA74" s="831"/>
      <c r="BB74" s="831"/>
      <c r="BC74" s="831"/>
      <c r="BD74" s="832"/>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x14ac:dyDescent="0.2">
      <c r="A75" s="238">
        <v>8</v>
      </c>
      <c r="B75" s="872"/>
      <c r="C75" s="873"/>
      <c r="D75" s="873"/>
      <c r="E75" s="873"/>
      <c r="F75" s="873"/>
      <c r="G75" s="873"/>
      <c r="H75" s="873"/>
      <c r="I75" s="873"/>
      <c r="J75" s="873"/>
      <c r="K75" s="873"/>
      <c r="L75" s="873"/>
      <c r="M75" s="873"/>
      <c r="N75" s="873"/>
      <c r="O75" s="873"/>
      <c r="P75" s="874"/>
      <c r="Q75" s="876"/>
      <c r="R75" s="877"/>
      <c r="S75" s="877"/>
      <c r="T75" s="877"/>
      <c r="U75" s="833"/>
      <c r="V75" s="878"/>
      <c r="W75" s="877"/>
      <c r="X75" s="877"/>
      <c r="Y75" s="877"/>
      <c r="Z75" s="833"/>
      <c r="AA75" s="878"/>
      <c r="AB75" s="877"/>
      <c r="AC75" s="877"/>
      <c r="AD75" s="877"/>
      <c r="AE75" s="833"/>
      <c r="AF75" s="878"/>
      <c r="AG75" s="877"/>
      <c r="AH75" s="877"/>
      <c r="AI75" s="877"/>
      <c r="AJ75" s="833"/>
      <c r="AK75" s="878"/>
      <c r="AL75" s="877"/>
      <c r="AM75" s="877"/>
      <c r="AN75" s="877"/>
      <c r="AO75" s="833"/>
      <c r="AP75" s="878"/>
      <c r="AQ75" s="877"/>
      <c r="AR75" s="877"/>
      <c r="AS75" s="877"/>
      <c r="AT75" s="833"/>
      <c r="AU75" s="878"/>
      <c r="AV75" s="877"/>
      <c r="AW75" s="877"/>
      <c r="AX75" s="877"/>
      <c r="AY75" s="833"/>
      <c r="AZ75" s="831"/>
      <c r="BA75" s="831"/>
      <c r="BB75" s="831"/>
      <c r="BC75" s="831"/>
      <c r="BD75" s="832"/>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x14ac:dyDescent="0.2">
      <c r="A76" s="238">
        <v>9</v>
      </c>
      <c r="B76" s="872"/>
      <c r="C76" s="873"/>
      <c r="D76" s="873"/>
      <c r="E76" s="873"/>
      <c r="F76" s="873"/>
      <c r="G76" s="873"/>
      <c r="H76" s="873"/>
      <c r="I76" s="873"/>
      <c r="J76" s="873"/>
      <c r="K76" s="873"/>
      <c r="L76" s="873"/>
      <c r="M76" s="873"/>
      <c r="N76" s="873"/>
      <c r="O76" s="873"/>
      <c r="P76" s="874"/>
      <c r="Q76" s="876"/>
      <c r="R76" s="877"/>
      <c r="S76" s="877"/>
      <c r="T76" s="877"/>
      <c r="U76" s="833"/>
      <c r="V76" s="878"/>
      <c r="W76" s="877"/>
      <c r="X76" s="877"/>
      <c r="Y76" s="877"/>
      <c r="Z76" s="833"/>
      <c r="AA76" s="878"/>
      <c r="AB76" s="877"/>
      <c r="AC76" s="877"/>
      <c r="AD76" s="877"/>
      <c r="AE76" s="833"/>
      <c r="AF76" s="878"/>
      <c r="AG76" s="877"/>
      <c r="AH76" s="877"/>
      <c r="AI76" s="877"/>
      <c r="AJ76" s="833"/>
      <c r="AK76" s="878"/>
      <c r="AL76" s="877"/>
      <c r="AM76" s="877"/>
      <c r="AN76" s="877"/>
      <c r="AO76" s="833"/>
      <c r="AP76" s="878"/>
      <c r="AQ76" s="877"/>
      <c r="AR76" s="877"/>
      <c r="AS76" s="877"/>
      <c r="AT76" s="833"/>
      <c r="AU76" s="878"/>
      <c r="AV76" s="877"/>
      <c r="AW76" s="877"/>
      <c r="AX76" s="877"/>
      <c r="AY76" s="833"/>
      <c r="AZ76" s="831"/>
      <c r="BA76" s="831"/>
      <c r="BB76" s="831"/>
      <c r="BC76" s="831"/>
      <c r="BD76" s="832"/>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x14ac:dyDescent="0.2">
      <c r="A77" s="238">
        <v>10</v>
      </c>
      <c r="B77" s="872"/>
      <c r="C77" s="873"/>
      <c r="D77" s="873"/>
      <c r="E77" s="873"/>
      <c r="F77" s="873"/>
      <c r="G77" s="873"/>
      <c r="H77" s="873"/>
      <c r="I77" s="873"/>
      <c r="J77" s="873"/>
      <c r="K77" s="873"/>
      <c r="L77" s="873"/>
      <c r="M77" s="873"/>
      <c r="N77" s="873"/>
      <c r="O77" s="873"/>
      <c r="P77" s="874"/>
      <c r="Q77" s="876"/>
      <c r="R77" s="877"/>
      <c r="S77" s="877"/>
      <c r="T77" s="877"/>
      <c r="U77" s="833"/>
      <c r="V77" s="878"/>
      <c r="W77" s="877"/>
      <c r="X77" s="877"/>
      <c r="Y77" s="877"/>
      <c r="Z77" s="833"/>
      <c r="AA77" s="878"/>
      <c r="AB77" s="877"/>
      <c r="AC77" s="877"/>
      <c r="AD77" s="877"/>
      <c r="AE77" s="833"/>
      <c r="AF77" s="878"/>
      <c r="AG77" s="877"/>
      <c r="AH77" s="877"/>
      <c r="AI77" s="877"/>
      <c r="AJ77" s="833"/>
      <c r="AK77" s="878"/>
      <c r="AL77" s="877"/>
      <c r="AM77" s="877"/>
      <c r="AN77" s="877"/>
      <c r="AO77" s="833"/>
      <c r="AP77" s="878"/>
      <c r="AQ77" s="877"/>
      <c r="AR77" s="877"/>
      <c r="AS77" s="877"/>
      <c r="AT77" s="833"/>
      <c r="AU77" s="878"/>
      <c r="AV77" s="877"/>
      <c r="AW77" s="877"/>
      <c r="AX77" s="877"/>
      <c r="AY77" s="833"/>
      <c r="AZ77" s="831"/>
      <c r="BA77" s="831"/>
      <c r="BB77" s="831"/>
      <c r="BC77" s="831"/>
      <c r="BD77" s="832"/>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x14ac:dyDescent="0.2">
      <c r="A78" s="238">
        <v>11</v>
      </c>
      <c r="B78" s="872"/>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1"/>
      <c r="BA78" s="831"/>
      <c r="BB78" s="831"/>
      <c r="BC78" s="831"/>
      <c r="BD78" s="832"/>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x14ac:dyDescent="0.2">
      <c r="A79" s="238">
        <v>12</v>
      </c>
      <c r="B79" s="872"/>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1"/>
      <c r="BA79" s="831"/>
      <c r="BB79" s="831"/>
      <c r="BC79" s="831"/>
      <c r="BD79" s="832"/>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x14ac:dyDescent="0.2">
      <c r="A80" s="238">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1"/>
      <c r="BA80" s="831"/>
      <c r="BB80" s="831"/>
      <c r="BC80" s="831"/>
      <c r="BD80" s="832"/>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x14ac:dyDescent="0.2">
      <c r="A81" s="238">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1"/>
      <c r="BA81" s="831"/>
      <c r="BB81" s="831"/>
      <c r="BC81" s="831"/>
      <c r="BD81" s="832"/>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x14ac:dyDescent="0.2">
      <c r="A82" s="238">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1"/>
      <c r="BA82" s="831"/>
      <c r="BB82" s="831"/>
      <c r="BC82" s="831"/>
      <c r="BD82" s="832"/>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x14ac:dyDescent="0.2">
      <c r="A83" s="238">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1"/>
      <c r="BA83" s="831"/>
      <c r="BB83" s="831"/>
      <c r="BC83" s="831"/>
      <c r="BD83" s="832"/>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x14ac:dyDescent="0.2">
      <c r="A84" s="238">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1"/>
      <c r="BA84" s="831"/>
      <c r="BB84" s="831"/>
      <c r="BC84" s="831"/>
      <c r="BD84" s="832"/>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x14ac:dyDescent="0.2">
      <c r="A85" s="238">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1"/>
      <c r="BA85" s="831"/>
      <c r="BB85" s="831"/>
      <c r="BC85" s="831"/>
      <c r="BD85" s="832"/>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x14ac:dyDescent="0.2">
      <c r="A86" s="238">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1"/>
      <c r="BA86" s="831"/>
      <c r="BB86" s="831"/>
      <c r="BC86" s="831"/>
      <c r="BD86" s="832"/>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x14ac:dyDescent="0.2">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5">
      <c r="A88" s="240" t="s">
        <v>393</v>
      </c>
      <c r="B88" s="789" t="s">
        <v>419</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f>SUM(AF68:AJ71)</f>
        <v>11879</v>
      </c>
      <c r="AG88" s="843"/>
      <c r="AH88" s="843"/>
      <c r="AI88" s="843"/>
      <c r="AJ88" s="843"/>
      <c r="AK88" s="840"/>
      <c r="AL88" s="840"/>
      <c r="AM88" s="840"/>
      <c r="AN88" s="840"/>
      <c r="AO88" s="840"/>
      <c r="AP88" s="843">
        <f>SUM(AP68:AT71)</f>
        <v>11004</v>
      </c>
      <c r="AQ88" s="843"/>
      <c r="AR88" s="843"/>
      <c r="AS88" s="843"/>
      <c r="AT88" s="843"/>
      <c r="AU88" s="843">
        <f>SUM(AU68:AY71)</f>
        <v>3175</v>
      </c>
      <c r="AV88" s="843"/>
      <c r="AW88" s="843"/>
      <c r="AX88" s="843"/>
      <c r="AY88" s="843"/>
      <c r="AZ88" s="886"/>
      <c r="BA88" s="790"/>
      <c r="BB88" s="790"/>
      <c r="BC88" s="790"/>
      <c r="BD88" s="887"/>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420</v>
      </c>
      <c r="BS102" s="790"/>
      <c r="BT102" s="790"/>
      <c r="BU102" s="790"/>
      <c r="BV102" s="790"/>
      <c r="BW102" s="790"/>
      <c r="BX102" s="790"/>
      <c r="BY102" s="790"/>
      <c r="BZ102" s="790"/>
      <c r="CA102" s="790"/>
      <c r="CB102" s="790"/>
      <c r="CC102" s="790"/>
      <c r="CD102" s="790"/>
      <c r="CE102" s="790"/>
      <c r="CF102" s="790"/>
      <c r="CG102" s="791"/>
      <c r="CH102" s="888"/>
      <c r="CI102" s="889"/>
      <c r="CJ102" s="889"/>
      <c r="CK102" s="889"/>
      <c r="CL102" s="890"/>
      <c r="CM102" s="888"/>
      <c r="CN102" s="889"/>
      <c r="CO102" s="889"/>
      <c r="CP102" s="889"/>
      <c r="CQ102" s="890"/>
      <c r="CR102" s="891">
        <f>CR7</f>
        <v>2</v>
      </c>
      <c r="CS102" s="851"/>
      <c r="CT102" s="851"/>
      <c r="CU102" s="851"/>
      <c r="CV102" s="892"/>
      <c r="CW102" s="891">
        <f>CW7</f>
        <v>0</v>
      </c>
      <c r="CX102" s="851"/>
      <c r="CY102" s="851"/>
      <c r="CZ102" s="851"/>
      <c r="DA102" s="892"/>
      <c r="DB102" s="891" t="str">
        <f>DB7</f>
        <v>-</v>
      </c>
      <c r="DC102" s="851"/>
      <c r="DD102" s="851"/>
      <c r="DE102" s="851"/>
      <c r="DF102" s="892"/>
      <c r="DG102" s="891">
        <f>DG7</f>
        <v>299</v>
      </c>
      <c r="DH102" s="851"/>
      <c r="DI102" s="851"/>
      <c r="DJ102" s="851"/>
      <c r="DK102" s="892"/>
      <c r="DL102" s="891" t="str">
        <f>DL7</f>
        <v>-</v>
      </c>
      <c r="DM102" s="851"/>
      <c r="DN102" s="851"/>
      <c r="DO102" s="851"/>
      <c r="DP102" s="892"/>
      <c r="DQ102" s="891" t="str">
        <f>DQ7</f>
        <v>-</v>
      </c>
      <c r="DR102" s="851"/>
      <c r="DS102" s="851"/>
      <c r="DT102" s="851"/>
      <c r="DU102" s="892"/>
      <c r="DV102" s="789"/>
      <c r="DW102" s="790"/>
      <c r="DX102" s="790"/>
      <c r="DY102" s="790"/>
      <c r="DZ102" s="887"/>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3" t="s">
        <v>427</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428</v>
      </c>
      <c r="AB109" s="894"/>
      <c r="AC109" s="894"/>
      <c r="AD109" s="894"/>
      <c r="AE109" s="895"/>
      <c r="AF109" s="893" t="s">
        <v>429</v>
      </c>
      <c r="AG109" s="894"/>
      <c r="AH109" s="894"/>
      <c r="AI109" s="894"/>
      <c r="AJ109" s="895"/>
      <c r="AK109" s="893" t="s">
        <v>311</v>
      </c>
      <c r="AL109" s="894"/>
      <c r="AM109" s="894"/>
      <c r="AN109" s="894"/>
      <c r="AO109" s="895"/>
      <c r="AP109" s="893" t="s">
        <v>430</v>
      </c>
      <c r="AQ109" s="894"/>
      <c r="AR109" s="894"/>
      <c r="AS109" s="894"/>
      <c r="AT109" s="896"/>
      <c r="AU109" s="913" t="s">
        <v>427</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428</v>
      </c>
      <c r="BR109" s="894"/>
      <c r="BS109" s="894"/>
      <c r="BT109" s="894"/>
      <c r="BU109" s="895"/>
      <c r="BV109" s="893" t="s">
        <v>429</v>
      </c>
      <c r="BW109" s="894"/>
      <c r="BX109" s="894"/>
      <c r="BY109" s="894"/>
      <c r="BZ109" s="895"/>
      <c r="CA109" s="893" t="s">
        <v>311</v>
      </c>
      <c r="CB109" s="894"/>
      <c r="CC109" s="894"/>
      <c r="CD109" s="894"/>
      <c r="CE109" s="895"/>
      <c r="CF109" s="914" t="s">
        <v>430</v>
      </c>
      <c r="CG109" s="914"/>
      <c r="CH109" s="914"/>
      <c r="CI109" s="914"/>
      <c r="CJ109" s="914"/>
      <c r="CK109" s="893" t="s">
        <v>431</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428</v>
      </c>
      <c r="DH109" s="894"/>
      <c r="DI109" s="894"/>
      <c r="DJ109" s="894"/>
      <c r="DK109" s="895"/>
      <c r="DL109" s="893" t="s">
        <v>429</v>
      </c>
      <c r="DM109" s="894"/>
      <c r="DN109" s="894"/>
      <c r="DO109" s="894"/>
      <c r="DP109" s="895"/>
      <c r="DQ109" s="893" t="s">
        <v>311</v>
      </c>
      <c r="DR109" s="894"/>
      <c r="DS109" s="894"/>
      <c r="DT109" s="894"/>
      <c r="DU109" s="895"/>
      <c r="DV109" s="893" t="s">
        <v>430</v>
      </c>
      <c r="DW109" s="894"/>
      <c r="DX109" s="894"/>
      <c r="DY109" s="894"/>
      <c r="DZ109" s="896"/>
    </row>
    <row r="110" spans="1:131" s="230" customFormat="1" ht="26.25" customHeight="1" x14ac:dyDescent="0.2">
      <c r="A110" s="897" t="s">
        <v>432</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2017940</v>
      </c>
      <c r="AB110" s="901"/>
      <c r="AC110" s="901"/>
      <c r="AD110" s="901"/>
      <c r="AE110" s="902"/>
      <c r="AF110" s="903">
        <v>2001219</v>
      </c>
      <c r="AG110" s="901"/>
      <c r="AH110" s="901"/>
      <c r="AI110" s="901"/>
      <c r="AJ110" s="902"/>
      <c r="AK110" s="903">
        <v>1910373</v>
      </c>
      <c r="AL110" s="901"/>
      <c r="AM110" s="901"/>
      <c r="AN110" s="901"/>
      <c r="AO110" s="902"/>
      <c r="AP110" s="904">
        <v>12.5</v>
      </c>
      <c r="AQ110" s="905"/>
      <c r="AR110" s="905"/>
      <c r="AS110" s="905"/>
      <c r="AT110" s="906"/>
      <c r="AU110" s="907" t="s">
        <v>74</v>
      </c>
      <c r="AV110" s="908"/>
      <c r="AW110" s="908"/>
      <c r="AX110" s="908"/>
      <c r="AY110" s="908"/>
      <c r="AZ110" s="929" t="s">
        <v>433</v>
      </c>
      <c r="BA110" s="898"/>
      <c r="BB110" s="898"/>
      <c r="BC110" s="898"/>
      <c r="BD110" s="898"/>
      <c r="BE110" s="898"/>
      <c r="BF110" s="898"/>
      <c r="BG110" s="898"/>
      <c r="BH110" s="898"/>
      <c r="BI110" s="898"/>
      <c r="BJ110" s="898"/>
      <c r="BK110" s="898"/>
      <c r="BL110" s="898"/>
      <c r="BM110" s="898"/>
      <c r="BN110" s="898"/>
      <c r="BO110" s="898"/>
      <c r="BP110" s="899"/>
      <c r="BQ110" s="930">
        <v>15880586</v>
      </c>
      <c r="BR110" s="931"/>
      <c r="BS110" s="931"/>
      <c r="BT110" s="931"/>
      <c r="BU110" s="931"/>
      <c r="BV110" s="931">
        <v>15721212</v>
      </c>
      <c r="BW110" s="931"/>
      <c r="BX110" s="931"/>
      <c r="BY110" s="931"/>
      <c r="BZ110" s="931"/>
      <c r="CA110" s="931">
        <v>14703753</v>
      </c>
      <c r="CB110" s="931"/>
      <c r="CC110" s="931"/>
      <c r="CD110" s="931"/>
      <c r="CE110" s="931"/>
      <c r="CF110" s="944">
        <v>96.4</v>
      </c>
      <c r="CG110" s="945"/>
      <c r="CH110" s="945"/>
      <c r="CI110" s="945"/>
      <c r="CJ110" s="945"/>
      <c r="CK110" s="946" t="s">
        <v>434</v>
      </c>
      <c r="CL110" s="947"/>
      <c r="CM110" s="929" t="s">
        <v>435</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0" t="s">
        <v>185</v>
      </c>
      <c r="DH110" s="931"/>
      <c r="DI110" s="931"/>
      <c r="DJ110" s="931"/>
      <c r="DK110" s="931"/>
      <c r="DL110" s="931" t="s">
        <v>436</v>
      </c>
      <c r="DM110" s="931"/>
      <c r="DN110" s="931"/>
      <c r="DO110" s="931"/>
      <c r="DP110" s="931"/>
      <c r="DQ110" s="931" t="s">
        <v>185</v>
      </c>
      <c r="DR110" s="931"/>
      <c r="DS110" s="931"/>
      <c r="DT110" s="931"/>
      <c r="DU110" s="931"/>
      <c r="DV110" s="932" t="s">
        <v>436</v>
      </c>
      <c r="DW110" s="932"/>
      <c r="DX110" s="932"/>
      <c r="DY110" s="932"/>
      <c r="DZ110" s="933"/>
    </row>
    <row r="111" spans="1:131" s="230" customFormat="1" ht="26.25" customHeight="1" x14ac:dyDescent="0.2">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185</v>
      </c>
      <c r="AB111" s="938"/>
      <c r="AC111" s="938"/>
      <c r="AD111" s="938"/>
      <c r="AE111" s="939"/>
      <c r="AF111" s="940" t="s">
        <v>185</v>
      </c>
      <c r="AG111" s="938"/>
      <c r="AH111" s="938"/>
      <c r="AI111" s="938"/>
      <c r="AJ111" s="939"/>
      <c r="AK111" s="940" t="s">
        <v>438</v>
      </c>
      <c r="AL111" s="938"/>
      <c r="AM111" s="938"/>
      <c r="AN111" s="938"/>
      <c r="AO111" s="939"/>
      <c r="AP111" s="941" t="s">
        <v>185</v>
      </c>
      <c r="AQ111" s="942"/>
      <c r="AR111" s="942"/>
      <c r="AS111" s="942"/>
      <c r="AT111" s="943"/>
      <c r="AU111" s="909"/>
      <c r="AV111" s="910"/>
      <c r="AW111" s="910"/>
      <c r="AX111" s="910"/>
      <c r="AY111" s="910"/>
      <c r="AZ111" s="922" t="s">
        <v>439</v>
      </c>
      <c r="BA111" s="923"/>
      <c r="BB111" s="923"/>
      <c r="BC111" s="923"/>
      <c r="BD111" s="923"/>
      <c r="BE111" s="923"/>
      <c r="BF111" s="923"/>
      <c r="BG111" s="923"/>
      <c r="BH111" s="923"/>
      <c r="BI111" s="923"/>
      <c r="BJ111" s="923"/>
      <c r="BK111" s="923"/>
      <c r="BL111" s="923"/>
      <c r="BM111" s="923"/>
      <c r="BN111" s="923"/>
      <c r="BO111" s="923"/>
      <c r="BP111" s="924"/>
      <c r="BQ111" s="925">
        <v>451958</v>
      </c>
      <c r="BR111" s="926"/>
      <c r="BS111" s="926"/>
      <c r="BT111" s="926"/>
      <c r="BU111" s="926"/>
      <c r="BV111" s="926">
        <v>151738</v>
      </c>
      <c r="BW111" s="926"/>
      <c r="BX111" s="926"/>
      <c r="BY111" s="926"/>
      <c r="BZ111" s="926"/>
      <c r="CA111" s="926">
        <v>299322</v>
      </c>
      <c r="CB111" s="926"/>
      <c r="CC111" s="926"/>
      <c r="CD111" s="926"/>
      <c r="CE111" s="926"/>
      <c r="CF111" s="920">
        <v>2</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185</v>
      </c>
      <c r="DH111" s="926"/>
      <c r="DI111" s="926"/>
      <c r="DJ111" s="926"/>
      <c r="DK111" s="926"/>
      <c r="DL111" s="926" t="s">
        <v>185</v>
      </c>
      <c r="DM111" s="926"/>
      <c r="DN111" s="926"/>
      <c r="DO111" s="926"/>
      <c r="DP111" s="926"/>
      <c r="DQ111" s="926" t="s">
        <v>185</v>
      </c>
      <c r="DR111" s="926"/>
      <c r="DS111" s="926"/>
      <c r="DT111" s="926"/>
      <c r="DU111" s="926"/>
      <c r="DV111" s="927" t="s">
        <v>438</v>
      </c>
      <c r="DW111" s="927"/>
      <c r="DX111" s="927"/>
      <c r="DY111" s="927"/>
      <c r="DZ111" s="928"/>
    </row>
    <row r="112" spans="1:131" s="230" customFormat="1" ht="26.25" customHeight="1" x14ac:dyDescent="0.2">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438</v>
      </c>
      <c r="AB112" s="959"/>
      <c r="AC112" s="959"/>
      <c r="AD112" s="959"/>
      <c r="AE112" s="960"/>
      <c r="AF112" s="961" t="s">
        <v>185</v>
      </c>
      <c r="AG112" s="959"/>
      <c r="AH112" s="959"/>
      <c r="AI112" s="959"/>
      <c r="AJ112" s="960"/>
      <c r="AK112" s="961" t="s">
        <v>438</v>
      </c>
      <c r="AL112" s="959"/>
      <c r="AM112" s="959"/>
      <c r="AN112" s="959"/>
      <c r="AO112" s="960"/>
      <c r="AP112" s="962" t="s">
        <v>438</v>
      </c>
      <c r="AQ112" s="963"/>
      <c r="AR112" s="963"/>
      <c r="AS112" s="963"/>
      <c r="AT112" s="964"/>
      <c r="AU112" s="909"/>
      <c r="AV112" s="910"/>
      <c r="AW112" s="910"/>
      <c r="AX112" s="910"/>
      <c r="AY112" s="910"/>
      <c r="AZ112" s="922" t="s">
        <v>443</v>
      </c>
      <c r="BA112" s="923"/>
      <c r="BB112" s="923"/>
      <c r="BC112" s="923"/>
      <c r="BD112" s="923"/>
      <c r="BE112" s="923"/>
      <c r="BF112" s="923"/>
      <c r="BG112" s="923"/>
      <c r="BH112" s="923"/>
      <c r="BI112" s="923"/>
      <c r="BJ112" s="923"/>
      <c r="BK112" s="923"/>
      <c r="BL112" s="923"/>
      <c r="BM112" s="923"/>
      <c r="BN112" s="923"/>
      <c r="BO112" s="923"/>
      <c r="BP112" s="924"/>
      <c r="BQ112" s="925">
        <v>6176579</v>
      </c>
      <c r="BR112" s="926"/>
      <c r="BS112" s="926"/>
      <c r="BT112" s="926"/>
      <c r="BU112" s="926"/>
      <c r="BV112" s="926">
        <v>4986582</v>
      </c>
      <c r="BW112" s="926"/>
      <c r="BX112" s="926"/>
      <c r="BY112" s="926"/>
      <c r="BZ112" s="926"/>
      <c r="CA112" s="926">
        <v>3904931</v>
      </c>
      <c r="CB112" s="926"/>
      <c r="CC112" s="926"/>
      <c r="CD112" s="926"/>
      <c r="CE112" s="926"/>
      <c r="CF112" s="920">
        <v>25.6</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185</v>
      </c>
      <c r="DH112" s="926"/>
      <c r="DI112" s="926"/>
      <c r="DJ112" s="926"/>
      <c r="DK112" s="926"/>
      <c r="DL112" s="926" t="s">
        <v>185</v>
      </c>
      <c r="DM112" s="926"/>
      <c r="DN112" s="926"/>
      <c r="DO112" s="926"/>
      <c r="DP112" s="926"/>
      <c r="DQ112" s="926" t="s">
        <v>185</v>
      </c>
      <c r="DR112" s="926"/>
      <c r="DS112" s="926"/>
      <c r="DT112" s="926"/>
      <c r="DU112" s="926"/>
      <c r="DV112" s="927" t="s">
        <v>185</v>
      </c>
      <c r="DW112" s="927"/>
      <c r="DX112" s="927"/>
      <c r="DY112" s="927"/>
      <c r="DZ112" s="928"/>
    </row>
    <row r="113" spans="1:130" s="230" customFormat="1" ht="26.25" customHeight="1" x14ac:dyDescent="0.2">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680927</v>
      </c>
      <c r="AB113" s="938"/>
      <c r="AC113" s="938"/>
      <c r="AD113" s="938"/>
      <c r="AE113" s="939"/>
      <c r="AF113" s="940">
        <v>826937</v>
      </c>
      <c r="AG113" s="938"/>
      <c r="AH113" s="938"/>
      <c r="AI113" s="938"/>
      <c r="AJ113" s="939"/>
      <c r="AK113" s="940">
        <v>661633</v>
      </c>
      <c r="AL113" s="938"/>
      <c r="AM113" s="938"/>
      <c r="AN113" s="938"/>
      <c r="AO113" s="939"/>
      <c r="AP113" s="941">
        <v>4.3</v>
      </c>
      <c r="AQ113" s="942"/>
      <c r="AR113" s="942"/>
      <c r="AS113" s="942"/>
      <c r="AT113" s="943"/>
      <c r="AU113" s="909"/>
      <c r="AV113" s="910"/>
      <c r="AW113" s="910"/>
      <c r="AX113" s="910"/>
      <c r="AY113" s="910"/>
      <c r="AZ113" s="922" t="s">
        <v>446</v>
      </c>
      <c r="BA113" s="923"/>
      <c r="BB113" s="923"/>
      <c r="BC113" s="923"/>
      <c r="BD113" s="923"/>
      <c r="BE113" s="923"/>
      <c r="BF113" s="923"/>
      <c r="BG113" s="923"/>
      <c r="BH113" s="923"/>
      <c r="BI113" s="923"/>
      <c r="BJ113" s="923"/>
      <c r="BK113" s="923"/>
      <c r="BL113" s="923"/>
      <c r="BM113" s="923"/>
      <c r="BN113" s="923"/>
      <c r="BO113" s="923"/>
      <c r="BP113" s="924"/>
      <c r="BQ113" s="925">
        <v>3460076</v>
      </c>
      <c r="BR113" s="926"/>
      <c r="BS113" s="926"/>
      <c r="BT113" s="926"/>
      <c r="BU113" s="926"/>
      <c r="BV113" s="926">
        <v>3394554</v>
      </c>
      <c r="BW113" s="926"/>
      <c r="BX113" s="926"/>
      <c r="BY113" s="926"/>
      <c r="BZ113" s="926"/>
      <c r="CA113" s="926">
        <v>3174678</v>
      </c>
      <c r="CB113" s="926"/>
      <c r="CC113" s="926"/>
      <c r="CD113" s="926"/>
      <c r="CE113" s="926"/>
      <c r="CF113" s="920">
        <v>20.8</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438</v>
      </c>
      <c r="DH113" s="959"/>
      <c r="DI113" s="959"/>
      <c r="DJ113" s="959"/>
      <c r="DK113" s="960"/>
      <c r="DL113" s="961" t="s">
        <v>438</v>
      </c>
      <c r="DM113" s="959"/>
      <c r="DN113" s="959"/>
      <c r="DO113" s="959"/>
      <c r="DP113" s="960"/>
      <c r="DQ113" s="961" t="s">
        <v>185</v>
      </c>
      <c r="DR113" s="959"/>
      <c r="DS113" s="959"/>
      <c r="DT113" s="959"/>
      <c r="DU113" s="960"/>
      <c r="DV113" s="962" t="s">
        <v>185</v>
      </c>
      <c r="DW113" s="963"/>
      <c r="DX113" s="963"/>
      <c r="DY113" s="963"/>
      <c r="DZ113" s="964"/>
    </row>
    <row r="114" spans="1:130" s="230" customFormat="1" ht="26.25" customHeight="1" x14ac:dyDescent="0.2">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97217</v>
      </c>
      <c r="AB114" s="959"/>
      <c r="AC114" s="959"/>
      <c r="AD114" s="959"/>
      <c r="AE114" s="960"/>
      <c r="AF114" s="961">
        <v>175371</v>
      </c>
      <c r="AG114" s="959"/>
      <c r="AH114" s="959"/>
      <c r="AI114" s="959"/>
      <c r="AJ114" s="960"/>
      <c r="AK114" s="961">
        <v>297354</v>
      </c>
      <c r="AL114" s="959"/>
      <c r="AM114" s="959"/>
      <c r="AN114" s="959"/>
      <c r="AO114" s="960"/>
      <c r="AP114" s="962">
        <v>1.9</v>
      </c>
      <c r="AQ114" s="963"/>
      <c r="AR114" s="963"/>
      <c r="AS114" s="963"/>
      <c r="AT114" s="964"/>
      <c r="AU114" s="909"/>
      <c r="AV114" s="910"/>
      <c r="AW114" s="910"/>
      <c r="AX114" s="910"/>
      <c r="AY114" s="910"/>
      <c r="AZ114" s="922" t="s">
        <v>449</v>
      </c>
      <c r="BA114" s="923"/>
      <c r="BB114" s="923"/>
      <c r="BC114" s="923"/>
      <c r="BD114" s="923"/>
      <c r="BE114" s="923"/>
      <c r="BF114" s="923"/>
      <c r="BG114" s="923"/>
      <c r="BH114" s="923"/>
      <c r="BI114" s="923"/>
      <c r="BJ114" s="923"/>
      <c r="BK114" s="923"/>
      <c r="BL114" s="923"/>
      <c r="BM114" s="923"/>
      <c r="BN114" s="923"/>
      <c r="BO114" s="923"/>
      <c r="BP114" s="924"/>
      <c r="BQ114" s="925">
        <v>4949031</v>
      </c>
      <c r="BR114" s="926"/>
      <c r="BS114" s="926"/>
      <c r="BT114" s="926"/>
      <c r="BU114" s="926"/>
      <c r="BV114" s="926">
        <v>4762493</v>
      </c>
      <c r="BW114" s="926"/>
      <c r="BX114" s="926"/>
      <c r="BY114" s="926"/>
      <c r="BZ114" s="926"/>
      <c r="CA114" s="926">
        <v>4673269</v>
      </c>
      <c r="CB114" s="926"/>
      <c r="CC114" s="926"/>
      <c r="CD114" s="926"/>
      <c r="CE114" s="926"/>
      <c r="CF114" s="920">
        <v>30.6</v>
      </c>
      <c r="CG114" s="921"/>
      <c r="CH114" s="921"/>
      <c r="CI114" s="921"/>
      <c r="CJ114" s="921"/>
      <c r="CK114" s="948"/>
      <c r="CL114" s="949"/>
      <c r="CM114" s="922" t="s">
        <v>450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185</v>
      </c>
      <c r="DH114" s="959"/>
      <c r="DI114" s="959"/>
      <c r="DJ114" s="959"/>
      <c r="DK114" s="960"/>
      <c r="DL114" s="961" t="s">
        <v>185</v>
      </c>
      <c r="DM114" s="959"/>
      <c r="DN114" s="959"/>
      <c r="DO114" s="959"/>
      <c r="DP114" s="960"/>
      <c r="DQ114" s="961" t="s">
        <v>185</v>
      </c>
      <c r="DR114" s="959"/>
      <c r="DS114" s="959"/>
      <c r="DT114" s="959"/>
      <c r="DU114" s="960"/>
      <c r="DV114" s="962" t="s">
        <v>185</v>
      </c>
      <c r="DW114" s="963"/>
      <c r="DX114" s="963"/>
      <c r="DY114" s="963"/>
      <c r="DZ114" s="964"/>
    </row>
    <row r="115" spans="1:130" s="230" customFormat="1" ht="26.25" customHeight="1" x14ac:dyDescent="0.2">
      <c r="A115" s="954"/>
      <c r="B115" s="955"/>
      <c r="C115" s="923" t="s">
        <v>451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332982</v>
      </c>
      <c r="AB115" s="938"/>
      <c r="AC115" s="938"/>
      <c r="AD115" s="938"/>
      <c r="AE115" s="939"/>
      <c r="AF115" s="940">
        <v>95369</v>
      </c>
      <c r="AG115" s="938"/>
      <c r="AH115" s="938"/>
      <c r="AI115" s="938"/>
      <c r="AJ115" s="939"/>
      <c r="AK115" s="940">
        <v>236</v>
      </c>
      <c r="AL115" s="938"/>
      <c r="AM115" s="938"/>
      <c r="AN115" s="938"/>
      <c r="AO115" s="939"/>
      <c r="AP115" s="941">
        <v>0</v>
      </c>
      <c r="AQ115" s="942"/>
      <c r="AR115" s="942"/>
      <c r="AS115" s="942"/>
      <c r="AT115" s="943"/>
      <c r="AU115" s="909"/>
      <c r="AV115" s="910"/>
      <c r="AW115" s="910"/>
      <c r="AX115" s="910"/>
      <c r="AY115" s="910"/>
      <c r="AZ115" s="922" t="s">
        <v>452</v>
      </c>
      <c r="BA115" s="923"/>
      <c r="BB115" s="923"/>
      <c r="BC115" s="923"/>
      <c r="BD115" s="923"/>
      <c r="BE115" s="923"/>
      <c r="BF115" s="923"/>
      <c r="BG115" s="923"/>
      <c r="BH115" s="923"/>
      <c r="BI115" s="923"/>
      <c r="BJ115" s="923"/>
      <c r="BK115" s="923"/>
      <c r="BL115" s="923"/>
      <c r="BM115" s="923"/>
      <c r="BN115" s="923"/>
      <c r="BO115" s="923"/>
      <c r="BP115" s="924"/>
      <c r="BQ115" s="925" t="s">
        <v>438</v>
      </c>
      <c r="BR115" s="926"/>
      <c r="BS115" s="926"/>
      <c r="BT115" s="926"/>
      <c r="BU115" s="926"/>
      <c r="BV115" s="926" t="s">
        <v>185</v>
      </c>
      <c r="BW115" s="926"/>
      <c r="BX115" s="926"/>
      <c r="BY115" s="926"/>
      <c r="BZ115" s="926"/>
      <c r="CA115" s="926" t="s">
        <v>438</v>
      </c>
      <c r="CB115" s="926"/>
      <c r="CC115" s="926"/>
      <c r="CD115" s="926"/>
      <c r="CE115" s="926"/>
      <c r="CF115" s="920" t="s">
        <v>438</v>
      </c>
      <c r="CG115" s="921"/>
      <c r="CH115" s="921"/>
      <c r="CI115" s="921"/>
      <c r="CJ115" s="921"/>
      <c r="CK115" s="948"/>
      <c r="CL115" s="949"/>
      <c r="CM115" s="922" t="s">
        <v>453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451958</v>
      </c>
      <c r="DH115" s="959"/>
      <c r="DI115" s="959"/>
      <c r="DJ115" s="959"/>
      <c r="DK115" s="960"/>
      <c r="DL115" s="961">
        <v>151738</v>
      </c>
      <c r="DM115" s="959"/>
      <c r="DN115" s="959"/>
      <c r="DO115" s="959"/>
      <c r="DP115" s="960"/>
      <c r="DQ115" s="961">
        <v>299322</v>
      </c>
      <c r="DR115" s="959"/>
      <c r="DS115" s="959"/>
      <c r="DT115" s="959"/>
      <c r="DU115" s="960"/>
      <c r="DV115" s="962">
        <v>2</v>
      </c>
      <c r="DW115" s="963"/>
      <c r="DX115" s="963"/>
      <c r="DY115" s="963"/>
      <c r="DZ115" s="964"/>
    </row>
    <row r="116" spans="1:130" s="230" customFormat="1" ht="26.25" customHeight="1" x14ac:dyDescent="0.2">
      <c r="A116" s="956"/>
      <c r="B116" s="957"/>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185</v>
      </c>
      <c r="AB116" s="959"/>
      <c r="AC116" s="959"/>
      <c r="AD116" s="959"/>
      <c r="AE116" s="960"/>
      <c r="AF116" s="961" t="s">
        <v>185</v>
      </c>
      <c r="AG116" s="959"/>
      <c r="AH116" s="959"/>
      <c r="AI116" s="959"/>
      <c r="AJ116" s="960"/>
      <c r="AK116" s="961" t="s">
        <v>438</v>
      </c>
      <c r="AL116" s="959"/>
      <c r="AM116" s="959"/>
      <c r="AN116" s="959"/>
      <c r="AO116" s="960"/>
      <c r="AP116" s="962" t="s">
        <v>185</v>
      </c>
      <c r="AQ116" s="963"/>
      <c r="AR116" s="963"/>
      <c r="AS116" s="963"/>
      <c r="AT116" s="964"/>
      <c r="AU116" s="909"/>
      <c r="AV116" s="910"/>
      <c r="AW116" s="910"/>
      <c r="AX116" s="910"/>
      <c r="AY116" s="910"/>
      <c r="AZ116" s="967" t="s">
        <v>455</v>
      </c>
      <c r="BA116" s="968"/>
      <c r="BB116" s="968"/>
      <c r="BC116" s="968"/>
      <c r="BD116" s="968"/>
      <c r="BE116" s="968"/>
      <c r="BF116" s="968"/>
      <c r="BG116" s="968"/>
      <c r="BH116" s="968"/>
      <c r="BI116" s="968"/>
      <c r="BJ116" s="968"/>
      <c r="BK116" s="968"/>
      <c r="BL116" s="968"/>
      <c r="BM116" s="968"/>
      <c r="BN116" s="968"/>
      <c r="BO116" s="968"/>
      <c r="BP116" s="969"/>
      <c r="BQ116" s="925" t="s">
        <v>185</v>
      </c>
      <c r="BR116" s="926"/>
      <c r="BS116" s="926"/>
      <c r="BT116" s="926"/>
      <c r="BU116" s="926"/>
      <c r="BV116" s="926" t="s">
        <v>185</v>
      </c>
      <c r="BW116" s="926"/>
      <c r="BX116" s="926"/>
      <c r="BY116" s="926"/>
      <c r="BZ116" s="926"/>
      <c r="CA116" s="926" t="s">
        <v>438</v>
      </c>
      <c r="CB116" s="926"/>
      <c r="CC116" s="926"/>
      <c r="CD116" s="926"/>
      <c r="CE116" s="926"/>
      <c r="CF116" s="920" t="s">
        <v>185</v>
      </c>
      <c r="CG116" s="921"/>
      <c r="CH116" s="921"/>
      <c r="CI116" s="921"/>
      <c r="CJ116" s="921"/>
      <c r="CK116" s="948"/>
      <c r="CL116" s="949"/>
      <c r="CM116" s="922" t="s">
        <v>456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185</v>
      </c>
      <c r="DH116" s="959"/>
      <c r="DI116" s="959"/>
      <c r="DJ116" s="959"/>
      <c r="DK116" s="960"/>
      <c r="DL116" s="961" t="s">
        <v>185</v>
      </c>
      <c r="DM116" s="959"/>
      <c r="DN116" s="959"/>
      <c r="DO116" s="959"/>
      <c r="DP116" s="960"/>
      <c r="DQ116" s="961" t="s">
        <v>185</v>
      </c>
      <c r="DR116" s="959"/>
      <c r="DS116" s="959"/>
      <c r="DT116" s="959"/>
      <c r="DU116" s="960"/>
      <c r="DV116" s="962" t="s">
        <v>185</v>
      </c>
      <c r="DW116" s="963"/>
      <c r="DX116" s="963"/>
      <c r="DY116" s="963"/>
      <c r="DZ116" s="964"/>
    </row>
    <row r="117" spans="1:130" s="230" customFormat="1" ht="26.25" customHeight="1" x14ac:dyDescent="0.2">
      <c r="A117" s="913" t="s">
        <v>190</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7" t="s">
        <v>457</v>
      </c>
      <c r="Z117" s="895"/>
      <c r="AA117" s="978">
        <v>3129066</v>
      </c>
      <c r="AB117" s="979"/>
      <c r="AC117" s="979"/>
      <c r="AD117" s="979"/>
      <c r="AE117" s="980"/>
      <c r="AF117" s="981">
        <v>3098896</v>
      </c>
      <c r="AG117" s="979"/>
      <c r="AH117" s="979"/>
      <c r="AI117" s="979"/>
      <c r="AJ117" s="980"/>
      <c r="AK117" s="981">
        <v>2869596</v>
      </c>
      <c r="AL117" s="979"/>
      <c r="AM117" s="979"/>
      <c r="AN117" s="979"/>
      <c r="AO117" s="980"/>
      <c r="AP117" s="982"/>
      <c r="AQ117" s="983"/>
      <c r="AR117" s="983"/>
      <c r="AS117" s="983"/>
      <c r="AT117" s="984"/>
      <c r="AU117" s="909"/>
      <c r="AV117" s="910"/>
      <c r="AW117" s="910"/>
      <c r="AX117" s="910"/>
      <c r="AY117" s="910"/>
      <c r="AZ117" s="974" t="s">
        <v>458</v>
      </c>
      <c r="BA117" s="975"/>
      <c r="BB117" s="975"/>
      <c r="BC117" s="975"/>
      <c r="BD117" s="975"/>
      <c r="BE117" s="975"/>
      <c r="BF117" s="975"/>
      <c r="BG117" s="975"/>
      <c r="BH117" s="975"/>
      <c r="BI117" s="975"/>
      <c r="BJ117" s="975"/>
      <c r="BK117" s="975"/>
      <c r="BL117" s="975"/>
      <c r="BM117" s="975"/>
      <c r="BN117" s="975"/>
      <c r="BO117" s="975"/>
      <c r="BP117" s="976"/>
      <c r="BQ117" s="925" t="s">
        <v>185</v>
      </c>
      <c r="BR117" s="926"/>
      <c r="BS117" s="926"/>
      <c r="BT117" s="926"/>
      <c r="BU117" s="926"/>
      <c r="BV117" s="926" t="s">
        <v>438</v>
      </c>
      <c r="BW117" s="926"/>
      <c r="BX117" s="926"/>
      <c r="BY117" s="926"/>
      <c r="BZ117" s="926"/>
      <c r="CA117" s="926" t="s">
        <v>185</v>
      </c>
      <c r="CB117" s="926"/>
      <c r="CC117" s="926"/>
      <c r="CD117" s="926"/>
      <c r="CE117" s="926"/>
      <c r="CF117" s="920" t="s">
        <v>438</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185</v>
      </c>
      <c r="DH117" s="959"/>
      <c r="DI117" s="959"/>
      <c r="DJ117" s="959"/>
      <c r="DK117" s="960"/>
      <c r="DL117" s="961" t="s">
        <v>438</v>
      </c>
      <c r="DM117" s="959"/>
      <c r="DN117" s="959"/>
      <c r="DO117" s="959"/>
      <c r="DP117" s="960"/>
      <c r="DQ117" s="961" t="s">
        <v>185</v>
      </c>
      <c r="DR117" s="959"/>
      <c r="DS117" s="959"/>
      <c r="DT117" s="959"/>
      <c r="DU117" s="960"/>
      <c r="DV117" s="962" t="s">
        <v>185</v>
      </c>
      <c r="DW117" s="963"/>
      <c r="DX117" s="963"/>
      <c r="DY117" s="963"/>
      <c r="DZ117" s="964"/>
    </row>
    <row r="118" spans="1:130" s="230" customFormat="1" ht="26.25" customHeight="1" x14ac:dyDescent="0.2">
      <c r="A118" s="913" t="s">
        <v>431</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428</v>
      </c>
      <c r="AB118" s="894"/>
      <c r="AC118" s="894"/>
      <c r="AD118" s="894"/>
      <c r="AE118" s="895"/>
      <c r="AF118" s="893" t="s">
        <v>429</v>
      </c>
      <c r="AG118" s="894"/>
      <c r="AH118" s="894"/>
      <c r="AI118" s="894"/>
      <c r="AJ118" s="895"/>
      <c r="AK118" s="893" t="s">
        <v>311</v>
      </c>
      <c r="AL118" s="894"/>
      <c r="AM118" s="894"/>
      <c r="AN118" s="894"/>
      <c r="AO118" s="895"/>
      <c r="AP118" s="970" t="s">
        <v>430</v>
      </c>
      <c r="AQ118" s="971"/>
      <c r="AR118" s="971"/>
      <c r="AS118" s="971"/>
      <c r="AT118" s="972"/>
      <c r="AU118" s="909"/>
      <c r="AV118" s="910"/>
      <c r="AW118" s="910"/>
      <c r="AX118" s="910"/>
      <c r="AY118" s="910"/>
      <c r="AZ118" s="973" t="s">
        <v>460</v>
      </c>
      <c r="BA118" s="965"/>
      <c r="BB118" s="965"/>
      <c r="BC118" s="965"/>
      <c r="BD118" s="965"/>
      <c r="BE118" s="965"/>
      <c r="BF118" s="965"/>
      <c r="BG118" s="965"/>
      <c r="BH118" s="965"/>
      <c r="BI118" s="965"/>
      <c r="BJ118" s="965"/>
      <c r="BK118" s="965"/>
      <c r="BL118" s="965"/>
      <c r="BM118" s="965"/>
      <c r="BN118" s="965"/>
      <c r="BO118" s="965"/>
      <c r="BP118" s="966"/>
      <c r="BQ118" s="999" t="s">
        <v>185</v>
      </c>
      <c r="BR118" s="1000"/>
      <c r="BS118" s="1000"/>
      <c r="BT118" s="1000"/>
      <c r="BU118" s="1000"/>
      <c r="BV118" s="1000" t="s">
        <v>185</v>
      </c>
      <c r="BW118" s="1000"/>
      <c r="BX118" s="1000"/>
      <c r="BY118" s="1000"/>
      <c r="BZ118" s="1000"/>
      <c r="CA118" s="1000" t="s">
        <v>185</v>
      </c>
      <c r="CB118" s="1000"/>
      <c r="CC118" s="1000"/>
      <c r="CD118" s="1000"/>
      <c r="CE118" s="1000"/>
      <c r="CF118" s="920" t="s">
        <v>185</v>
      </c>
      <c r="CG118" s="921"/>
      <c r="CH118" s="921"/>
      <c r="CI118" s="921"/>
      <c r="CJ118" s="921"/>
      <c r="CK118" s="948"/>
      <c r="CL118" s="949"/>
      <c r="CM118" s="922" t="s">
        <v>461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185</v>
      </c>
      <c r="DH118" s="959"/>
      <c r="DI118" s="959"/>
      <c r="DJ118" s="959"/>
      <c r="DK118" s="960"/>
      <c r="DL118" s="961" t="s">
        <v>185</v>
      </c>
      <c r="DM118" s="959"/>
      <c r="DN118" s="959"/>
      <c r="DO118" s="959"/>
      <c r="DP118" s="960"/>
      <c r="DQ118" s="961" t="s">
        <v>185</v>
      </c>
      <c r="DR118" s="959"/>
      <c r="DS118" s="959"/>
      <c r="DT118" s="959"/>
      <c r="DU118" s="960"/>
      <c r="DV118" s="962" t="s">
        <v>462</v>
      </c>
      <c r="DW118" s="963"/>
      <c r="DX118" s="963"/>
      <c r="DY118" s="963"/>
      <c r="DZ118" s="964"/>
    </row>
    <row r="119" spans="1:130" s="230" customFormat="1" ht="26.25" customHeight="1" x14ac:dyDescent="0.2">
      <c r="A119" s="1056" t="s">
        <v>434</v>
      </c>
      <c r="B119" s="947"/>
      <c r="C119" s="929" t="s">
        <v>435</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462</v>
      </c>
      <c r="AB119" s="901"/>
      <c r="AC119" s="901"/>
      <c r="AD119" s="901"/>
      <c r="AE119" s="902"/>
      <c r="AF119" s="903" t="s">
        <v>462</v>
      </c>
      <c r="AG119" s="901"/>
      <c r="AH119" s="901"/>
      <c r="AI119" s="901"/>
      <c r="AJ119" s="902"/>
      <c r="AK119" s="903" t="s">
        <v>462</v>
      </c>
      <c r="AL119" s="901"/>
      <c r="AM119" s="901"/>
      <c r="AN119" s="901"/>
      <c r="AO119" s="902"/>
      <c r="AP119" s="904" t="s">
        <v>185</v>
      </c>
      <c r="AQ119" s="905"/>
      <c r="AR119" s="905"/>
      <c r="AS119" s="905"/>
      <c r="AT119" s="906"/>
      <c r="AU119" s="911"/>
      <c r="AV119" s="912"/>
      <c r="AW119" s="912"/>
      <c r="AX119" s="912"/>
      <c r="AY119" s="912"/>
      <c r="AZ119" s="251" t="s">
        <v>190</v>
      </c>
      <c r="BA119" s="251"/>
      <c r="BB119" s="251"/>
      <c r="BC119" s="251"/>
      <c r="BD119" s="251"/>
      <c r="BE119" s="251"/>
      <c r="BF119" s="251"/>
      <c r="BG119" s="251"/>
      <c r="BH119" s="251"/>
      <c r="BI119" s="251"/>
      <c r="BJ119" s="251"/>
      <c r="BK119" s="251"/>
      <c r="BL119" s="251"/>
      <c r="BM119" s="251"/>
      <c r="BN119" s="251"/>
      <c r="BO119" s="977" t="s">
        <v>463</v>
      </c>
      <c r="BP119" s="1005"/>
      <c r="BQ119" s="999">
        <v>30918230</v>
      </c>
      <c r="BR119" s="1000"/>
      <c r="BS119" s="1000"/>
      <c r="BT119" s="1000"/>
      <c r="BU119" s="1000"/>
      <c r="BV119" s="1000">
        <v>29016579</v>
      </c>
      <c r="BW119" s="1000"/>
      <c r="BX119" s="1000"/>
      <c r="BY119" s="1000"/>
      <c r="BZ119" s="1000"/>
      <c r="CA119" s="1000">
        <v>26755953</v>
      </c>
      <c r="CB119" s="1000"/>
      <c r="CC119" s="1000"/>
      <c r="CD119" s="1000"/>
      <c r="CE119" s="1000"/>
      <c r="CF119" s="1001"/>
      <c r="CG119" s="1002"/>
      <c r="CH119" s="1002"/>
      <c r="CI119" s="1002"/>
      <c r="CJ119" s="1003"/>
      <c r="CK119" s="950"/>
      <c r="CL119" s="951"/>
      <c r="CM119" s="973" t="s">
        <v>464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185</v>
      </c>
      <c r="DH119" s="986"/>
      <c r="DI119" s="986"/>
      <c r="DJ119" s="986"/>
      <c r="DK119" s="987"/>
      <c r="DL119" s="985" t="s">
        <v>185</v>
      </c>
      <c r="DM119" s="986"/>
      <c r="DN119" s="986"/>
      <c r="DO119" s="986"/>
      <c r="DP119" s="987"/>
      <c r="DQ119" s="985" t="s">
        <v>438</v>
      </c>
      <c r="DR119" s="986"/>
      <c r="DS119" s="986"/>
      <c r="DT119" s="986"/>
      <c r="DU119" s="987"/>
      <c r="DV119" s="988" t="s">
        <v>185</v>
      </c>
      <c r="DW119" s="989"/>
      <c r="DX119" s="989"/>
      <c r="DY119" s="989"/>
      <c r="DZ119" s="990"/>
    </row>
    <row r="120" spans="1:130" s="230" customFormat="1" ht="26.25" customHeight="1" x14ac:dyDescent="0.2">
      <c r="A120" s="1057"/>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438</v>
      </c>
      <c r="AB120" s="959"/>
      <c r="AC120" s="959"/>
      <c r="AD120" s="959"/>
      <c r="AE120" s="960"/>
      <c r="AF120" s="961" t="s">
        <v>185</v>
      </c>
      <c r="AG120" s="959"/>
      <c r="AH120" s="959"/>
      <c r="AI120" s="959"/>
      <c r="AJ120" s="960"/>
      <c r="AK120" s="961" t="s">
        <v>462</v>
      </c>
      <c r="AL120" s="959"/>
      <c r="AM120" s="959"/>
      <c r="AN120" s="959"/>
      <c r="AO120" s="960"/>
      <c r="AP120" s="962" t="s">
        <v>438</v>
      </c>
      <c r="AQ120" s="963"/>
      <c r="AR120" s="963"/>
      <c r="AS120" s="963"/>
      <c r="AT120" s="964"/>
      <c r="AU120" s="991" t="s">
        <v>465</v>
      </c>
      <c r="AV120" s="992"/>
      <c r="AW120" s="992"/>
      <c r="AX120" s="992"/>
      <c r="AY120" s="993"/>
      <c r="AZ120" s="929" t="s">
        <v>466</v>
      </c>
      <c r="BA120" s="898"/>
      <c r="BB120" s="898"/>
      <c r="BC120" s="898"/>
      <c r="BD120" s="898"/>
      <c r="BE120" s="898"/>
      <c r="BF120" s="898"/>
      <c r="BG120" s="898"/>
      <c r="BH120" s="898"/>
      <c r="BI120" s="898"/>
      <c r="BJ120" s="898"/>
      <c r="BK120" s="898"/>
      <c r="BL120" s="898"/>
      <c r="BM120" s="898"/>
      <c r="BN120" s="898"/>
      <c r="BO120" s="898"/>
      <c r="BP120" s="899"/>
      <c r="BQ120" s="930">
        <v>3570724</v>
      </c>
      <c r="BR120" s="931"/>
      <c r="BS120" s="931"/>
      <c r="BT120" s="931"/>
      <c r="BU120" s="931"/>
      <c r="BV120" s="931">
        <v>5852857</v>
      </c>
      <c r="BW120" s="931"/>
      <c r="BX120" s="931"/>
      <c r="BY120" s="931"/>
      <c r="BZ120" s="931"/>
      <c r="CA120" s="931">
        <v>7054703</v>
      </c>
      <c r="CB120" s="931"/>
      <c r="CC120" s="931"/>
      <c r="CD120" s="931"/>
      <c r="CE120" s="931"/>
      <c r="CF120" s="944">
        <v>46.2</v>
      </c>
      <c r="CG120" s="945"/>
      <c r="CH120" s="945"/>
      <c r="CI120" s="945"/>
      <c r="CJ120" s="945"/>
      <c r="CK120" s="1006" t="s">
        <v>467</v>
      </c>
      <c r="CL120" s="1007"/>
      <c r="CM120" s="1007"/>
      <c r="CN120" s="1007"/>
      <c r="CO120" s="1008"/>
      <c r="CP120" s="1014" t="s">
        <v>408</v>
      </c>
      <c r="CQ120" s="1015"/>
      <c r="CR120" s="1015"/>
      <c r="CS120" s="1015"/>
      <c r="CT120" s="1015"/>
      <c r="CU120" s="1015"/>
      <c r="CV120" s="1015"/>
      <c r="CW120" s="1015"/>
      <c r="CX120" s="1015"/>
      <c r="CY120" s="1015"/>
      <c r="CZ120" s="1015"/>
      <c r="DA120" s="1015"/>
      <c r="DB120" s="1015"/>
      <c r="DC120" s="1015"/>
      <c r="DD120" s="1015"/>
      <c r="DE120" s="1015"/>
      <c r="DF120" s="1016"/>
      <c r="DG120" s="930">
        <v>6176579</v>
      </c>
      <c r="DH120" s="931"/>
      <c r="DI120" s="931"/>
      <c r="DJ120" s="931"/>
      <c r="DK120" s="931"/>
      <c r="DL120" s="931">
        <v>4986582</v>
      </c>
      <c r="DM120" s="931"/>
      <c r="DN120" s="931"/>
      <c r="DO120" s="931"/>
      <c r="DP120" s="931"/>
      <c r="DQ120" s="931">
        <v>3904931</v>
      </c>
      <c r="DR120" s="931"/>
      <c r="DS120" s="931"/>
      <c r="DT120" s="931"/>
      <c r="DU120" s="931"/>
      <c r="DV120" s="932">
        <v>25.6</v>
      </c>
      <c r="DW120" s="932"/>
      <c r="DX120" s="932"/>
      <c r="DY120" s="932"/>
      <c r="DZ120" s="933"/>
    </row>
    <row r="121" spans="1:130" s="230" customFormat="1" ht="26.25" customHeight="1" x14ac:dyDescent="0.2">
      <c r="A121" s="1057"/>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185</v>
      </c>
      <c r="AB121" s="959"/>
      <c r="AC121" s="959"/>
      <c r="AD121" s="959"/>
      <c r="AE121" s="960"/>
      <c r="AF121" s="961" t="s">
        <v>438</v>
      </c>
      <c r="AG121" s="959"/>
      <c r="AH121" s="959"/>
      <c r="AI121" s="959"/>
      <c r="AJ121" s="960"/>
      <c r="AK121" s="961" t="s">
        <v>185</v>
      </c>
      <c r="AL121" s="959"/>
      <c r="AM121" s="959"/>
      <c r="AN121" s="959"/>
      <c r="AO121" s="960"/>
      <c r="AP121" s="962" t="s">
        <v>462</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v>2443004</v>
      </c>
      <c r="BR121" s="926"/>
      <c r="BS121" s="926"/>
      <c r="BT121" s="926"/>
      <c r="BU121" s="926"/>
      <c r="BV121" s="926">
        <v>1758137</v>
      </c>
      <c r="BW121" s="926"/>
      <c r="BX121" s="926"/>
      <c r="BY121" s="926"/>
      <c r="BZ121" s="926"/>
      <c r="CA121" s="926">
        <v>2483061</v>
      </c>
      <c r="CB121" s="926"/>
      <c r="CC121" s="926"/>
      <c r="CD121" s="926"/>
      <c r="CE121" s="926"/>
      <c r="CF121" s="920">
        <v>16.3</v>
      </c>
      <c r="CG121" s="921"/>
      <c r="CH121" s="921"/>
      <c r="CI121" s="921"/>
      <c r="CJ121" s="921"/>
      <c r="CK121" s="1009"/>
      <c r="CL121" s="1010"/>
      <c r="CM121" s="1010"/>
      <c r="CN121" s="1010"/>
      <c r="CO121" s="1011"/>
      <c r="CP121" s="1019" t="s">
        <v>470</v>
      </c>
      <c r="CQ121" s="1020"/>
      <c r="CR121" s="1020"/>
      <c r="CS121" s="1020"/>
      <c r="CT121" s="1020"/>
      <c r="CU121" s="1020"/>
      <c r="CV121" s="1020"/>
      <c r="CW121" s="1020"/>
      <c r="CX121" s="1020"/>
      <c r="CY121" s="1020"/>
      <c r="CZ121" s="1020"/>
      <c r="DA121" s="1020"/>
      <c r="DB121" s="1020"/>
      <c r="DC121" s="1020"/>
      <c r="DD121" s="1020"/>
      <c r="DE121" s="1020"/>
      <c r="DF121" s="1021"/>
      <c r="DG121" s="925" t="s">
        <v>438</v>
      </c>
      <c r="DH121" s="926"/>
      <c r="DI121" s="926"/>
      <c r="DJ121" s="926"/>
      <c r="DK121" s="926"/>
      <c r="DL121" s="926" t="s">
        <v>185</v>
      </c>
      <c r="DM121" s="926"/>
      <c r="DN121" s="926"/>
      <c r="DO121" s="926"/>
      <c r="DP121" s="926"/>
      <c r="DQ121" s="926" t="s">
        <v>438</v>
      </c>
      <c r="DR121" s="926"/>
      <c r="DS121" s="926"/>
      <c r="DT121" s="926"/>
      <c r="DU121" s="926"/>
      <c r="DV121" s="927" t="s">
        <v>185</v>
      </c>
      <c r="DW121" s="927"/>
      <c r="DX121" s="927"/>
      <c r="DY121" s="927"/>
      <c r="DZ121" s="928"/>
    </row>
    <row r="122" spans="1:130" s="230" customFormat="1" ht="26.25" customHeight="1" x14ac:dyDescent="0.2">
      <c r="A122" s="1057"/>
      <c r="B122" s="949"/>
      <c r="C122" s="922" t="s">
        <v>450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185</v>
      </c>
      <c r="AB122" s="959"/>
      <c r="AC122" s="959"/>
      <c r="AD122" s="959"/>
      <c r="AE122" s="960"/>
      <c r="AF122" s="961" t="s">
        <v>438</v>
      </c>
      <c r="AG122" s="959"/>
      <c r="AH122" s="959"/>
      <c r="AI122" s="959"/>
      <c r="AJ122" s="960"/>
      <c r="AK122" s="961" t="s">
        <v>185</v>
      </c>
      <c r="AL122" s="959"/>
      <c r="AM122" s="959"/>
      <c r="AN122" s="959"/>
      <c r="AO122" s="960"/>
      <c r="AP122" s="962" t="s">
        <v>185</v>
      </c>
      <c r="AQ122" s="963"/>
      <c r="AR122" s="963"/>
      <c r="AS122" s="963"/>
      <c r="AT122" s="964"/>
      <c r="AU122" s="994"/>
      <c r="AV122" s="995"/>
      <c r="AW122" s="995"/>
      <c r="AX122" s="995"/>
      <c r="AY122" s="996"/>
      <c r="AZ122" s="973" t="s">
        <v>471</v>
      </c>
      <c r="BA122" s="965"/>
      <c r="BB122" s="965"/>
      <c r="BC122" s="965"/>
      <c r="BD122" s="965"/>
      <c r="BE122" s="965"/>
      <c r="BF122" s="965"/>
      <c r="BG122" s="965"/>
      <c r="BH122" s="965"/>
      <c r="BI122" s="965"/>
      <c r="BJ122" s="965"/>
      <c r="BK122" s="965"/>
      <c r="BL122" s="965"/>
      <c r="BM122" s="965"/>
      <c r="BN122" s="965"/>
      <c r="BO122" s="965"/>
      <c r="BP122" s="966"/>
      <c r="BQ122" s="999">
        <v>20671104</v>
      </c>
      <c r="BR122" s="1000"/>
      <c r="BS122" s="1000"/>
      <c r="BT122" s="1000"/>
      <c r="BU122" s="1000"/>
      <c r="BV122" s="1000">
        <v>20119398</v>
      </c>
      <c r="BW122" s="1000"/>
      <c r="BX122" s="1000"/>
      <c r="BY122" s="1000"/>
      <c r="BZ122" s="1000"/>
      <c r="CA122" s="1000">
        <v>19098633</v>
      </c>
      <c r="CB122" s="1000"/>
      <c r="CC122" s="1000"/>
      <c r="CD122" s="1000"/>
      <c r="CE122" s="1000"/>
      <c r="CF122" s="1017">
        <v>125.2</v>
      </c>
      <c r="CG122" s="1018"/>
      <c r="CH122" s="1018"/>
      <c r="CI122" s="1018"/>
      <c r="CJ122" s="1018"/>
      <c r="CK122" s="1009"/>
      <c r="CL122" s="1010"/>
      <c r="CM122" s="1010"/>
      <c r="CN122" s="1010"/>
      <c r="CO122" s="1011"/>
      <c r="CP122" s="1019" t="s">
        <v>407</v>
      </c>
      <c r="CQ122" s="1020"/>
      <c r="CR122" s="1020"/>
      <c r="CS122" s="1020"/>
      <c r="CT122" s="1020"/>
      <c r="CU122" s="1020"/>
      <c r="CV122" s="1020"/>
      <c r="CW122" s="1020"/>
      <c r="CX122" s="1020"/>
      <c r="CY122" s="1020"/>
      <c r="CZ122" s="1020"/>
      <c r="DA122" s="1020"/>
      <c r="DB122" s="1020"/>
      <c r="DC122" s="1020"/>
      <c r="DD122" s="1020"/>
      <c r="DE122" s="1020"/>
      <c r="DF122" s="1021"/>
      <c r="DG122" s="925" t="s">
        <v>185</v>
      </c>
      <c r="DH122" s="926"/>
      <c r="DI122" s="926"/>
      <c r="DJ122" s="926"/>
      <c r="DK122" s="926"/>
      <c r="DL122" s="926" t="s">
        <v>185</v>
      </c>
      <c r="DM122" s="926"/>
      <c r="DN122" s="926"/>
      <c r="DO122" s="926"/>
      <c r="DP122" s="926"/>
      <c r="DQ122" s="926" t="s">
        <v>185</v>
      </c>
      <c r="DR122" s="926"/>
      <c r="DS122" s="926"/>
      <c r="DT122" s="926"/>
      <c r="DU122" s="926"/>
      <c r="DV122" s="927" t="s">
        <v>185</v>
      </c>
      <c r="DW122" s="927"/>
      <c r="DX122" s="927"/>
      <c r="DY122" s="927"/>
      <c r="DZ122" s="928"/>
    </row>
    <row r="123" spans="1:130" s="230" customFormat="1" ht="26.25" customHeight="1" x14ac:dyDescent="0.2">
      <c r="A123" s="1057"/>
      <c r="B123" s="949"/>
      <c r="C123" s="922" t="s">
        <v>456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438</v>
      </c>
      <c r="AB123" s="959"/>
      <c r="AC123" s="959"/>
      <c r="AD123" s="959"/>
      <c r="AE123" s="960"/>
      <c r="AF123" s="961" t="s">
        <v>185</v>
      </c>
      <c r="AG123" s="959"/>
      <c r="AH123" s="959"/>
      <c r="AI123" s="959"/>
      <c r="AJ123" s="960"/>
      <c r="AK123" s="961" t="s">
        <v>185</v>
      </c>
      <c r="AL123" s="959"/>
      <c r="AM123" s="959"/>
      <c r="AN123" s="959"/>
      <c r="AO123" s="960"/>
      <c r="AP123" s="962" t="s">
        <v>438</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472</v>
      </c>
      <c r="BP123" s="1005"/>
      <c r="BQ123" s="1063">
        <v>26684832</v>
      </c>
      <c r="BR123" s="1064"/>
      <c r="BS123" s="1064"/>
      <c r="BT123" s="1064"/>
      <c r="BU123" s="1064"/>
      <c r="BV123" s="1064">
        <v>27730392</v>
      </c>
      <c r="BW123" s="1064"/>
      <c r="BX123" s="1064"/>
      <c r="BY123" s="1064"/>
      <c r="BZ123" s="1064"/>
      <c r="CA123" s="1064">
        <v>28636397</v>
      </c>
      <c r="CB123" s="1064"/>
      <c r="CC123" s="1064"/>
      <c r="CD123" s="1064"/>
      <c r="CE123" s="1064"/>
      <c r="CF123" s="1001"/>
      <c r="CG123" s="1002"/>
      <c r="CH123" s="1002"/>
      <c r="CI123" s="1002"/>
      <c r="CJ123" s="1003"/>
      <c r="CK123" s="1009"/>
      <c r="CL123" s="1010"/>
      <c r="CM123" s="1010"/>
      <c r="CN123" s="1010"/>
      <c r="CO123" s="1011"/>
      <c r="CP123" s="1019" t="s">
        <v>405</v>
      </c>
      <c r="CQ123" s="1020"/>
      <c r="CR123" s="1020"/>
      <c r="CS123" s="1020"/>
      <c r="CT123" s="1020"/>
      <c r="CU123" s="1020"/>
      <c r="CV123" s="1020"/>
      <c r="CW123" s="1020"/>
      <c r="CX123" s="1020"/>
      <c r="CY123" s="1020"/>
      <c r="CZ123" s="1020"/>
      <c r="DA123" s="1020"/>
      <c r="DB123" s="1020"/>
      <c r="DC123" s="1020"/>
      <c r="DD123" s="1020"/>
      <c r="DE123" s="1020"/>
      <c r="DF123" s="1021"/>
      <c r="DG123" s="958" t="s">
        <v>185</v>
      </c>
      <c r="DH123" s="959"/>
      <c r="DI123" s="959"/>
      <c r="DJ123" s="959"/>
      <c r="DK123" s="960"/>
      <c r="DL123" s="961" t="s">
        <v>185</v>
      </c>
      <c r="DM123" s="959"/>
      <c r="DN123" s="959"/>
      <c r="DO123" s="959"/>
      <c r="DP123" s="960"/>
      <c r="DQ123" s="961" t="s">
        <v>185</v>
      </c>
      <c r="DR123" s="959"/>
      <c r="DS123" s="959"/>
      <c r="DT123" s="959"/>
      <c r="DU123" s="960"/>
      <c r="DV123" s="962" t="s">
        <v>438</v>
      </c>
      <c r="DW123" s="963"/>
      <c r="DX123" s="963"/>
      <c r="DY123" s="963"/>
      <c r="DZ123" s="964"/>
    </row>
    <row r="124" spans="1:130" s="230" customFormat="1" ht="26.25" customHeight="1" thickBot="1" x14ac:dyDescent="0.25">
      <c r="A124" s="1057"/>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185</v>
      </c>
      <c r="AB124" s="959"/>
      <c r="AC124" s="959"/>
      <c r="AD124" s="959"/>
      <c r="AE124" s="960"/>
      <c r="AF124" s="961" t="s">
        <v>438</v>
      </c>
      <c r="AG124" s="959"/>
      <c r="AH124" s="959"/>
      <c r="AI124" s="959"/>
      <c r="AJ124" s="960"/>
      <c r="AK124" s="961" t="s">
        <v>185</v>
      </c>
      <c r="AL124" s="959"/>
      <c r="AM124" s="959"/>
      <c r="AN124" s="959"/>
      <c r="AO124" s="960"/>
      <c r="AP124" s="962" t="s">
        <v>185</v>
      </c>
      <c r="AQ124" s="963"/>
      <c r="AR124" s="963"/>
      <c r="AS124" s="963"/>
      <c r="AT124" s="964"/>
      <c r="AU124" s="1059" t="s">
        <v>473</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28.9</v>
      </c>
      <c r="BR124" s="1027"/>
      <c r="BS124" s="1027"/>
      <c r="BT124" s="1027"/>
      <c r="BU124" s="1027"/>
      <c r="BV124" s="1027">
        <v>8.1999999999999993</v>
      </c>
      <c r="BW124" s="1027"/>
      <c r="BX124" s="1027"/>
      <c r="BY124" s="1027"/>
      <c r="BZ124" s="1027"/>
      <c r="CA124" s="1027" t="s">
        <v>438</v>
      </c>
      <c r="CB124" s="1027"/>
      <c r="CC124" s="1027"/>
      <c r="CD124" s="1027"/>
      <c r="CE124" s="1027"/>
      <c r="CF124" s="1028"/>
      <c r="CG124" s="1029"/>
      <c r="CH124" s="1029"/>
      <c r="CI124" s="1029"/>
      <c r="CJ124" s="1030"/>
      <c r="CK124" s="1012"/>
      <c r="CL124" s="1012"/>
      <c r="CM124" s="1012"/>
      <c r="CN124" s="1012"/>
      <c r="CO124" s="1013"/>
      <c r="CP124" s="1019" t="s">
        <v>474</v>
      </c>
      <c r="CQ124" s="1020"/>
      <c r="CR124" s="1020"/>
      <c r="CS124" s="1020"/>
      <c r="CT124" s="1020"/>
      <c r="CU124" s="1020"/>
      <c r="CV124" s="1020"/>
      <c r="CW124" s="1020"/>
      <c r="CX124" s="1020"/>
      <c r="CY124" s="1020"/>
      <c r="CZ124" s="1020"/>
      <c r="DA124" s="1020"/>
      <c r="DB124" s="1020"/>
      <c r="DC124" s="1020"/>
      <c r="DD124" s="1020"/>
      <c r="DE124" s="1020"/>
      <c r="DF124" s="1021"/>
      <c r="DG124" s="1004" t="s">
        <v>185</v>
      </c>
      <c r="DH124" s="986"/>
      <c r="DI124" s="986"/>
      <c r="DJ124" s="986"/>
      <c r="DK124" s="987"/>
      <c r="DL124" s="985" t="s">
        <v>185</v>
      </c>
      <c r="DM124" s="986"/>
      <c r="DN124" s="986"/>
      <c r="DO124" s="986"/>
      <c r="DP124" s="987"/>
      <c r="DQ124" s="985" t="s">
        <v>185</v>
      </c>
      <c r="DR124" s="986"/>
      <c r="DS124" s="986"/>
      <c r="DT124" s="986"/>
      <c r="DU124" s="987"/>
      <c r="DV124" s="988" t="s">
        <v>185</v>
      </c>
      <c r="DW124" s="989"/>
      <c r="DX124" s="989"/>
      <c r="DY124" s="989"/>
      <c r="DZ124" s="990"/>
    </row>
    <row r="125" spans="1:130" s="230" customFormat="1" ht="26.25" customHeight="1" x14ac:dyDescent="0.2">
      <c r="A125" s="1057"/>
      <c r="B125" s="949"/>
      <c r="C125" s="922" t="s">
        <v>461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185</v>
      </c>
      <c r="AB125" s="959"/>
      <c r="AC125" s="959"/>
      <c r="AD125" s="959"/>
      <c r="AE125" s="960"/>
      <c r="AF125" s="961" t="s">
        <v>185</v>
      </c>
      <c r="AG125" s="959"/>
      <c r="AH125" s="959"/>
      <c r="AI125" s="959"/>
      <c r="AJ125" s="960"/>
      <c r="AK125" s="961" t="s">
        <v>185</v>
      </c>
      <c r="AL125" s="959"/>
      <c r="AM125" s="959"/>
      <c r="AN125" s="959"/>
      <c r="AO125" s="960"/>
      <c r="AP125" s="962" t="s">
        <v>185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475</v>
      </c>
      <c r="CL125" s="1007"/>
      <c r="CM125" s="1007"/>
      <c r="CN125" s="1007"/>
      <c r="CO125" s="1008"/>
      <c r="CP125" s="929" t="s">
        <v>476</v>
      </c>
      <c r="CQ125" s="898"/>
      <c r="CR125" s="898"/>
      <c r="CS125" s="898"/>
      <c r="CT125" s="898"/>
      <c r="CU125" s="898"/>
      <c r="CV125" s="898"/>
      <c r="CW125" s="898"/>
      <c r="CX125" s="898"/>
      <c r="CY125" s="898"/>
      <c r="CZ125" s="898"/>
      <c r="DA125" s="898"/>
      <c r="DB125" s="898"/>
      <c r="DC125" s="898"/>
      <c r="DD125" s="898"/>
      <c r="DE125" s="898"/>
      <c r="DF125" s="899"/>
      <c r="DG125" s="930" t="s">
        <v>185</v>
      </c>
      <c r="DH125" s="931"/>
      <c r="DI125" s="931"/>
      <c r="DJ125" s="931"/>
      <c r="DK125" s="931"/>
      <c r="DL125" s="931" t="s">
        <v>185</v>
      </c>
      <c r="DM125" s="931"/>
      <c r="DN125" s="931"/>
      <c r="DO125" s="931"/>
      <c r="DP125" s="931"/>
      <c r="DQ125" s="931" t="s">
        <v>185</v>
      </c>
      <c r="DR125" s="931"/>
      <c r="DS125" s="931"/>
      <c r="DT125" s="931"/>
      <c r="DU125" s="931"/>
      <c r="DV125" s="932" t="s">
        <v>185</v>
      </c>
      <c r="DW125" s="932"/>
      <c r="DX125" s="932"/>
      <c r="DY125" s="932"/>
      <c r="DZ125" s="933"/>
    </row>
    <row r="126" spans="1:130" s="230" customFormat="1" ht="26.25" customHeight="1" thickBot="1" x14ac:dyDescent="0.25">
      <c r="A126" s="1057"/>
      <c r="B126" s="949"/>
      <c r="C126" s="922" t="s">
        <v>464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332982</v>
      </c>
      <c r="AB126" s="959"/>
      <c r="AC126" s="959"/>
      <c r="AD126" s="959"/>
      <c r="AE126" s="960"/>
      <c r="AF126" s="961">
        <v>95369</v>
      </c>
      <c r="AG126" s="959"/>
      <c r="AH126" s="959"/>
      <c r="AI126" s="959"/>
      <c r="AJ126" s="960"/>
      <c r="AK126" s="961">
        <v>236</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477</v>
      </c>
      <c r="CQ126" s="923"/>
      <c r="CR126" s="923"/>
      <c r="CS126" s="923"/>
      <c r="CT126" s="923"/>
      <c r="CU126" s="923"/>
      <c r="CV126" s="923"/>
      <c r="CW126" s="923"/>
      <c r="CX126" s="923"/>
      <c r="CY126" s="923"/>
      <c r="CZ126" s="923"/>
      <c r="DA126" s="923"/>
      <c r="DB126" s="923"/>
      <c r="DC126" s="923"/>
      <c r="DD126" s="923"/>
      <c r="DE126" s="923"/>
      <c r="DF126" s="924"/>
      <c r="DG126" s="925" t="s">
        <v>185</v>
      </c>
      <c r="DH126" s="926"/>
      <c r="DI126" s="926"/>
      <c r="DJ126" s="926"/>
      <c r="DK126" s="926"/>
      <c r="DL126" s="926" t="s">
        <v>185</v>
      </c>
      <c r="DM126" s="926"/>
      <c r="DN126" s="926"/>
      <c r="DO126" s="926"/>
      <c r="DP126" s="926"/>
      <c r="DQ126" s="926" t="s">
        <v>185</v>
      </c>
      <c r="DR126" s="926"/>
      <c r="DS126" s="926"/>
      <c r="DT126" s="926"/>
      <c r="DU126" s="926"/>
      <c r="DV126" s="927" t="s">
        <v>185</v>
      </c>
      <c r="DW126" s="927"/>
      <c r="DX126" s="927"/>
      <c r="DY126" s="927"/>
      <c r="DZ126" s="928"/>
    </row>
    <row r="127" spans="1:130" s="230" customFormat="1" ht="26.25" customHeight="1" x14ac:dyDescent="0.2">
      <c r="A127" s="1058"/>
      <c r="B127" s="951"/>
      <c r="C127" s="973" t="s">
        <v>478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185</v>
      </c>
      <c r="AB127" s="959"/>
      <c r="AC127" s="959"/>
      <c r="AD127" s="959"/>
      <c r="AE127" s="960"/>
      <c r="AF127" s="961" t="s">
        <v>185</v>
      </c>
      <c r="AG127" s="959"/>
      <c r="AH127" s="959"/>
      <c r="AI127" s="959"/>
      <c r="AJ127" s="960"/>
      <c r="AK127" s="961" t="s">
        <v>185</v>
      </c>
      <c r="AL127" s="959"/>
      <c r="AM127" s="959"/>
      <c r="AN127" s="959"/>
      <c r="AO127" s="960"/>
      <c r="AP127" s="962" t="s">
        <v>185</v>
      </c>
      <c r="AQ127" s="963"/>
      <c r="AR127" s="963"/>
      <c r="AS127" s="963"/>
      <c r="AT127" s="964"/>
      <c r="AU127" s="232"/>
      <c r="AV127" s="232"/>
      <c r="AW127" s="232"/>
      <c r="AX127" s="1031" t="s">
        <v>479</v>
      </c>
      <c r="AY127" s="1032"/>
      <c r="AZ127" s="1032"/>
      <c r="BA127" s="1032"/>
      <c r="BB127" s="1032"/>
      <c r="BC127" s="1032"/>
      <c r="BD127" s="1032"/>
      <c r="BE127" s="1033"/>
      <c r="BF127" s="1034" t="s">
        <v>480</v>
      </c>
      <c r="BG127" s="1032"/>
      <c r="BH127" s="1032"/>
      <c r="BI127" s="1032"/>
      <c r="BJ127" s="1032"/>
      <c r="BK127" s="1032"/>
      <c r="BL127" s="1033"/>
      <c r="BM127" s="1034" t="s">
        <v>481</v>
      </c>
      <c r="BN127" s="1032"/>
      <c r="BO127" s="1032"/>
      <c r="BP127" s="1032"/>
      <c r="BQ127" s="1032"/>
      <c r="BR127" s="1032"/>
      <c r="BS127" s="1033"/>
      <c r="BT127" s="1034" t="s">
        <v>482</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483</v>
      </c>
      <c r="CQ127" s="923"/>
      <c r="CR127" s="923"/>
      <c r="CS127" s="923"/>
      <c r="CT127" s="923"/>
      <c r="CU127" s="923"/>
      <c r="CV127" s="923"/>
      <c r="CW127" s="923"/>
      <c r="CX127" s="923"/>
      <c r="CY127" s="923"/>
      <c r="CZ127" s="923"/>
      <c r="DA127" s="923"/>
      <c r="DB127" s="923"/>
      <c r="DC127" s="923"/>
      <c r="DD127" s="923"/>
      <c r="DE127" s="923"/>
      <c r="DF127" s="924"/>
      <c r="DG127" s="925" t="s">
        <v>185</v>
      </c>
      <c r="DH127" s="926"/>
      <c r="DI127" s="926"/>
      <c r="DJ127" s="926"/>
      <c r="DK127" s="926"/>
      <c r="DL127" s="926" t="s">
        <v>185</v>
      </c>
      <c r="DM127" s="926"/>
      <c r="DN127" s="926"/>
      <c r="DO127" s="926"/>
      <c r="DP127" s="926"/>
      <c r="DQ127" s="926" t="s">
        <v>185</v>
      </c>
      <c r="DR127" s="926"/>
      <c r="DS127" s="926"/>
      <c r="DT127" s="926"/>
      <c r="DU127" s="926"/>
      <c r="DV127" s="927" t="s">
        <v>185</v>
      </c>
      <c r="DW127" s="927"/>
      <c r="DX127" s="927"/>
      <c r="DY127" s="927"/>
      <c r="DZ127" s="928"/>
    </row>
    <row r="128" spans="1:130" s="230" customFormat="1" ht="26.25" customHeight="1" thickBot="1" x14ac:dyDescent="0.25">
      <c r="A128" s="1041" t="s">
        <v>484</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485</v>
      </c>
      <c r="X128" s="1043"/>
      <c r="Y128" s="1043"/>
      <c r="Z128" s="1044"/>
      <c r="AA128" s="1045">
        <v>472116</v>
      </c>
      <c r="AB128" s="1046"/>
      <c r="AC128" s="1046"/>
      <c r="AD128" s="1046"/>
      <c r="AE128" s="1047"/>
      <c r="AF128" s="1048">
        <v>541595</v>
      </c>
      <c r="AG128" s="1046"/>
      <c r="AH128" s="1046"/>
      <c r="AI128" s="1046"/>
      <c r="AJ128" s="1047"/>
      <c r="AK128" s="1048">
        <v>482462</v>
      </c>
      <c r="AL128" s="1046"/>
      <c r="AM128" s="1046"/>
      <c r="AN128" s="1046"/>
      <c r="AO128" s="1047"/>
      <c r="AP128" s="1049"/>
      <c r="AQ128" s="1050"/>
      <c r="AR128" s="1050"/>
      <c r="AS128" s="1050"/>
      <c r="AT128" s="1051"/>
      <c r="AU128" s="232"/>
      <c r="AV128" s="232"/>
      <c r="AW128" s="232"/>
      <c r="AX128" s="897" t="s">
        <v>486</v>
      </c>
      <c r="AY128" s="898"/>
      <c r="AZ128" s="898"/>
      <c r="BA128" s="898"/>
      <c r="BB128" s="898"/>
      <c r="BC128" s="898"/>
      <c r="BD128" s="898"/>
      <c r="BE128" s="899"/>
      <c r="BF128" s="1052" t="s">
        <v>185</v>
      </c>
      <c r="BG128" s="1053"/>
      <c r="BH128" s="1053"/>
      <c r="BI128" s="1053"/>
      <c r="BJ128" s="1053"/>
      <c r="BK128" s="1053"/>
      <c r="BL128" s="1054"/>
      <c r="BM128" s="1052">
        <v>12.63</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487</v>
      </c>
      <c r="CQ128" s="726"/>
      <c r="CR128" s="726"/>
      <c r="CS128" s="726"/>
      <c r="CT128" s="726"/>
      <c r="CU128" s="726"/>
      <c r="CV128" s="726"/>
      <c r="CW128" s="726"/>
      <c r="CX128" s="726"/>
      <c r="CY128" s="726"/>
      <c r="CZ128" s="726"/>
      <c r="DA128" s="726"/>
      <c r="DB128" s="726"/>
      <c r="DC128" s="726"/>
      <c r="DD128" s="726"/>
      <c r="DE128" s="726"/>
      <c r="DF128" s="1036"/>
      <c r="DG128" s="1037" t="s">
        <v>185</v>
      </c>
      <c r="DH128" s="1038"/>
      <c r="DI128" s="1038"/>
      <c r="DJ128" s="1038"/>
      <c r="DK128" s="1038"/>
      <c r="DL128" s="1038" t="s">
        <v>488</v>
      </c>
      <c r="DM128" s="1038"/>
      <c r="DN128" s="1038"/>
      <c r="DO128" s="1038"/>
      <c r="DP128" s="1038"/>
      <c r="DQ128" s="1038" t="s">
        <v>489</v>
      </c>
      <c r="DR128" s="1038"/>
      <c r="DS128" s="1038"/>
      <c r="DT128" s="1038"/>
      <c r="DU128" s="1038"/>
      <c r="DV128" s="1039" t="s">
        <v>185</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490</v>
      </c>
      <c r="X129" s="1071"/>
      <c r="Y129" s="1071"/>
      <c r="Z129" s="1072"/>
      <c r="AA129" s="958">
        <v>16618470</v>
      </c>
      <c r="AB129" s="959"/>
      <c r="AC129" s="959"/>
      <c r="AD129" s="959"/>
      <c r="AE129" s="960"/>
      <c r="AF129" s="961">
        <v>17534365</v>
      </c>
      <c r="AG129" s="959"/>
      <c r="AH129" s="959"/>
      <c r="AI129" s="959"/>
      <c r="AJ129" s="960"/>
      <c r="AK129" s="961">
        <v>17225351</v>
      </c>
      <c r="AL129" s="959"/>
      <c r="AM129" s="959"/>
      <c r="AN129" s="959"/>
      <c r="AO129" s="960"/>
      <c r="AP129" s="1073"/>
      <c r="AQ129" s="1074"/>
      <c r="AR129" s="1074"/>
      <c r="AS129" s="1074"/>
      <c r="AT129" s="1075"/>
      <c r="AU129" s="233"/>
      <c r="AV129" s="233"/>
      <c r="AW129" s="233"/>
      <c r="AX129" s="1065" t="s">
        <v>491</v>
      </c>
      <c r="AY129" s="923"/>
      <c r="AZ129" s="923"/>
      <c r="BA129" s="923"/>
      <c r="BB129" s="923"/>
      <c r="BC129" s="923"/>
      <c r="BD129" s="923"/>
      <c r="BE129" s="924"/>
      <c r="BF129" s="1066" t="s">
        <v>185</v>
      </c>
      <c r="BG129" s="1067"/>
      <c r="BH129" s="1067"/>
      <c r="BI129" s="1067"/>
      <c r="BJ129" s="1067"/>
      <c r="BK129" s="1067"/>
      <c r="BL129" s="1068"/>
      <c r="BM129" s="1066">
        <v>17.63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493</v>
      </c>
      <c r="X130" s="1071"/>
      <c r="Y130" s="1071"/>
      <c r="Z130" s="1072"/>
      <c r="AA130" s="958">
        <v>1975936</v>
      </c>
      <c r="AB130" s="959"/>
      <c r="AC130" s="959"/>
      <c r="AD130" s="959"/>
      <c r="AE130" s="960"/>
      <c r="AF130" s="961">
        <v>1989472</v>
      </c>
      <c r="AG130" s="959"/>
      <c r="AH130" s="959"/>
      <c r="AI130" s="959"/>
      <c r="AJ130" s="960"/>
      <c r="AK130" s="961">
        <v>1967401</v>
      </c>
      <c r="AL130" s="959"/>
      <c r="AM130" s="959"/>
      <c r="AN130" s="959"/>
      <c r="AO130" s="960"/>
      <c r="AP130" s="1073"/>
      <c r="AQ130" s="1074"/>
      <c r="AR130" s="1074"/>
      <c r="AS130" s="1074"/>
      <c r="AT130" s="1075"/>
      <c r="AU130" s="233"/>
      <c r="AV130" s="233"/>
      <c r="AW130" s="233"/>
      <c r="AX130" s="1065" t="s">
        <v>494</v>
      </c>
      <c r="AY130" s="923"/>
      <c r="AZ130" s="923"/>
      <c r="BA130" s="923"/>
      <c r="BB130" s="923"/>
      <c r="BC130" s="923"/>
      <c r="BD130" s="923"/>
      <c r="BE130" s="924"/>
      <c r="BF130" s="1101">
        <v>3.6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495</v>
      </c>
      <c r="X131" s="1108"/>
      <c r="Y131" s="1108"/>
      <c r="Z131" s="1109"/>
      <c r="AA131" s="1004">
        <v>14642534</v>
      </c>
      <c r="AB131" s="986"/>
      <c r="AC131" s="986"/>
      <c r="AD131" s="986"/>
      <c r="AE131" s="987"/>
      <c r="AF131" s="985">
        <v>15544893</v>
      </c>
      <c r="AG131" s="986"/>
      <c r="AH131" s="986"/>
      <c r="AI131" s="986"/>
      <c r="AJ131" s="987"/>
      <c r="AK131" s="985">
        <v>15257950</v>
      </c>
      <c r="AL131" s="986"/>
      <c r="AM131" s="986"/>
      <c r="AN131" s="986"/>
      <c r="AO131" s="987"/>
      <c r="AP131" s="1110"/>
      <c r="AQ131" s="1111"/>
      <c r="AR131" s="1111"/>
      <c r="AS131" s="1111"/>
      <c r="AT131" s="1112"/>
      <c r="AU131" s="233"/>
      <c r="AV131" s="233"/>
      <c r="AW131" s="233"/>
      <c r="AX131" s="1083" t="s">
        <v>496</v>
      </c>
      <c r="AY131" s="726"/>
      <c r="AZ131" s="726"/>
      <c r="BA131" s="726"/>
      <c r="BB131" s="726"/>
      <c r="BC131" s="726"/>
      <c r="BD131" s="726"/>
      <c r="BE131" s="1036"/>
      <c r="BF131" s="1084" t="s">
        <v>185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4.6509299549999996</v>
      </c>
      <c r="AB132" s="1097"/>
      <c r="AC132" s="1097"/>
      <c r="AD132" s="1097"/>
      <c r="AE132" s="1098"/>
      <c r="AF132" s="1099">
        <v>3.6528331199999999</v>
      </c>
      <c r="AG132" s="1097"/>
      <c r="AH132" s="1097"/>
      <c r="AI132" s="1097"/>
      <c r="AJ132" s="1098"/>
      <c r="AK132" s="1099">
        <v>2.7509134579999999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5.7</v>
      </c>
      <c r="AB133" s="1080"/>
      <c r="AC133" s="1080"/>
      <c r="AD133" s="1080"/>
      <c r="AE133" s="1081"/>
      <c r="AF133" s="1079">
        <v>4.7</v>
      </c>
      <c r="AG133" s="1080"/>
      <c r="AH133" s="1080"/>
      <c r="AI133" s="1080"/>
      <c r="AJ133" s="1081"/>
      <c r="AK133" s="1079">
        <v>3.6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aWCe4DZJNvnFfoF2d2YD7s+HFFyQKxyojZCfkFlFduRrfTE5rTHvRLjJzlrAC6LHUzXRKIGgSSyK78sqoUFmg==" saltValue="thNwdsITGxbvnG1zCabQh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Km9tAHJ5zQjqe/3sArFdGcJ0/91U35zqvQspJ4JvJLqg5d2v8Wbs4LGSkK09VBfLX6w2WrhzWUbh5+T6DpT0sw==" saltValue="DjTMfbHoTYN2GY6f9xht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eIizCJ+mrbDDF1oueTBwvO7yU3cILvmaDqWBj6/U1QLlyYm70xIOcVVM19Iqx4J1zvrMhBtJyhRVCQdiX7cTA==" saltValue="RD8ogLV8iEk7EoPzKSHzI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332031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6103604</v>
      </c>
      <c r="AP9" s="281">
        <v>72338</v>
      </c>
      <c r="AQ9" s="282">
        <v>65316</v>
      </c>
      <c r="AR9" s="283">
        <v>10.8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119459</v>
      </c>
      <c r="AP10" s="284">
        <v>1416</v>
      </c>
      <c r="AQ10" s="285">
        <v>6075</v>
      </c>
      <c r="AR10" s="286">
        <v>-76.7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v>54836</v>
      </c>
      <c r="AP11" s="284">
        <v>650</v>
      </c>
      <c r="AQ11" s="285">
        <v>1232</v>
      </c>
      <c r="AR11" s="286">
        <v>-47.2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v>18739</v>
      </c>
      <c r="AP12" s="284">
        <v>222</v>
      </c>
      <c r="AQ12" s="285">
        <v>18</v>
      </c>
      <c r="AR12" s="286">
        <v>1133.3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230597</v>
      </c>
      <c r="AP13" s="284">
        <v>2733</v>
      </c>
      <c r="AQ13" s="285">
        <v>2791</v>
      </c>
      <c r="AR13" s="286">
        <v>-2.1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87772</v>
      </c>
      <c r="AP14" s="284">
        <v>1040</v>
      </c>
      <c r="AQ14" s="285">
        <v>1364</v>
      </c>
      <c r="AR14" s="286">
        <v>-23.8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-458222</v>
      </c>
      <c r="AP15" s="284">
        <v>-5431</v>
      </c>
      <c r="AQ15" s="285">
        <v>-4006</v>
      </c>
      <c r="AR15" s="286">
        <v>35.6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6156785</v>
      </c>
      <c r="AP16" s="284">
        <v>72968</v>
      </c>
      <c r="AQ16" s="285">
        <v>72790</v>
      </c>
      <c r="AR16" s="286">
        <v>0.2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7.02</v>
      </c>
      <c r="AP21" s="298">
        <v>6.54</v>
      </c>
      <c r="AQ21" s="299">
        <v>0.48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99.8</v>
      </c>
      <c r="AP22" s="303">
        <v>98.3</v>
      </c>
      <c r="AQ22" s="304">
        <v>1.5</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1910373</v>
      </c>
      <c r="AP32" s="312">
        <v>22641</v>
      </c>
      <c r="AQ32" s="313">
        <v>35011</v>
      </c>
      <c r="AR32" s="314">
        <v>-35.299999999999997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526</v>
      </c>
      <c r="AP33" s="312" t="s">
        <v>526</v>
      </c>
      <c r="AQ33" s="313" t="s">
        <v>526</v>
      </c>
      <c r="AR33" s="314" t="s">
        <v>526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526</v>
      </c>
      <c r="AP34" s="312" t="s">
        <v>526</v>
      </c>
      <c r="AQ34" s="313">
        <v>4</v>
      </c>
      <c r="AR34" s="314" t="s">
        <v>526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661633</v>
      </c>
      <c r="AP35" s="312">
        <v>7841</v>
      </c>
      <c r="AQ35" s="313">
        <v>8351</v>
      </c>
      <c r="AR35" s="314">
        <v>-6.1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v>297354</v>
      </c>
      <c r="AP36" s="312">
        <v>3524</v>
      </c>
      <c r="AQ36" s="313">
        <v>1645</v>
      </c>
      <c r="AR36" s="314">
        <v>114.2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v>236</v>
      </c>
      <c r="AP37" s="312">
        <v>3</v>
      </c>
      <c r="AQ37" s="313">
        <v>1050</v>
      </c>
      <c r="AR37" s="314">
        <v>-99.7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526</v>
      </c>
      <c r="AP38" s="315" t="s">
        <v>526</v>
      </c>
      <c r="AQ38" s="316">
        <v>1</v>
      </c>
      <c r="AR38" s="304" t="s">
        <v>526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-482462</v>
      </c>
      <c r="AP39" s="312">
        <v>-5718</v>
      </c>
      <c r="AQ39" s="313">
        <v>-5851</v>
      </c>
      <c r="AR39" s="314">
        <v>-2.2999999999999998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-1967401</v>
      </c>
      <c r="AP40" s="312">
        <v>-23317</v>
      </c>
      <c r="AQ40" s="313">
        <v>-27858</v>
      </c>
      <c r="AR40" s="314">
        <v>-16.3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419733</v>
      </c>
      <c r="AP41" s="312">
        <v>4975</v>
      </c>
      <c r="AQ41" s="313">
        <v>12351</v>
      </c>
      <c r="AR41" s="314">
        <v>-59.7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4291140</v>
      </c>
      <c r="AN51" s="334">
        <v>50413</v>
      </c>
      <c r="AO51" s="335">
        <v>-27.7</v>
      </c>
      <c r="AP51" s="336">
        <v>54684</v>
      </c>
      <c r="AQ51" s="337">
        <v>1.1000000000000001</v>
      </c>
      <c r="AR51" s="338">
        <v>-28.8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1276969</v>
      </c>
      <c r="AN52" s="342">
        <v>15002</v>
      </c>
      <c r="AO52" s="343">
        <v>-49.5</v>
      </c>
      <c r="AP52" s="344">
        <v>32829</v>
      </c>
      <c r="AQ52" s="345">
        <v>7.2</v>
      </c>
      <c r="AR52" s="346">
        <v>-56.7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3850380</v>
      </c>
      <c r="AN53" s="334">
        <v>45141</v>
      </c>
      <c r="AO53" s="335">
        <v>-10.5</v>
      </c>
      <c r="AP53" s="336">
        <v>62383</v>
      </c>
      <c r="AQ53" s="337">
        <v>14.1</v>
      </c>
      <c r="AR53" s="338">
        <v>-24.6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952955</v>
      </c>
      <c r="AN54" s="342">
        <v>11172</v>
      </c>
      <c r="AO54" s="343">
        <v>-25.5</v>
      </c>
      <c r="AP54" s="344">
        <v>35325</v>
      </c>
      <c r="AQ54" s="345">
        <v>7.6</v>
      </c>
      <c r="AR54" s="346">
        <v>-33.1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2419010</v>
      </c>
      <c r="AN55" s="334">
        <v>28497</v>
      </c>
      <c r="AO55" s="335">
        <v>-36.9</v>
      </c>
      <c r="AP55" s="336">
        <v>63812</v>
      </c>
      <c r="AQ55" s="337">
        <v>2.2999999999999998</v>
      </c>
      <c r="AR55" s="338">
        <v>-39.200000000000003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903515</v>
      </c>
      <c r="AN56" s="342">
        <v>10644</v>
      </c>
      <c r="AO56" s="343">
        <v>-4.7</v>
      </c>
      <c r="AP56" s="344">
        <v>33848</v>
      </c>
      <c r="AQ56" s="345">
        <v>-4.2</v>
      </c>
      <c r="AR56" s="346">
        <v>-0.5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2011469</v>
      </c>
      <c r="AN57" s="334">
        <v>23820</v>
      </c>
      <c r="AO57" s="335">
        <v>-16.399999999999999</v>
      </c>
      <c r="AP57" s="336">
        <v>45945</v>
      </c>
      <c r="AQ57" s="337">
        <v>-28</v>
      </c>
      <c r="AR57" s="338">
        <v>11.6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705265</v>
      </c>
      <c r="AN58" s="342">
        <v>8352</v>
      </c>
      <c r="AO58" s="343">
        <v>-21.5</v>
      </c>
      <c r="AP58" s="344">
        <v>25180</v>
      </c>
      <c r="AQ58" s="345">
        <v>-25.6</v>
      </c>
      <c r="AR58" s="346">
        <v>4.0999999999999996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3142209</v>
      </c>
      <c r="AN59" s="334">
        <v>37241</v>
      </c>
      <c r="AO59" s="335">
        <v>56.3</v>
      </c>
      <c r="AP59" s="336">
        <v>44475</v>
      </c>
      <c r="AQ59" s="337">
        <v>-3.2</v>
      </c>
      <c r="AR59" s="338">
        <v>59.5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1418519</v>
      </c>
      <c r="AN60" s="342">
        <v>16812</v>
      </c>
      <c r="AO60" s="343">
        <v>101.3</v>
      </c>
      <c r="AP60" s="344">
        <v>24780</v>
      </c>
      <c r="AQ60" s="345">
        <v>-1.6</v>
      </c>
      <c r="AR60" s="346">
        <v>102.9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3142842</v>
      </c>
      <c r="AN61" s="349">
        <v>37022</v>
      </c>
      <c r="AO61" s="350">
        <v>-7</v>
      </c>
      <c r="AP61" s="351">
        <v>54260</v>
      </c>
      <c r="AQ61" s="352">
        <v>-2.7</v>
      </c>
      <c r="AR61" s="338">
        <v>-4.3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1051445</v>
      </c>
      <c r="AN62" s="342">
        <v>12396</v>
      </c>
      <c r="AO62" s="343">
        <v>0</v>
      </c>
      <c r="AP62" s="344">
        <v>30392</v>
      </c>
      <c r="AQ62" s="345">
        <v>-3.3</v>
      </c>
      <c r="AR62" s="346">
        <v>3.3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UDR/YxkvMrtIME8SN8Z/yE3LqAyr+CJJqJOrhY7VbahSApc6gfKrB4vZWtWoX3pZcUUlpYyMYbmNXyvs14UzvQ==" saltValue="DZeyq+xpx5t69bDpq/Dp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3320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551</v>
      </c>
    </row>
    <row r="120" spans="125:125" ht="13.5" hidden="1" customHeight="1" x14ac:dyDescent="0.2"/>
    <row r="121" spans="125:125" ht="13.5" hidden="1" customHeight="1" x14ac:dyDescent="0.2">
      <c r="DU121" s="259"/>
    </row>
  </sheetData>
  <sheetProtection algorithmName="SHA-512" hashValue="unhD0r0uRLZf8cffMGoWKR6ngTFZw7+JqhZOJmnh1a5psU/EziBWU/dKajm4a9vXXC0VSsJ5hQqpEwWcZgTZrg==" saltValue="Zz3ZTpaJF8YJvc1vdECk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3320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552</v>
      </c>
    </row>
  </sheetData>
  <sheetProtection algorithmName="SHA-512" hashValue="NSz6pBHYlIxa0tdEfa+oCwuPz1b2oEyEHw6HvrYu+pqQc91/eMWbh2ZnherPSUzuJjw7u2+lAZBxAa52LaWE7A==" saltValue="NIMn9K26dtZAbWfYx3so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39" t="s">
        <v>3</v>
      </c>
      <c r="D47" s="1139"/>
      <c r="E47" s="1140"/>
      <c r="F47" s="11">
        <v>9.7799999999999994</v>
      </c>
      <c r="G47" s="12">
        <v>12.61</v>
      </c>
      <c r="H47" s="12">
        <v>13.4</v>
      </c>
      <c r="I47" s="12">
        <v>17.920000000000002</v>
      </c>
      <c r="J47" s="13">
        <v>18.21</v>
      </c>
    </row>
    <row r="48" spans="2:10" ht="57.75" customHeight="1" x14ac:dyDescent="0.2">
      <c r="B48" s="14"/>
      <c r="C48" s="1141" t="s">
        <v>4</v>
      </c>
      <c r="D48" s="1141"/>
      <c r="E48" s="1142"/>
      <c r="F48" s="15">
        <v>5.1100000000000003</v>
      </c>
      <c r="G48" s="16">
        <v>5.24</v>
      </c>
      <c r="H48" s="16">
        <v>6.8</v>
      </c>
      <c r="I48" s="16">
        <v>17.100000000000001</v>
      </c>
      <c r="J48" s="17">
        <v>9.8000000000000007</v>
      </c>
    </row>
    <row r="49" spans="2:10" ht="57.75" customHeight="1" thickBot="1" x14ac:dyDescent="0.25">
      <c r="B49" s="18"/>
      <c r="C49" s="1143" t="s">
        <v>5</v>
      </c>
      <c r="D49" s="1143"/>
      <c r="E49" s="1144"/>
      <c r="F49" s="19" t="s">
        <v>558</v>
      </c>
      <c r="G49" s="20">
        <v>3.02</v>
      </c>
      <c r="H49" s="20">
        <v>2.69</v>
      </c>
      <c r="I49" s="20">
        <v>15.88</v>
      </c>
      <c r="J49" s="21" t="s">
        <v>559</v>
      </c>
    </row>
    <row r="50" spans="2:10" ht="13.2" x14ac:dyDescent="0.2"/>
  </sheetData>
  <sheetProtection algorithmName="SHA-512" hashValue="71frxOxhEttrLZwsnQidCXjQUXr7i36IAs1NSDtbJiOG42wy4DzWOnpMDejdZn1+NxgrQVyY6P4do2fxZKNHhw==" saltValue="LYZWoEcrDQ5204uz/j93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2024-03-25T02:28:56Z</cp:lastPrinted>
  <dcterms:created xsi:type="dcterms:W3CDTF">2024-02-05T01:01:54Z</dcterms:created>
  <dcterms:modified xsi:type="dcterms:W3CDTF">2024-03-26T06:04:14Z</dcterms:modified>
  <cp:category/>
</cp:coreProperties>
</file>