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BE35" i="10"/>
  <c r="CO34" i="10"/>
  <c r="CO35" i="10" s="1"/>
  <c r="BW34" i="10"/>
  <c r="BW35" i="10" s="1"/>
  <c r="C34" i="10"/>
  <c r="C35" i="10" s="1"/>
  <c r="U34" i="10" l="1"/>
  <c r="U35" i="10" s="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<sst xmlns="http://schemas.openxmlformats.org/spreadsheetml/2006/main" count="1112" uniqueCount="590">
  <si>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</si>
  <si>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</si>
  <si>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</si>
  <si>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</si>
  <si>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</si>
  <si>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</si>
  <si>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</si>
  <si>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</si>
  <si>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</si>
  <si>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</si>
  <si>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</si>
  <si>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</si>
  <si>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</si>
  <si>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</si>
  <si>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</si>
  <si>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</si>
  <si>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</si>
  <si>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</si>
  <si>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</si>
  <si>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</si>
  <si>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</si>
  <si>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</si>
  <si>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</si>
  <si>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</si>
  <si>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</si>
  <si>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</si>
  <si>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</si>
  <si>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</si>
  <si>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</si>
  <si>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</si>
  <si>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</si>
  <si>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</si>
  <si>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</si>
  <si>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</si>
  <si>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</si>
  <si>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</si>
  <si>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</si>
  <si>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</si>
  <si>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</si>
  <si>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</si>
  <si>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</si>
  <si>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</si>
  <si>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</si>
  <si>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</si>
  <si>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</si>
  <si>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</si>
  <si>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</si>
  <si>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</si>
  <si>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</si>
  <si>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</si>
  <si>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</si>
  <si>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</si>
  <si>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</si>
  <si>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</si>
  <si>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</si>
  <si>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</si>
  <si>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</si>
  <si>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</si>
  <si>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</si>
  <si>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</si>
  <si>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</si>
  <si>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</si>
  <si>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</si>
  <si>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</si>
  <si>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</si>
  <si>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</si>
  <si>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</si>
  <si>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</si>
  <si>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</si>
  <si>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</si>
  <si>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</si>
  <si>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</si>
  <si>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</si>
  <si>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</si>
  <si>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</si>
  <si>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</si>
  <si>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</si>
  <si>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</si>
  <si>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</si>
  <si>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</si>
  <si>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</si>
  <si>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</si>
  <si>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</si>
  <si>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</si>
  <si>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</si>
  <si>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</si>
  <si>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</si>
  <si>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</si>
  <si>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</si>
  <si>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</si>
  <si>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</si>
  <si>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</si>
  <si>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</si>
  <si>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</si>
  <si>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</si>
  <si>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</si>
  <si>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</si>
  <si>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</si>
  <si>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</si>
  <si>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</si>
  <si>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三浦市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</si>
  <si>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</si>
  <si>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</si>
  <si>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</si>
  <si>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</si>
  <si>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</si>
  <si>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</si>
  <si>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</si>
  <si>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</si>
  <si>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</si>
  <si>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</si>
  <si>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</si>
  <si>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</si>
  <si>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</si>
  <si>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</si>
  <si>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</si>
  <si>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</si>
  <si>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</si>
  <si>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</si>
  <si>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</si>
  <si>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</si>
  <si>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</si>
  <si>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</si>
  <si>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</si>
  <si>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</si>
  <si>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</si>
  <si>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</si>
  <si>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</si>
  <si>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</si>
  <si>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</si>
  <si>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</si>
  <si>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</si>
  <si>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</si>
  <si>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</si>
  <si>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</si>
  <si>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</si>
  <si>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</si>
  <si>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</si>
  <si>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</si>
  <si>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</si>
  <si>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</si>
  <si>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</si>
  <si>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</si>
  <si>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</si>
  <si>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</si>
  <si>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</si>
  <si>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</si>
  <si>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</si>
  <si>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</si>
  <si>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</si>
  <si>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</si>
  <si>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</si>
  <si>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</si>
  <si>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</si>
  <si>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</si>
  <si>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</si>
  <si>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</si>
  <si>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</si>
  <si>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</si>
  <si>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</si>
  <si>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</si>
  <si>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</si>
  <si>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</si>
  <si>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</si>
  <si>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</si>
  <si>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</si>
  <si>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</si>
  <si>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</si>
  <si>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</si>
  <si>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</si>
  <si>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</si>
  <si>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</si>
  <si>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</si>
  <si>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</si>
  <si>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</si>
  <si>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</si>
  <si>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</si>
  <si>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</si>
  <si>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</si>
  <si>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</si>
  <si>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</si>
  <si>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</si>
  <si>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</si>
  <si>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</si>
  <si>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</si>
  <si>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</si>
  <si>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</si>
  <si>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</si>
  <si>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</si>
  <si>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</si>
  <si>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</si>
  <si>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</si>
  <si>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</si>
  <si>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</si>
  <si>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</si>
  <si>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</si>
  <si>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</si>
  <si>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</si>
  <si>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</si>
  <si>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</si>
  <si>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</si>
  <si>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</si>
  <si>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</si>
  <si>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</si>
  <si>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</si>
  <si>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</si>
  <si>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</si>
  <si>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</si>
  <si>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</si>
  <si>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</si>
  <si>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</si>
  <si>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</si>
  <si>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</si>
  <si>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</si>
  <si>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</si>
  <si>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</si>
  <si>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</si>
  <si>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神奈川県三浦市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</si>
  <si>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</si>
  <si>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</si>
  <si>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</si>
  <si>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</si>
  <si>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</si>
  <si>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</si>
  <si>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</si>
  <si>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</si>
  <si>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</si>
  <si>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</si>
  <si>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</si>
  <si>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</si>
  <si>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</si>
  <si>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</si>
  <si>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</si>
  <si>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</si>
  <si>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</si>
  <si>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</si>
  <si>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</si>
  <si>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</si>
  <si>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</si>
  <si>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</si>
  <si>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</si>
  <si>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</si>
  <si>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</si>
  <si>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</si>
  <si>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</si>
  <si>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</si>
  <si>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</si>
  <si>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</si>
  <si>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</si>
  <si>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</si>
  <si>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</si>
  <si>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</si>
  <si>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</si>
  <si>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</si>
  <si>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</si>
  <si>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</si>
  <si>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</si>
  <si>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</si>
  <si>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</si>
  <si>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</si>
  <si>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</si>
  <si>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</si>
  <si>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</si>
  <si>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</si>
  <si>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</si>
  <si>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</si>
  <si>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</si>
  <si>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</si>
  <si>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</si>
  <si>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</si>
  <si>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</si>
  <si>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</si>
  <si>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</si>
  <si>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</si>
  <si>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</si>
  <si>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</si>
  <si>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</si>
  <si>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</si>
  <si>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</si>
  <si>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</si>
  <si>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</si>
  <si>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</si>
  <si>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</si>
  <si>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</si>
  <si>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</si>
  <si>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</si>
  <si>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</si>
  <si>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</si>
  <si>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</si>
  <si>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</si>
  <si>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</si>
  <si>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</si>
  <si>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</si>
  <si>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</si>
  <si>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</si>
  <si>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</si>
  <si>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</si>
  <si>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</si>
  <si>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</si>
  <si>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</si>
  <si>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</si>
  <si>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</si>
  <si>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</si>
  <si>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</si>
  <si>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</si>
  <si>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</si>
  <si>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</si>
  <si>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</si>
  <si>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</si>
  <si>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</si>
  <si>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</si>
  <si>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</si>
  <si>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</si>
  <si>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</si>
  <si>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</si>
  <si>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</si>
  <si>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</si>
  <si>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</si>
  <si>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</si>
  <si>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</si>
  <si>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</si>
  <si>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</si>
  <si>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</si>
  <si>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</si>
  <si>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</si>
  <si>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</si>
  <si>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</si>
  <si>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</si>
  <si>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</si>
  <si>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</si>
  <si>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</si>
  <si>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</si>
  <si>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</si>
  <si>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</si>
  <si>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</si>
  <si>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</si>
  <si>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</si>
  <si>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</si>
  <si>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</si>
  <si>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</si>
  <si>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</si>
  <si>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</si>
  <si>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</si>
  <si>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</si>
  <si>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</si>
  <si>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</si>
  <si>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</si>
  <si>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</si>
  <si>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</si>
  <si>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</si>
  <si>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</si>
  <si>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</si>
  <si>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</si>
  <si>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</si>
  <si>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</si>
  <si>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</si>
  <si>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</si>
  <si>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</si>
  <si>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</si>
  <si>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</si>
  <si>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</si>
  <si>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</si>
  <si>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</si>
  <si>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</si>
  <si>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</si>
  <si>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</si>
  <si>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</si>
  <si>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</si>
  <si>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</si>
  <si>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神奈川県三浦市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</si>
  <si>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</si>
  <si>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</si>
  <si>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</si>
  <si>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</si>
  <si>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</si>
  <si>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</si>
  <si>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</si>
  <si>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</si>
  <si>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</si>
  <si>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</si>
  <si>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</si>
  <si>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</si>
  <si>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</si>
  <si>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</si>
  <si>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</si>
  <si>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</si>
  <si>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</si>
  <si>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</si>
  <si>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</si>
  <si>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</si>
  <si>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第三セクター等改革推進債償還事業特別会計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</si>
  <si>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</si>
  <si>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</si>
  <si>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</si>
  <si>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</si>
  <si>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</si>
  <si>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</si>
  <si>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</si>
  <si>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</si>
  <si>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</si>
  <si>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</si>
  <si>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</si>
  <si>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</si>
  <si>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</si>
  <si>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</si>
  <si>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</si>
  <si>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</si>
  <si>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</si>
  <si>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</si>
  <si>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</si>
  <si>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</si>
  <si>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法適用企業</t>
    <phoneticPr fontId="5"/>
  </si>
  <si>
    <t>公共下水道事業会計</t>
    <phoneticPr fontId="5"/>
  </si>
  <si>
    <t>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</si>
  <si>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</si>
  <si>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</si>
  <si>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</si>
  <si>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</si>
  <si>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</si>
  <si>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</si>
  <si>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</si>
  <si>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</si>
  <si>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</si>
  <si>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</si>
  <si>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</si>
  <si>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</si>
  <si>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</si>
  <si>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</si>
  <si>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</si>
  <si>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</si>
  <si>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</si>
  <si>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</si>
  <si>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</si>
  <si>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</si>
  <si>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</si>
  <si>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</si>
  <si>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</si>
  <si>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</si>
  <si>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</si>
  <si>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</si>
  <si>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</si>
  <si>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</si>
  <si>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</si>
  <si>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</si>
  <si>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</si>
  <si>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</si>
  <si>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</si>
  <si>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</si>
  <si>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</si>
  <si>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</si>
  <si>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</si>
  <si>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</si>
  <si>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</si>
  <si>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</si>
  <si>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</si>
  <si>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</si>
  <si>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</si>
  <si>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</si>
  <si>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</si>
  <si>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</si>
  <si>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</si>
  <si>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</si>
  <si>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</si>
  <si>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</si>
  <si>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</si>
  <si>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</si>
  <si>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</si>
  <si>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</si>
  <si>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</si>
  <si>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</si>
  <si>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</si>
  <si>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</si>
  <si>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</si>
  <si>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</si>
  <si>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</si>
  <si>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</si>
  <si>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</si>
  <si>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</si>
  <si>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</si>
  <si>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</si>
  <si>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</si>
  <si>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</si>
  <si>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</si>
  <si>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</si>
  <si>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</si>
  <si>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</si>
  <si>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</si>
  <si>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</si>
  <si>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</si>
  <si>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</si>
  <si>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</si>
  <si>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</si>
  <si>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</si>
  <si>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</si>
  <si>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</si>
  <si>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</si>
  <si>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</si>
  <si>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</si>
  <si>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</si>
  <si>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</si>
  <si>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</si>
  <si>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</si>
  <si>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</si>
  <si>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</si>
  <si>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</si>
  <si>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</si>
  <si>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</si>
  <si>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</si>
  <si>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</si>
  <si>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</si>
  <si>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</si>
  <si>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</si>
  <si>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</si>
  <si>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</si>
  <si>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</si>
  <si>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</si>
  <si>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</si>
  <si>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</si>
  <si>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</si>
  <si>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</si>
  <si>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</si>
  <si>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</si>
  <si>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</si>
  <si>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</si>
  <si>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</si>
  <si>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</si>
  <si>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</si>
  <si>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</si>
  <si>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</si>
  <si>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</si>
  <si>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</si>
  <si>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</si>
  <si>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</si>
  <si>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</si>
  <si>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</si>
  <si>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</si>
  <si>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</si>
  <si>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</si>
  <si>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</si>
  <si>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</si>
  <si>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</si>
  <si>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</si>
  <si>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</si>
  <si>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</si>
  <si>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</si>
  <si>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</si>
  <si>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</si>
  <si>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</si>
  <si>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</si>
  <si>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</si>
  <si>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</si>
  <si>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</si>
  <si>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</si>
  <si>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</si>
  <si>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</si>
  <si>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</si>
  <si>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</si>
  <si>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</si>
  <si>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</si>
  <si>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</si>
  <si>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</si>
  <si>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0.04</t>
  </si>
  <si>
    <t>▲ 0.86</t>
  </si>
  <si>
    <t>▲ 8.95</t>
  </si>
  <si>
    <t>病院事業会計</t>
  </si>
  <si>
    <t>一般会計</t>
  </si>
  <si>
    <t>水道事業会計</t>
  </si>
  <si>
    <t>公共下水道事業会計</t>
  </si>
  <si>
    <t>後期高齢者医療事業特別会計</t>
  </si>
  <si>
    <t>介護保険事業特別会計</t>
  </si>
  <si>
    <t>国民健康保険事業特別会計</t>
  </si>
  <si>
    <t>第三セクター等改革推進債償還事業特別会計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</si>
  <si>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</si>
  <si>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</si>
  <si>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</si>
  <si>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</si>
  <si>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</si>
  <si>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</si>
  <si>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</si>
  <si>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</si>
  <si>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</si>
  <si>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</si>
  <si>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（公財）かながわ海岸美化財団</t>
    <rPh sb="1" eb="3">
      <t>コウザイ</t>
    </rPh>
    <rPh sb="8" eb="10">
      <t>カイガン</t>
    </rPh>
    <rPh sb="10" eb="12">
      <t>ビカ</t>
    </rPh>
    <rPh sb="12" eb="14">
      <t>ザイダン</t>
    </rPh>
    <phoneticPr fontId="2"/>
  </si>
  <si>
    <t>（株）三浦海業公社</t>
    <rPh sb="1" eb="2">
      <t>カブ</t>
    </rPh>
    <rPh sb="3" eb="5">
      <t>ミウラ</t>
    </rPh>
    <rPh sb="5" eb="6">
      <t>ウミ</t>
    </rPh>
    <rPh sb="6" eb="7">
      <t>ギョウ</t>
    </rPh>
    <rPh sb="7" eb="9">
      <t>コウシャ</t>
    </rPh>
    <phoneticPr fontId="2"/>
  </si>
  <si>
    <t>公共公益施設整備基金</t>
    <rPh sb="0" eb="2">
      <t>コウキョウ</t>
    </rPh>
    <rPh sb="2" eb="4">
      <t>コウエキ</t>
    </rPh>
    <rPh sb="4" eb="6">
      <t>シセツ</t>
    </rPh>
    <rPh sb="6" eb="8">
      <t>セイビ</t>
    </rPh>
    <rPh sb="8" eb="10">
      <t>キキン</t>
    </rPh>
    <phoneticPr fontId="5"/>
  </si>
  <si>
    <t>地域活性化推進事業基金</t>
    <rPh sb="0" eb="2">
      <t>チイキ</t>
    </rPh>
    <rPh sb="2" eb="5">
      <t>カッセイカ</t>
    </rPh>
    <rPh sb="5" eb="7">
      <t>スイシン</t>
    </rPh>
    <rPh sb="7" eb="9">
      <t>ジギョウ</t>
    </rPh>
    <rPh sb="9" eb="11">
      <t>キキン</t>
    </rPh>
    <phoneticPr fontId="2"/>
  </si>
  <si>
    <t>第三セクター等改革推進債償還事業財政調整基金</t>
    <rPh sb="0" eb="2">
      <t>ダイサン</t>
    </rPh>
    <rPh sb="6" eb="7">
      <t>トウ</t>
    </rPh>
    <rPh sb="7" eb="9">
      <t>カイカク</t>
    </rPh>
    <rPh sb="9" eb="11">
      <t>スイシン</t>
    </rPh>
    <rPh sb="11" eb="12">
      <t>サイ</t>
    </rPh>
    <rPh sb="12" eb="14">
      <t>ショウカン</t>
    </rPh>
    <rPh sb="14" eb="16">
      <t>ジギョウ</t>
    </rPh>
    <rPh sb="16" eb="18">
      <t>ザイセイ</t>
    </rPh>
    <rPh sb="18" eb="20">
      <t>チョウセイ</t>
    </rPh>
    <rPh sb="20" eb="22">
      <t>キキン</t>
    </rPh>
    <phoneticPr fontId="2"/>
  </si>
  <si>
    <t>社会福祉基金</t>
    <rPh sb="0" eb="2">
      <t>シャカイ</t>
    </rPh>
    <rPh sb="2" eb="4">
      <t>フクシ</t>
    </rPh>
    <rPh sb="4" eb="6">
      <t>キキン</t>
    </rPh>
    <phoneticPr fontId="2"/>
  </si>
  <si>
    <t>みどり基金</t>
    <rPh sb="3" eb="5">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</si>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</sst>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80BB-4E9C-90A5-EA33FF38E4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54196</c:v>
                </c:pt>
                <c:pt idx="1">
                  <c:v>104025</c:v>
                </c:pt>
                <c:pt idx="2">
                  <c:v>18096</c:v>
                </c:pt>
                <c:pt idx="3">
                  <c:v>18086</c:v>
                </c:pt>
                <c:pt idx="4">
                  <c:v>19046</c:v>
                </c:pt>
              </c:numCache>
            </c:numRef>
          </c:val>
          <c:smooth val="0"/>
          <c:extLst>
            <c:ext xmlns:c16="http://schemas.microsoft.com/office/drawing/2014/chart" uri="{C3380CC4-5D6E-409C-BE32-E72D297353CC}">
              <c16:uniqueId val="{00000001-80BB-4E9C-90A5-EA33FF38E4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3.38</c:v>
                </c:pt>
                <c:pt idx="1">
                  <c:v>2.74</c:v>
                </c:pt>
                <c:pt idx="2">
                  <c:v>3.31</c:v>
                </c:pt>
                <c:pt idx="3">
                  <c:v>8.41</c:v>
                </c:pt>
                <c:pt idx="4">
                  <c:v>5.1100000000000003</c:v>
                </c:pt>
              </c:numCache>
            </c:numRef>
          </c:val>
          <c:extLst>
            <c:ext xmlns:c16="http://schemas.microsoft.com/office/drawing/2014/chart" uri="{C3380CC4-5D6E-409C-BE32-E72D297353CC}">
              <c16:uniqueId val="{00000000-2E19-4273-A4D3-8B8181E231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7.94</c:v>
                </c:pt>
                <c:pt idx="1">
                  <c:v>10.23</c:v>
                </c:pt>
                <c:pt idx="2">
                  <c:v>9.6</c:v>
                </c:pt>
                <c:pt idx="3">
                  <c:v>10.76</c:v>
                </c:pt>
                <c:pt idx="4">
                  <c:v>9.74</c:v>
                </c:pt>
              </c:numCache>
            </c:numRef>
          </c:val>
          <c:extLst>
            <c:ext xmlns:c16="http://schemas.microsoft.com/office/drawing/2014/chart" uri="{C3380CC4-5D6E-409C-BE32-E72D297353CC}">
              <c16:uniqueId val="{00000001-2E19-4273-A4D3-8B8181E231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c:v>
                </c:pt>
                <c:pt idx="1">
                  <c:v>-0.04</c:v>
                </c:pt>
                <c:pt idx="2">
                  <c:v>-0.86</c:v>
                </c:pt>
                <c:pt idx="3">
                  <c:v>5.24</c:v>
                </c:pt>
                <c:pt idx="4">
                  <c:v>-8.9499999999999993</c:v>
                </c:pt>
              </c:numCache>
            </c:numRef>
          </c:val>
          <c:smooth val="0"/>
          <c:extLst>
            <c:ext xmlns:c16="http://schemas.microsoft.com/office/drawing/2014/chart" uri="{C3380CC4-5D6E-409C-BE32-E72D297353CC}">
              <c16:uniqueId val="{00000002-2E19-4273-A4D3-8B8181E231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0.35</c:v>
                </c:pt>
                <c:pt idx="4">
                  <c:v>#N/A</c:v>
                </c:pt>
                <c:pt idx="5">
                  <c:v>0</c:v>
                </c:pt>
                <c:pt idx="6">
                  <c:v>#N/A</c:v>
                </c:pt>
                <c:pt idx="7">
                  <c:v>0</c:v>
                </c:pt>
                <c:pt idx="8">
                  <c:v>#N/A</c:v>
                </c:pt>
                <c:pt idx="9">
                  <c:v>0</c:v>
                </c:pt>
              </c:numCache>
            </c:numRef>
          </c:val>
          <c:extLst>
            <c:ext xmlns:c16="http://schemas.microsoft.com/office/drawing/2014/chart" uri="{C3380CC4-5D6E-409C-BE32-E72D297353CC}">
              <c16:uniqueId val="{00000000-17B0-4086-9C6C-6C3B4884B8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B0-4086-9C6C-6C3B4884B838}"/>
            </c:ext>
          </c:extLst>
        </c:ser>
        <c:ser>
          <c:idx val="2"/>
          <c:order val="2"/>
          <c:tx>
            <c:strRef>
              <c:f>データシート!$A$29</c:f>
              <c:strCache>
                <c:ptCount val="1"/>
                <c:pt idx="0">
                  <c:v>第三セクター等改革推進債償還事業特別会計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7B0-4086-9C6C-6C3B4884B838}"/>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7.0000000000000007E-2</c:v>
                </c:pt>
                <c:pt idx="4">
                  <c:v>#N/A</c:v>
                </c:pt>
                <c:pt idx="5">
                  <c:v>0.11</c:v>
                </c:pt>
                <c:pt idx="6">
                  <c:v>#N/A</c:v>
                </c:pt>
                <c:pt idx="7">
                  <c:v>0.75</c:v>
                </c:pt>
                <c:pt idx="8">
                  <c:v>#N/A</c:v>
                </c:pt>
                <c:pt idx="9">
                  <c:v>0.02</c:v>
                </c:pt>
              </c:numCache>
            </c:numRef>
          </c:val>
          <c:extLst>
            <c:ext xmlns:c16="http://schemas.microsoft.com/office/drawing/2014/chart" uri="{C3380CC4-5D6E-409C-BE32-E72D297353CC}">
              <c16:uniqueId val="{00000003-17B0-4086-9C6C-6C3B4884B838}"/>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1.01</c:v>
                </c:pt>
                <c:pt idx="2">
                  <c:v>#N/A</c:v>
                </c:pt>
                <c:pt idx="3">
                  <c:v>0.18</c:v>
                </c:pt>
                <c:pt idx="4">
                  <c:v>#N/A</c:v>
                </c:pt>
                <c:pt idx="5">
                  <c:v>0.27</c:v>
                </c:pt>
                <c:pt idx="6">
                  <c:v>#N/A</c:v>
                </c:pt>
                <c:pt idx="7">
                  <c:v>0.08</c:v>
                </c:pt>
                <c:pt idx="8">
                  <c:v>#N/A</c:v>
                </c:pt>
                <c:pt idx="9">
                  <c:v>0.13</c:v>
                </c:pt>
              </c:numCache>
            </c:numRef>
          </c:val>
          <c:extLst>
            <c:ext xmlns:c16="http://schemas.microsoft.com/office/drawing/2014/chart" uri="{C3380CC4-5D6E-409C-BE32-E72D297353CC}">
              <c16:uniqueId val="{00000004-17B0-4086-9C6C-6C3B4884B838}"/>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0.39</c:v>
                </c:pt>
                <c:pt idx="2">
                  <c:v>#N/A</c:v>
                </c:pt>
                <c:pt idx="3">
                  <c:v>0.38</c:v>
                </c:pt>
                <c:pt idx="4">
                  <c:v>#N/A</c:v>
                </c:pt>
                <c:pt idx="5">
                  <c:v>0.34</c:v>
                </c:pt>
                <c:pt idx="6">
                  <c:v>#N/A</c:v>
                </c:pt>
                <c:pt idx="7">
                  <c:v>0.34</c:v>
                </c:pt>
                <c:pt idx="8">
                  <c:v>#N/A</c:v>
                </c:pt>
                <c:pt idx="9">
                  <c:v>0.4</c:v>
                </c:pt>
              </c:numCache>
            </c:numRef>
          </c:val>
          <c:extLst>
            <c:ext xmlns:c16="http://schemas.microsoft.com/office/drawing/2014/chart" uri="{C3380CC4-5D6E-409C-BE32-E72D297353CC}">
              <c16:uniqueId val="{00000005-17B0-4086-9C6C-6C3B4884B838}"/>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0.55000000000000004</c:v>
                </c:pt>
                <c:pt idx="6">
                  <c:v>#N/A</c:v>
                </c:pt>
                <c:pt idx="7">
                  <c:v>0.62</c:v>
                </c:pt>
                <c:pt idx="8">
                  <c:v>#N/A</c:v>
                </c:pt>
                <c:pt idx="9">
                  <c:v>0.55000000000000004</c:v>
                </c:pt>
              </c:numCache>
            </c:numRef>
          </c:val>
          <c:extLst>
            <c:ext xmlns:c16="http://schemas.microsoft.com/office/drawing/2014/chart" uri="{C3380CC4-5D6E-409C-BE32-E72D297353CC}">
              <c16:uniqueId val="{00000006-17B0-4086-9C6C-6C3B4884B83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c:v>
                </c:pt>
                <c:pt idx="2">
                  <c:v>#N/A</c:v>
                </c:pt>
                <c:pt idx="3">
                  <c:v>1.96</c:v>
                </c:pt>
                <c:pt idx="4">
                  <c:v>#N/A</c:v>
                </c:pt>
                <c:pt idx="5">
                  <c:v>1.1000000000000001</c:v>
                </c:pt>
                <c:pt idx="6">
                  <c:v>#N/A</c:v>
                </c:pt>
                <c:pt idx="7">
                  <c:v>0.72</c:v>
                </c:pt>
                <c:pt idx="8">
                  <c:v>#N/A</c:v>
                </c:pt>
                <c:pt idx="9">
                  <c:v>0.56999999999999995</c:v>
                </c:pt>
              </c:numCache>
            </c:numRef>
          </c:val>
          <c:extLst>
            <c:ext xmlns:c16="http://schemas.microsoft.com/office/drawing/2014/chart" uri="{C3380CC4-5D6E-409C-BE32-E72D297353CC}">
              <c16:uniqueId val="{00000007-17B0-4086-9C6C-6C3B4884B83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3.37</c:v>
                </c:pt>
                <c:pt idx="2">
                  <c:v>#N/A</c:v>
                </c:pt>
                <c:pt idx="3">
                  <c:v>2.73</c:v>
                </c:pt>
                <c:pt idx="4">
                  <c:v>#N/A</c:v>
                </c:pt>
                <c:pt idx="5">
                  <c:v>3.31</c:v>
                </c:pt>
                <c:pt idx="6">
                  <c:v>#N/A</c:v>
                </c:pt>
                <c:pt idx="7">
                  <c:v>8.4</c:v>
                </c:pt>
                <c:pt idx="8">
                  <c:v>#N/A</c:v>
                </c:pt>
                <c:pt idx="9">
                  <c:v>5.0999999999999996</c:v>
                </c:pt>
              </c:numCache>
            </c:numRef>
          </c:val>
          <c:extLst>
            <c:ext xmlns:c16="http://schemas.microsoft.com/office/drawing/2014/chart" uri="{C3380CC4-5D6E-409C-BE32-E72D297353CC}">
              <c16:uniqueId val="{00000008-17B0-4086-9C6C-6C3B4884B83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7.75</c:v>
                </c:pt>
                <c:pt idx="2">
                  <c:v>#N/A</c:v>
                </c:pt>
                <c:pt idx="3">
                  <c:v>9.2200000000000006</c:v>
                </c:pt>
                <c:pt idx="4">
                  <c:v>#N/A</c:v>
                </c:pt>
                <c:pt idx="5">
                  <c:v>9.7200000000000006</c:v>
                </c:pt>
                <c:pt idx="6">
                  <c:v>#N/A</c:v>
                </c:pt>
                <c:pt idx="7">
                  <c:v>10.7</c:v>
                </c:pt>
                <c:pt idx="8">
                  <c:v>#N/A</c:v>
                </c:pt>
                <c:pt idx="9">
                  <c:v>11.62</c:v>
                </c:pt>
              </c:numCache>
            </c:numRef>
          </c:val>
          <c:extLst>
            <c:ext xmlns:c16="http://schemas.microsoft.com/office/drawing/2014/chart" uri="{C3380CC4-5D6E-409C-BE32-E72D297353CC}">
              <c16:uniqueId val="{00000009-17B0-4086-9C6C-6C3B4884B8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1767</c:v>
                </c:pt>
                <c:pt idx="5">
                  <c:v>1793</c:v>
                </c:pt>
                <c:pt idx="8">
                  <c:v>3853</c:v>
                </c:pt>
                <c:pt idx="11">
                  <c:v>1772</c:v>
                </c:pt>
                <c:pt idx="14">
                  <c:v>1786</c:v>
                </c:pt>
              </c:numCache>
            </c:numRef>
          </c:val>
          <c:extLst>
            <c:ext xmlns:c16="http://schemas.microsoft.com/office/drawing/2014/chart" uri="{C3380CC4-5D6E-409C-BE32-E72D297353CC}">
              <c16:uniqueId val="{00000000-2876-441B-8957-F596A5B52F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76-441B-8957-F596A5B52F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876-441B-8957-F596A5B52F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76-441B-8957-F596A5B52F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826</c:v>
                </c:pt>
                <c:pt idx="3">
                  <c:v>740</c:v>
                </c:pt>
                <c:pt idx="6">
                  <c:v>866</c:v>
                </c:pt>
                <c:pt idx="9">
                  <c:v>880</c:v>
                </c:pt>
                <c:pt idx="12">
                  <c:v>823</c:v>
                </c:pt>
              </c:numCache>
            </c:numRef>
          </c:val>
          <c:extLst>
            <c:ext xmlns:c16="http://schemas.microsoft.com/office/drawing/2014/chart" uri="{C3380CC4-5D6E-409C-BE32-E72D297353CC}">
              <c16:uniqueId val="{00000004-2876-441B-8957-F596A5B52F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76-441B-8957-F596A5B52F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76-441B-8957-F596A5B52F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2163</c:v>
                </c:pt>
                <c:pt idx="3">
                  <c:v>2147</c:v>
                </c:pt>
                <c:pt idx="6">
                  <c:v>4185</c:v>
                </c:pt>
                <c:pt idx="9">
                  <c:v>1911</c:v>
                </c:pt>
                <c:pt idx="12">
                  <c:v>2009</c:v>
                </c:pt>
              </c:numCache>
            </c:numRef>
          </c:val>
          <c:extLst>
            <c:ext xmlns:c16="http://schemas.microsoft.com/office/drawing/2014/chart" uri="{C3380CC4-5D6E-409C-BE32-E72D297353CC}">
              <c16:uniqueId val="{00000007-2876-441B-8957-F596A5B52F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1222</c:v>
                </c:pt>
                <c:pt idx="2">
                  <c:v>#N/A</c:v>
                </c:pt>
                <c:pt idx="3">
                  <c:v>#N/A</c:v>
                </c:pt>
                <c:pt idx="4">
                  <c:v>1094</c:v>
                </c:pt>
                <c:pt idx="5">
                  <c:v>#N/A</c:v>
                </c:pt>
                <c:pt idx="6">
                  <c:v>#N/A</c:v>
                </c:pt>
                <c:pt idx="7">
                  <c:v>1198</c:v>
                </c:pt>
                <c:pt idx="8">
                  <c:v>#N/A</c:v>
                </c:pt>
                <c:pt idx="9">
                  <c:v>#N/A</c:v>
                </c:pt>
                <c:pt idx="10">
                  <c:v>1019</c:v>
                </c:pt>
                <c:pt idx="11">
                  <c:v>#N/A</c:v>
                </c:pt>
                <c:pt idx="12">
                  <c:v>#N/A</c:v>
                </c:pt>
                <c:pt idx="13">
                  <c:v>1046</c:v>
                </c:pt>
                <c:pt idx="14">
                  <c:v>#N/A</c:v>
                </c:pt>
              </c:numCache>
            </c:numRef>
          </c:val>
          <c:smooth val="0"/>
          <c:extLst>
            <c:ext xmlns:c16="http://schemas.microsoft.com/office/drawing/2014/chart" uri="{C3380CC4-5D6E-409C-BE32-E72D297353CC}">
              <c16:uniqueId val="{00000008-2876-441B-8957-F596A5B52F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15945</c:v>
                </c:pt>
                <c:pt idx="5">
                  <c:v>16444</c:v>
                </c:pt>
                <c:pt idx="8">
                  <c:v>16146</c:v>
                </c:pt>
                <c:pt idx="11">
                  <c:v>15441</c:v>
                </c:pt>
                <c:pt idx="14">
                  <c:v>14509</c:v>
                </c:pt>
              </c:numCache>
            </c:numRef>
          </c:val>
          <c:extLst>
            <c:ext xmlns:c16="http://schemas.microsoft.com/office/drawing/2014/chart" uri="{C3380CC4-5D6E-409C-BE32-E72D297353CC}">
              <c16:uniqueId val="{00000000-B741-4FD4-8611-423FB39392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3300</c:v>
                </c:pt>
                <c:pt idx="5">
                  <c:v>2947</c:v>
                </c:pt>
                <c:pt idx="8">
                  <c:v>2583</c:v>
                </c:pt>
                <c:pt idx="11">
                  <c:v>2320</c:v>
                </c:pt>
                <c:pt idx="14">
                  <c:v>2016</c:v>
                </c:pt>
              </c:numCache>
            </c:numRef>
          </c:val>
          <c:extLst>
            <c:ext xmlns:c16="http://schemas.microsoft.com/office/drawing/2014/chart" uri="{C3380CC4-5D6E-409C-BE32-E72D297353CC}">
              <c16:uniqueId val="{00000001-B741-4FD4-8611-423FB39392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1572</c:v>
                </c:pt>
                <c:pt idx="5">
                  <c:v>2092</c:v>
                </c:pt>
                <c:pt idx="8">
                  <c:v>2797</c:v>
                </c:pt>
                <c:pt idx="11">
                  <c:v>4036</c:v>
                </c:pt>
                <c:pt idx="14">
                  <c:v>4938</c:v>
                </c:pt>
              </c:numCache>
            </c:numRef>
          </c:val>
          <c:extLst>
            <c:ext xmlns:c16="http://schemas.microsoft.com/office/drawing/2014/chart" uri="{C3380CC4-5D6E-409C-BE32-E72D297353CC}">
              <c16:uniqueId val="{00000002-B741-4FD4-8611-423FB39392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41-4FD4-8611-423FB39392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41-4FD4-8611-423FB39392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41-4FD4-8611-423FB39392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2737</c:v>
                </c:pt>
                <c:pt idx="3">
                  <c:v>2920</c:v>
                </c:pt>
                <c:pt idx="6">
                  <c:v>2793</c:v>
                </c:pt>
                <c:pt idx="9">
                  <c:v>2785</c:v>
                </c:pt>
                <c:pt idx="12">
                  <c:v>2813</c:v>
                </c:pt>
              </c:numCache>
            </c:numRef>
          </c:val>
          <c:extLst>
            <c:ext xmlns:c16="http://schemas.microsoft.com/office/drawing/2014/chart" uri="{C3380CC4-5D6E-409C-BE32-E72D297353CC}">
              <c16:uniqueId val="{00000006-B741-4FD4-8611-423FB39392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741-4FD4-8611-423FB39392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6109</c:v>
                </c:pt>
                <c:pt idx="3">
                  <c:v>5804</c:v>
                </c:pt>
                <c:pt idx="6">
                  <c:v>5497</c:v>
                </c:pt>
                <c:pt idx="9">
                  <c:v>5160</c:v>
                </c:pt>
                <c:pt idx="12">
                  <c:v>4958</c:v>
                </c:pt>
              </c:numCache>
            </c:numRef>
          </c:val>
          <c:extLst>
            <c:ext xmlns:c16="http://schemas.microsoft.com/office/drawing/2014/chart" uri="{C3380CC4-5D6E-409C-BE32-E72D297353CC}">
              <c16:uniqueId val="{00000008-B741-4FD4-8611-423FB39392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41-4FD4-8611-423FB39392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25317</c:v>
                </c:pt>
                <c:pt idx="3">
                  <c:v>26618</c:v>
                </c:pt>
                <c:pt idx="6">
                  <c:v>23713</c:v>
                </c:pt>
                <c:pt idx="9">
                  <c:v>22869</c:v>
                </c:pt>
                <c:pt idx="12">
                  <c:v>21352</c:v>
                </c:pt>
              </c:numCache>
            </c:numRef>
          </c:val>
          <c:extLst>
            <c:ext xmlns:c16="http://schemas.microsoft.com/office/drawing/2014/chart" uri="{C3380CC4-5D6E-409C-BE32-E72D297353CC}">
              <c16:uniqueId val="{0000000A-B741-4FD4-8611-423FB39392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13347</c:v>
                </c:pt>
                <c:pt idx="2">
                  <c:v>#N/A</c:v>
                </c:pt>
                <c:pt idx="3">
                  <c:v>#N/A</c:v>
                </c:pt>
                <c:pt idx="4">
                  <c:v>13860</c:v>
                </c:pt>
                <c:pt idx="5">
                  <c:v>#N/A</c:v>
                </c:pt>
                <c:pt idx="6">
                  <c:v>#N/A</c:v>
                </c:pt>
                <c:pt idx="7">
                  <c:v>10475</c:v>
                </c:pt>
                <c:pt idx="8">
                  <c:v>#N/A</c:v>
                </c:pt>
                <c:pt idx="9">
                  <c:v>#N/A</c:v>
                </c:pt>
                <c:pt idx="10">
                  <c:v>9017</c:v>
                </c:pt>
                <c:pt idx="11">
                  <c:v>#N/A</c:v>
                </c:pt>
                <c:pt idx="12">
                  <c:v>#N/A</c:v>
                </c:pt>
                <c:pt idx="13">
                  <c:v>7659</c:v>
                </c:pt>
                <c:pt idx="14">
                  <c:v>#N/A</c:v>
                </c:pt>
              </c:numCache>
            </c:numRef>
          </c:val>
          <c:smooth val="0"/>
          <c:extLst>
            <c:ext xmlns:c16="http://schemas.microsoft.com/office/drawing/2014/chart" uri="{C3380CC4-5D6E-409C-BE32-E72D297353CC}">
              <c16:uniqueId val="{0000000B-B741-4FD4-8611-423FB39392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978</c:v>
                </c:pt>
                <c:pt idx="1">
                  <c:v>1147</c:v>
                </c:pt>
                <c:pt idx="2">
                  <c:v>1020</c:v>
                </c:pt>
              </c:numCache>
            </c:numRef>
          </c:val>
          <c:extLst>
            <c:ext xmlns:c16="http://schemas.microsoft.com/office/drawing/2014/chart" uri="{C3380CC4-5D6E-409C-BE32-E72D297353CC}">
              <c16:uniqueId val="{00000000-79D2-469D-995F-BF966C5B66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202</c:v>
                </c:pt>
                <c:pt idx="2">
                  <c:v>202</c:v>
                </c:pt>
              </c:numCache>
            </c:numRef>
          </c:val>
          <c:extLst>
            <c:ext xmlns:c16="http://schemas.microsoft.com/office/drawing/2014/chart" uri="{C3380CC4-5D6E-409C-BE32-E72D297353CC}">
              <c16:uniqueId val="{00000001-79D2-469D-995F-BF966C5B66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1275</c:v>
                </c:pt>
                <c:pt idx="1">
                  <c:v>2167</c:v>
                </c:pt>
                <c:pt idx="2">
                  <c:v>3148</c:v>
                </c:pt>
              </c:numCache>
            </c:numRef>
          </c:val>
          <c:extLst>
            <c:ext xmlns:c16="http://schemas.microsoft.com/office/drawing/2014/chart" uri="{C3380CC4-5D6E-409C-BE32-E72D297353CC}">
              <c16:uniqueId val="{00000002-79D2-469D-995F-BF966C5B66A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神奈川県三浦市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30</a:t>
          </a:r>
          <a:r>
            <a:rPr kumimoji="1" lang="ja-JP" altLang="ja-JP" sz="1100" b="0" i="0" baseline="0">
              <a:solidFill>
                <a:schemeClr val="dk1"/>
              </a:solidFill>
              <a:effectLst/>
              <a:latin typeface="+mn-lt"/>
              <a:ea typeface="+mn-ea"/>
              <a:cs typeface="+mn-cs"/>
            </a:rPr>
            <a:t>年度に発行したごみ処理広域施設整備事業債や防災行政無線整備事業債の元金償還が開始したこと等により、元利償還金が増加し、実質公債費比率の分子が増加した。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公営企業債の元利償還金に対する繰入金は、</a:t>
          </a:r>
          <a:r>
            <a:rPr kumimoji="1" lang="ja-JP" altLang="en-US" sz="1100" b="0" i="0" baseline="0">
              <a:solidFill>
                <a:schemeClr val="dk1"/>
              </a:solidFill>
              <a:effectLst/>
              <a:latin typeface="+mn-lt"/>
              <a:ea typeface="+mn-ea"/>
              <a:cs typeface="+mn-cs"/>
            </a:rPr>
            <a:t>令和４年度より公共下水道事業会計</a:t>
          </a:r>
          <a:r>
            <a:rPr kumimoji="1" lang="ja-JP" altLang="ja-JP" sz="1100" b="0" i="0" baseline="0">
              <a:solidFill>
                <a:schemeClr val="dk1"/>
              </a:solidFill>
              <a:effectLst/>
              <a:latin typeface="+mn-lt"/>
              <a:ea typeface="+mn-ea"/>
              <a:cs typeface="+mn-cs"/>
            </a:rPr>
            <a:t>における</a:t>
          </a:r>
          <a:r>
            <a:rPr kumimoji="1" lang="ja-JP" altLang="en-US" sz="1100" b="0" i="0" baseline="0">
              <a:solidFill>
                <a:schemeClr val="dk1"/>
              </a:solidFill>
              <a:effectLst/>
              <a:latin typeface="+mn-lt"/>
              <a:ea typeface="+mn-ea"/>
              <a:cs typeface="+mn-cs"/>
            </a:rPr>
            <a:t>初期投資の元金償還が終了し始めたため、繰入金も減少した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今後５年程度の間に、大規模な普通建設事業が複数予定されているため、市債の新規発行については適正な管理に努める。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満期一括償還地方債の発行をしないため、基金の積立はしていない。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神奈川県三浦市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22</a:t>
          </a:r>
          <a:r>
            <a:rPr kumimoji="1" lang="ja-JP" altLang="ja-JP" sz="1100" b="0" i="0" baseline="0">
              <a:solidFill>
                <a:schemeClr val="dk1"/>
              </a:solidFill>
              <a:effectLst/>
              <a:latin typeface="+mn-lt"/>
              <a:ea typeface="+mn-ea"/>
              <a:cs typeface="+mn-cs"/>
            </a:rPr>
            <a:t>年度に解散した土地開発公社の負債解消に伴い借り入れた「第三セクター等改革推進債（約</a:t>
          </a:r>
          <a:r>
            <a:rPr kumimoji="1"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105</a:t>
          </a:r>
          <a:r>
            <a:rPr kumimoji="1" lang="ja-JP" altLang="ja-JP" sz="1100" b="0" i="0" baseline="0">
              <a:solidFill>
                <a:schemeClr val="dk1"/>
              </a:solidFill>
              <a:effectLst/>
              <a:latin typeface="+mn-lt"/>
              <a:ea typeface="+mn-ea"/>
              <a:cs typeface="+mn-cs"/>
            </a:rPr>
            <a:t>億円）」により、大きく増加した地方債現在高（平成</a:t>
          </a:r>
          <a:r>
            <a:rPr kumimoji="1"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22</a:t>
          </a:r>
          <a:r>
            <a:rPr kumimoji="1" lang="ja-JP" altLang="ja-JP" sz="1100" b="0" i="0" baseline="0">
              <a:solidFill>
                <a:schemeClr val="dk1"/>
              </a:solidFill>
              <a:effectLst/>
              <a:latin typeface="+mn-lt"/>
              <a:ea typeface="+mn-ea"/>
              <a:cs typeface="+mn-cs"/>
            </a:rPr>
            <a:t>年度末現在高：</a:t>
          </a:r>
          <a:r>
            <a:rPr kumimoji="1"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28,248</a:t>
          </a:r>
          <a:r>
            <a:rPr kumimoji="1" lang="ja-JP" altLang="ja-JP" sz="1100" b="0" i="0" baseline="0">
              <a:solidFill>
                <a:schemeClr val="dk1"/>
              </a:solidFill>
              <a:effectLst/>
              <a:latin typeface="+mn-lt"/>
              <a:ea typeface="+mn-ea"/>
              <a:cs typeface="+mn-cs"/>
            </a:rPr>
            <a:t>百万円）であるが、平成</a:t>
          </a:r>
          <a:r>
            <a:rPr kumimoji="1"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23</a:t>
          </a:r>
          <a:r>
            <a:rPr kumimoji="1" lang="ja-JP" altLang="ja-JP" sz="1100" b="0" i="0" baseline="0">
              <a:solidFill>
                <a:schemeClr val="dk1"/>
              </a:solidFill>
              <a:effectLst/>
              <a:latin typeface="+mn-lt"/>
              <a:ea typeface="+mn-ea"/>
              <a:cs typeface="+mn-cs"/>
            </a:rPr>
            <a:t>年度からの元金償還と令和２年度の一部繰り上げ償還した影響により減少した。（第三セクター等改革推進債の令和４年度末現在高：</a:t>
          </a:r>
          <a:r>
            <a:rPr kumimoji="1"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4,375</a:t>
          </a:r>
          <a:r>
            <a:rPr kumimoji="1" lang="ja-JP" altLang="ja-JP" sz="1100" b="0" i="0" baseline="0">
              <a:solidFill>
                <a:schemeClr val="dk1"/>
              </a:solidFill>
              <a:effectLst/>
              <a:latin typeface="+mn-lt"/>
              <a:ea typeface="+mn-ea"/>
              <a:cs typeface="+mn-cs"/>
            </a:rPr>
            <a:t>百万円）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また、公営企業債等繰入見込額の減少により、将来負担比率の分子が減少している。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今後５年程度の間に、大規模な普通建設事業が複数予定されているため、市債の新規発行については適正な管理に努める。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神奈川県三浦市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・公共公益施設整備基金</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について、</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新庁舎移転に向け</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約</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6,700</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地域活性化推進事業基金について、ふるさと納税の財源増加</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分として</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5,000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万円を積み立てたことにより全体として増加した。</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の残高については、健全な財政運営に資するため、引き続き適正な管理に努める。また、ふるさと納税寄附金の財源については、寄附者の意向を踏まえ、各基金に積立てを行い、基金の目的に沿った有効な施策を行うために取崩しを行うこととする。</a:t>
          </a:r>
          <a:r>
            <a:rPr kumimoji="1"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・公共公益施設整備基金：公共公益施設の整備促進を図る</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・第三セクター等改革推進債償還事業財政調整基金：第三セクター等改革推進債の償還及び第三セクター等改革推進債償還事業の財源に不足が生じたときの財源とする。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・地域活性化推進事業基金：本市の特性を生かしたまちづくり事業を推進する。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・社会福祉基金：社会福祉事業の推進を図る。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・みどり基金：市民と共に進める良好な自然環境と緑地の保全及び緑化の積極的な推進を図る。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・公共公益施設整備基金について、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令和８年度に予定されている新庁舎移転に向け、</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約</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6,700</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万円を積</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み</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立てたことにより全体として増加した。</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・地域活性化推進事業基金について、ふるさと納税の財源が増加したため、約３億</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万円を積み立てたことにより全体として増加した。</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・地域活性化推進事業基金：ふるさと納税の財源の積立てを行い、本市の特性を生かしたまちづくり事業に活用していく。</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・各事業の財源不足を補うため、</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約１憶</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2,600</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取り崩した</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ことにより</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・令和８年度の庁舎移転に向けて、約</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憶</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万円を公共公益施設整備基金に積み替えたことにより減少した。</a:t>
          </a: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・基金残高を、標準財政規模の</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％程度の水準で維持できるよう財政運営に取り組む。</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増減なし</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・市債の満期一括返済の償還計画を踏まえた上で必要に応じて積立てを行う。</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41,297
40,891
32.05
19,975,031
19,309,575
534,761
10,466,632
21,351,702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類似団体平均よりは上回っているものの、神奈川県内では最低水準となっている。</a:t>
          </a:r>
          <a:endParaRPr lang="ja-JP" altLang="ja-JP" sz="1400">
            <a:effectLst/>
          </a:endParaRPr>
        </a:p>
        <a:p>
          <a:r>
            <a:rPr kumimoji="1" lang="ja-JP" altLang="ja-JP" sz="1100">
              <a:solidFill>
                <a:schemeClr val="dk1"/>
              </a:solidFill>
              <a:effectLst/>
              <a:latin typeface="+mn-lt"/>
              <a:ea typeface="+mn-ea"/>
              <a:cs typeface="+mn-cs"/>
            </a:rPr>
            <a:t>　税及び税外未収債権の徴収強化等による歳入の確保、歳出面では、民間委託及び広域行政などの効率的な財政運営に努めているが、人口減少や高齢化、土地の評価額の低下等による税収減の影響により、減少傾向に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81280</xdr:rowOff>
    </xdr:from>
    <xdr:to>
      <xdr:col>23</xdr:col>
      <xdr:colOff>133350</xdr:colOff>
      <xdr:row>39</xdr:row>
      <xdr:rowOff>129540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678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33020</xdr:rowOff>
    </xdr:from>
    <xdr:to>
      <xdr:col>19</xdr:col>
      <xdr:colOff>133350</xdr:colOff>
      <xdr:row>39</xdr:row>
      <xdr:rowOff>81280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71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33020</xdr:rowOff>
    </xdr:from>
    <xdr:to>
      <xdr:col>15</xdr:col>
      <xdr:colOff>82550</xdr:colOff>
      <xdr:row>39</xdr:row>
      <xdr:rowOff>33020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719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8890</xdr:rowOff>
    </xdr:from>
    <xdr:to>
      <xdr:col>11</xdr:col>
      <xdr:colOff>31750</xdr:colOff>
      <xdr:row>39</xdr:row>
      <xdr:rowOff>33020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30480</xdr:rowOff>
    </xdr:from>
    <xdr:to>
      <xdr:col>19</xdr:col>
      <xdr:colOff>184150</xdr:colOff>
      <xdr:row>39</xdr:row>
      <xdr:rowOff>132080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142257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153670</xdr:rowOff>
    </xdr:from>
    <xdr:to>
      <xdr:col>15</xdr:col>
      <xdr:colOff>133350</xdr:colOff>
      <xdr:row>39</xdr:row>
      <xdr:rowOff>83820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93997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153670</xdr:rowOff>
    </xdr:from>
    <xdr:to>
      <xdr:col>11</xdr:col>
      <xdr:colOff>82550</xdr:colOff>
      <xdr:row>39</xdr:row>
      <xdr:rowOff>83820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93997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129540</xdr:rowOff>
    </xdr:from>
    <xdr:to>
      <xdr:col>7</xdr:col>
      <xdr:colOff>31750</xdr:colOff>
      <xdr:row>39</xdr:row>
      <xdr:rowOff>59690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69867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令和４年度において前年度比</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5.4</a:t>
          </a:r>
          <a:r>
            <a:rPr kumimoji="1" lang="ja-JP" altLang="ja-JP" sz="1100">
              <a:solidFill>
                <a:schemeClr val="dk1"/>
              </a:solidFill>
              <a:effectLst/>
              <a:latin typeface="+mn-lt"/>
              <a:ea typeface="+mn-ea"/>
              <a:cs typeface="+mn-cs"/>
            </a:rPr>
            <a:t>ポイント悪化しているが、これは主にごみ処理広域施設建設に係る地方債の元金償還開始に伴う公債費の増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によるものである。類似団体平均を</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8.3</a:t>
          </a:r>
          <a:r>
            <a:rPr kumimoji="1" lang="ja-JP" altLang="ja-JP" sz="1100">
              <a:solidFill>
                <a:schemeClr val="dk1"/>
              </a:solidFill>
              <a:effectLst/>
              <a:latin typeface="+mn-lt"/>
              <a:ea typeface="+mn-ea"/>
              <a:cs typeface="+mn-cs"/>
            </a:rPr>
            <a:t>ポイント上回っている要因は、土地開発公社解散に伴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「第三セクター等改革推進債」に係る公債費負担</a:t>
          </a:r>
          <a:r>
            <a:rPr kumimoji="1" lang="ja-JP" altLang="en-US" sz="1100">
              <a:solidFill>
                <a:schemeClr val="dk1"/>
              </a:solidFill>
              <a:effectLst/>
              <a:latin typeface="+mn-lt"/>
              <a:ea typeface="+mn-ea"/>
              <a:cs typeface="+mn-cs"/>
            </a:rPr>
            <a:t>によるもの</a:t>
          </a:r>
          <a:r>
            <a:rPr kumimoji="1" lang="ja-JP" altLang="ja-JP"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この</a:t>
          </a:r>
          <a:r>
            <a:rPr kumimoji="1" lang="ja-JP" altLang="ja-JP" sz="1100">
              <a:solidFill>
                <a:schemeClr val="dk1"/>
              </a:solidFill>
              <a:effectLst/>
              <a:latin typeface="+mn-lt"/>
              <a:ea typeface="+mn-ea"/>
              <a:cs typeface="+mn-cs"/>
            </a:rPr>
            <a:t>ため、副市長を委員長とし各部長を構成員とする三浦市財源対策検討委員会を設置し、全庁的に財政運営に取り組むとともに、新規市債発行の抑制、市税等の徴収強化等を実施している。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62</xdr:row>
      <xdr:rowOff>13426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57180"/>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62</xdr:row>
      <xdr:rowOff>116840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571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62</xdr:row>
      <xdr:rowOff>137523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4674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103051</xdr:rowOff>
    </xdr:from>
    <xdr:to>
      <xdr:col>11</xdr:col>
      <xdr:colOff>31750</xdr:colOff>
      <xdr:row>62</xdr:row>
      <xdr:rowOff>137523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329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134076</xdr:rowOff>
    </xdr:from>
    <xdr:to>
      <xdr:col>23</xdr:col>
      <xdr:colOff>184150</xdr:colOff>
      <xdr:row>62</xdr:row>
      <xdr:rowOff>64226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106153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6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86723</xdr:rowOff>
    </xdr:from>
    <xdr:to>
      <xdr:col>11</xdr:col>
      <xdr:colOff>82550</xdr:colOff>
      <xdr:row>63</xdr:row>
      <xdr:rowOff>16873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52251</xdr:rowOff>
    </xdr:from>
    <xdr:to>
      <xdr:col>7</xdr:col>
      <xdr:colOff>31750</xdr:colOff>
      <xdr:row>62</xdr:row>
      <xdr:rowOff>153851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138628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類似団体平均と比較して、約</a:t>
          </a:r>
          <a:r>
            <a:rPr kumimoji="1" lang="en-US" altLang="ja-JP" sz="1100">
              <a:solidFill>
                <a:schemeClr val="dk1"/>
              </a:solidFill>
              <a:effectLst/>
              <a:latin typeface="+mn-lt"/>
              <a:ea typeface="+mn-ea"/>
              <a:cs typeface="+mn-cs"/>
            </a:rPr>
            <a:t>73,000</a:t>
          </a:r>
          <a:r>
            <a:rPr kumimoji="1" lang="ja-JP" altLang="ja-JP" sz="1100">
              <a:solidFill>
                <a:schemeClr val="dk1"/>
              </a:solidFill>
              <a:effectLst/>
              <a:latin typeface="+mn-lt"/>
              <a:ea typeface="+mn-ea"/>
              <a:cs typeface="+mn-cs"/>
            </a:rPr>
            <a:t>円下回っていることについて、令和３年度途中まで取り組んできた技能労務職の退職者不補充等の人件費抑制策、指定管理者制度を活用した民間委託等の効果と考える。</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年度から横須賀市との消防広域化を行ったことで人件費が減少している。</a:t>
          </a:r>
          <a:endParaRPr lang="ja-JP" altLang="ja-JP" sz="1400">
            <a:effectLst/>
          </a:endParaRPr>
        </a:p>
        <a:p>
          <a:r>
            <a:rPr kumimoji="1" lang="ja-JP" altLang="ja-JP" sz="1100">
              <a:solidFill>
                <a:schemeClr val="dk1"/>
              </a:solidFill>
              <a:effectLst/>
              <a:latin typeface="+mn-lt"/>
              <a:ea typeface="+mn-ea"/>
              <a:cs typeface="+mn-cs"/>
            </a:rPr>
            <a:t>　今後も、民間委託できる業務について検討を進め、積極的なコスト削減を図っていく。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71047</xdr:rowOff>
    </xdr:from>
    <xdr:to>
      <xdr:col>23</xdr:col>
      <xdr:colOff>133350</xdr:colOff>
      <xdr:row>81</xdr:row>
      <xdr:rowOff>98402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58497"/>
          <a:ext cx="8382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57508</xdr:rowOff>
    </xdr:from>
    <xdr:to>
      <xdr:col>19</xdr:col>
      <xdr:colOff>133350</xdr:colOff>
      <xdr:row>81</xdr:row>
      <xdr:rowOff>71047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44958"/>
          <a:ext cx="889000" cy="1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41306</xdr:rowOff>
    </xdr:from>
    <xdr:to>
      <xdr:col>15</xdr:col>
      <xdr:colOff>82550</xdr:colOff>
      <xdr:row>81</xdr:row>
      <xdr:rowOff>57508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28756"/>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30007</xdr:rowOff>
    </xdr:from>
    <xdr:to>
      <xdr:col>11</xdr:col>
      <xdr:colOff>31750</xdr:colOff>
      <xdr:row>81</xdr:row>
      <xdr:rowOff>41306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17457"/>
          <a:ext cx="8890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47602</xdr:rowOff>
    </xdr:from>
    <xdr:to>
      <xdr:col>23</xdr:col>
      <xdr:colOff>184150</xdr:colOff>
      <xdr:row>81</xdr:row>
      <xdr:rowOff>149202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140329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20247</xdr:rowOff>
    </xdr:from>
    <xdr:to>
      <xdr:col>19</xdr:col>
      <xdr:colOff>184150</xdr:colOff>
      <xdr:row>81</xdr:row>
      <xdr:rowOff>121847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0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132024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76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6708</xdr:rowOff>
    </xdr:from>
    <xdr:to>
      <xdr:col>15</xdr:col>
      <xdr:colOff>133350</xdr:colOff>
      <xdr:row>81</xdr:row>
      <xdr:rowOff>108308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118485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6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161956</xdr:rowOff>
    </xdr:from>
    <xdr:to>
      <xdr:col>11</xdr:col>
      <xdr:colOff>82550</xdr:colOff>
      <xdr:row>81</xdr:row>
      <xdr:rowOff>92106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102283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4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150657</xdr:rowOff>
    </xdr:from>
    <xdr:to>
      <xdr:col>7</xdr:col>
      <xdr:colOff>31750</xdr:colOff>
      <xdr:row>81</xdr:row>
      <xdr:rowOff>80807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6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90984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3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月から財政状況や国家公務員の給料減額措置等を踏まえて行政職及び消防職の管理職職員に対して</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％の給料減額措置を実施し、</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月からは管理職以外の職員についても給料減額措置を実施したほか、平成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月より、給与制度の総合的見直しを行い、行政職給料表において平均</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％の引き下げを実施する等、給与の適正化に努めた。平成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以降も、人事院勧告に基づく給与改定を行い、給与について国公準拠を原則としている。今後も、国家公務員給与水準や本市の財政状況を踏まえ、適正な給与水準となるよう必要に応じて見直しを行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138995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1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138995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152400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9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165805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2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55332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年度以降は、業務量に応じた必要職員数の確保を進め、令和３年５月には、平成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年３月に策定した「技能労務職員の給与等の見直しに向けた取組方針」について、直営で行うことが必要な業務 （土木作業、庁舎営繕等）は退職者不補充の原則を撤廃し、同年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月に技能労務職員を採用した。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令和４年３月に定員管理計画を策定し、ＤＸやアウトソーシングによる効率化を図りながら、最小限の職員数で市民サービスの維持・向上を最大限行うことを目標として</a:t>
          </a:r>
          <a:r>
            <a:rPr lang="ja-JP" altLang="en-US" sz="1100" b="0" i="0" baseline="0">
              <a:solidFill>
                <a:schemeClr val="dk1"/>
              </a:solidFill>
              <a:effectLst/>
              <a:latin typeface="+mn-lt"/>
              <a:ea typeface="+mn-ea"/>
              <a:cs typeface="+mn-cs"/>
            </a:rPr>
            <a:t>現在</a:t>
          </a:r>
          <a:r>
            <a:rPr lang="ja-JP" altLang="ja-JP" sz="1100" b="0" i="0" baseline="0">
              <a:solidFill>
                <a:schemeClr val="dk1"/>
              </a:solidFill>
              <a:effectLst/>
              <a:latin typeface="+mn-lt"/>
              <a:ea typeface="+mn-ea"/>
              <a:cs typeface="+mn-cs"/>
            </a:rPr>
            <a:t>取り組</a:t>
          </a:r>
          <a:r>
            <a:rPr lang="ja-JP" altLang="en-US" sz="1100" b="0" i="0" baseline="0">
              <a:solidFill>
                <a:schemeClr val="dk1"/>
              </a:solidFill>
              <a:effectLst/>
              <a:latin typeface="+mn-lt"/>
              <a:ea typeface="+mn-ea"/>
              <a:cs typeface="+mn-cs"/>
            </a:rPr>
            <a:t>んでいる。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85634</xdr:rowOff>
    </xdr:from>
    <xdr:to>
      <xdr:col>81</xdr:col>
      <xdr:colOff>44450</xdr:colOff>
      <xdr:row>58</xdr:row>
      <xdr:rowOff>112062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029734"/>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74144</xdr:rowOff>
    </xdr:from>
    <xdr:to>
      <xdr:col>77</xdr:col>
      <xdr:colOff>44450</xdr:colOff>
      <xdr:row>58</xdr:row>
      <xdr:rowOff>85634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01824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58057</xdr:rowOff>
    </xdr:from>
    <xdr:to>
      <xdr:col>72</xdr:col>
      <xdr:colOff>203200</xdr:colOff>
      <xdr:row>58</xdr:row>
      <xdr:rowOff>74144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0021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24735</xdr:rowOff>
    </xdr:from>
    <xdr:to>
      <xdr:col>68</xdr:col>
      <xdr:colOff>152400</xdr:colOff>
      <xdr:row>58</xdr:row>
      <xdr:rowOff>58057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9968835"/>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61262</xdr:rowOff>
    </xdr:from>
    <xdr:to>
      <xdr:col>81</xdr:col>
      <xdr:colOff>95250</xdr:colOff>
      <xdr:row>58</xdr:row>
      <xdr:rowOff>162862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0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153989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992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34834</xdr:rowOff>
    </xdr:from>
    <xdr:to>
      <xdr:col>77</xdr:col>
      <xdr:colOff>95250</xdr:colOff>
      <xdr:row>58</xdr:row>
      <xdr:rowOff>136434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146611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74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23344</xdr:rowOff>
    </xdr:from>
    <xdr:to>
      <xdr:col>73</xdr:col>
      <xdr:colOff>44450</xdr:colOff>
      <xdr:row>58</xdr:row>
      <xdr:rowOff>124944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996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135121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7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7257</xdr:rowOff>
    </xdr:from>
    <xdr:to>
      <xdr:col>68</xdr:col>
      <xdr:colOff>203200</xdr:colOff>
      <xdr:row>58</xdr:row>
      <xdr:rowOff>108857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99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119034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145385</xdr:rowOff>
    </xdr:from>
    <xdr:to>
      <xdr:col>64</xdr:col>
      <xdr:colOff>152400</xdr:colOff>
      <xdr:row>58</xdr:row>
      <xdr:rowOff>75535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99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85712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68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年度に借り入れた「第三セクター等改革推進債」の元金償還を平成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年度から行っており、依然として類似団体平均と比較して高い。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元利償還額の減少により令和４年度は</a:t>
          </a:r>
          <a:r>
            <a:rPr kumimoji="1" lang="en-US" altLang="ja-JP" sz="1100" b="0" i="0" baseline="0">
              <a:solidFill>
                <a:schemeClr val="dk1"/>
              </a:solidFill>
              <a:effectLst/>
              <a:latin typeface="+mn-lt"/>
              <a:ea typeface="+mn-ea"/>
              <a:cs typeface="+mn-cs"/>
            </a:rPr>
            <a:t>12.0%</a:t>
          </a:r>
          <a:r>
            <a:rPr kumimoji="1" lang="ja-JP" altLang="ja-JP" sz="1100" b="0" i="0" baseline="0">
              <a:solidFill>
                <a:schemeClr val="dk1"/>
              </a:solidFill>
              <a:effectLst/>
              <a:latin typeface="+mn-lt"/>
              <a:ea typeface="+mn-ea"/>
              <a:cs typeface="+mn-cs"/>
            </a:rPr>
            <a:t>となったが、今後５年程度の間に大規模な普通建設事業が複数予定されているため、これまでに引き続き、歳入の確保や歳出の削減など、行財政改革に取り組んでいくとともに、公債費負担の適正な管理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86360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219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86360</xdr:rowOff>
    </xdr:from>
    <xdr:to>
      <xdr:col>77</xdr:col>
      <xdr:colOff>44450</xdr:colOff>
      <xdr:row>37</xdr:row>
      <xdr:rowOff>108479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3001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108479</xdr:rowOff>
    </xdr:from>
    <xdr:to>
      <xdr:col>72</xdr:col>
      <xdr:colOff>203200</xdr:colOff>
      <xdr:row>37</xdr:row>
      <xdr:rowOff>128588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45212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128588</xdr:rowOff>
    </xdr:from>
    <xdr:to>
      <xdr:col>68</xdr:col>
      <xdr:colOff>152400</xdr:colOff>
      <xdr:row>37</xdr:row>
      <xdr:rowOff>158750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4722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171044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4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35560</xdr:rowOff>
    </xdr:from>
    <xdr:to>
      <xdr:col>77</xdr:col>
      <xdr:colOff>95250</xdr:colOff>
      <xdr:row>37</xdr:row>
      <xdr:rowOff>137160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121937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6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57679</xdr:rowOff>
    </xdr:from>
    <xdr:to>
      <xdr:col>73</xdr:col>
      <xdr:colOff>44450</xdr:colOff>
      <xdr:row>37</xdr:row>
      <xdr:rowOff>159279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144056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77788</xdr:rowOff>
    </xdr:from>
    <xdr:to>
      <xdr:col>68</xdr:col>
      <xdr:colOff>203200</xdr:colOff>
      <xdr:row>38</xdr:row>
      <xdr:rowOff>7938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164165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22877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年度に「第三セクター等改革推進債」を借り入れたため、比率が大きく上昇（平成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212.7</a:t>
          </a:r>
          <a:r>
            <a:rPr kumimoji="1" lang="ja-JP" altLang="ja-JP" sz="1100">
              <a:solidFill>
                <a:schemeClr val="dk1"/>
              </a:solidFill>
              <a:effectLst/>
              <a:latin typeface="+mn-lt"/>
              <a:ea typeface="+mn-ea"/>
              <a:cs typeface="+mn-cs"/>
            </a:rPr>
            <a:t>％）したが、定期の元金償還及び令和２年度に土地の売却に伴う一部繰り上げ償還を行ったことにより、</a:t>
          </a:r>
          <a:r>
            <a:rPr kumimoji="1" lang="en-US" altLang="ja-JP" sz="1100">
              <a:solidFill>
                <a:schemeClr val="dk1"/>
              </a:solidFill>
              <a:effectLst/>
              <a:latin typeface="+mn-lt"/>
              <a:ea typeface="+mn-ea"/>
              <a:cs typeface="+mn-cs"/>
            </a:rPr>
            <a:t>84.5</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ポイント減）まで改善した。</a:t>
          </a:r>
          <a:endParaRPr lang="ja-JP" altLang="ja-JP" sz="1400">
            <a:effectLst/>
          </a:endParaRPr>
        </a:p>
        <a:p>
          <a:r>
            <a:rPr kumimoji="1" lang="ja-JP" altLang="ja-JP" sz="1100">
              <a:solidFill>
                <a:schemeClr val="dk1"/>
              </a:solidFill>
              <a:effectLst/>
              <a:latin typeface="+mn-lt"/>
              <a:ea typeface="+mn-ea"/>
              <a:cs typeface="+mn-cs"/>
            </a:rPr>
            <a:t>　ただし、類似団体平均値とは乖離があり、また、今後５年程度の間に大型の普通建設事業が複数予定されているため、公債費の適切な管理を行う。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166846</xdr:rowOff>
    </xdr:from>
    <xdr:to>
      <xdr:col>81</xdr:col>
      <xdr:colOff>44450</xdr:colOff>
      <xdr:row>18</xdr:row>
      <xdr:rowOff>70199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081496"/>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70199</xdr:rowOff>
    </xdr:from>
    <xdr:to>
      <xdr:col>77</xdr:col>
      <xdr:colOff>44450</xdr:colOff>
      <xdr:row>19</xdr:row>
      <xdr:rowOff>29654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156299"/>
          <a:ext cx="889000" cy="1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29654</xdr:rowOff>
    </xdr:from>
    <xdr:to>
      <xdr:col>72</xdr:col>
      <xdr:colOff>203200</xdr:colOff>
      <xdr:row>20</xdr:row>
      <xdr:rowOff>121825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287204"/>
          <a:ext cx="889000" cy="26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88646</xdr:rowOff>
    </xdr:from>
    <xdr:to>
      <xdr:col>68</xdr:col>
      <xdr:colOff>152400</xdr:colOff>
      <xdr:row>20</xdr:row>
      <xdr:rowOff>121825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517646"/>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116046</xdr:rowOff>
    </xdr:from>
    <xdr:to>
      <xdr:col>81</xdr:col>
      <xdr:colOff>95250</xdr:colOff>
      <xdr:row>18</xdr:row>
      <xdr:rowOff>46196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0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88123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0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19399</xdr:rowOff>
    </xdr:from>
    <xdr:to>
      <xdr:col>77</xdr:col>
      <xdr:colOff>95250</xdr:colOff>
      <xdr:row>18</xdr:row>
      <xdr:rowOff>120999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105776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1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150305</xdr:rowOff>
    </xdr:from>
    <xdr:to>
      <xdr:col>73</xdr:col>
      <xdr:colOff>44450</xdr:colOff>
      <xdr:row>19</xdr:row>
      <xdr:rowOff>80455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23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65231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32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71025</xdr:rowOff>
    </xdr:from>
    <xdr:to>
      <xdr:col>68</xdr:col>
      <xdr:colOff>203200</xdr:colOff>
      <xdr:row>21</xdr:row>
      <xdr:rowOff>1175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5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157402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58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37846</xdr:rowOff>
    </xdr:from>
    <xdr:to>
      <xdr:col>64</xdr:col>
      <xdr:colOff>152400</xdr:colOff>
      <xdr:row>20</xdr:row>
      <xdr:rowOff>139446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4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124223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5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41,297
40,891
32.05
19,975,031
19,309,575
534,761
10,466,632
21,351,702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年４月に給与制度の総合的見直しを実施し、改善に努めている。平成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年度以降においても、人事院勧告に基づく給与改定を行っている。今後も給与については国公準拠を原則としつつ、業務の効率化や職員数の適正化を図り、人件費の抑制に努めていく。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令和３年度の減少は普通交付税の増等に伴う全体的な減少によるものであり、令和４年度の増加は会計年度任用職員の報酬等の増加や職員給料及び期末勤勉手当の増加によるもの。</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068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68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11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物件費に係る経常収支比率が増加したのは、物価高騰の影響による光熱水費等の需用費の増加や広域ごみ処理処分事業の委託料の増加によるものであり、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の増加となった。</a:t>
          </a:r>
          <a:endParaRPr lang="ja-JP" altLang="ja-JP" sz="1400">
            <a:effectLst/>
          </a:endParaRPr>
        </a:p>
        <a:p>
          <a:r>
            <a:rPr kumimoji="1" lang="ja-JP" altLang="ja-JP" sz="1100">
              <a:solidFill>
                <a:schemeClr val="dk1"/>
              </a:solidFill>
              <a:effectLst/>
              <a:latin typeface="+mn-lt"/>
              <a:ea typeface="+mn-ea"/>
              <a:cs typeface="+mn-cs"/>
            </a:rPr>
            <a:t>　今後も、民間委託する業務の内容について精査し、積極的なコスト削減を図っていく。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18</xdr:row>
      <xdr:rowOff>39914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389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17</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38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18143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60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18</xdr:row>
      <xdr:rowOff>18143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38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令和４年度において扶助費に係る経常収支比率が増加した要因は、障害者自立支援に係る事業費や児童保育に係る事業費の増加によるもの。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今後は、高齢化率の上昇等に伴い増加することが見込まれるため、資格審査等の適正化、市単の扶助費の見直しを進めていくことで、歯止めをかけるよう努める。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53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58</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663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38100</xdr:rowOff>
    </xdr:from>
    <xdr:to>
      <xdr:col>11</xdr:col>
      <xdr:colOff>9525</xdr:colOff>
      <xdr:row>58</xdr:row>
      <xdr:rowOff>101600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令和３年度における減少は普通交付税の増に伴う全体的な</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令和４年度における増加は、道路維持補修や総合体育館の修繕による維持補修費の増加によるものである。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また、類似団体平均を上回っているのは、社会保障関係経費の増大に伴う国保会計等への繰出金の影響によるものである。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今後は、高齢化率の上昇等に伴い介護サービス費の増加が見込まれるため、介護予防事業に取り組むなど、負担額</a:t>
          </a:r>
          <a:r>
            <a:rPr kumimoji="1" lang="ja-JP" altLang="en-US" sz="1100" b="0" i="0" baseline="0">
              <a:solidFill>
                <a:schemeClr val="dk1"/>
              </a:solidFill>
              <a:effectLst/>
              <a:latin typeface="+mn-lt"/>
              <a:ea typeface="+mn-ea"/>
              <a:cs typeface="+mn-cs"/>
            </a:rPr>
            <a:t>の圧縮に</a:t>
          </a:r>
          <a:r>
            <a:rPr kumimoji="1" lang="ja-JP" altLang="ja-JP" sz="1100" b="0" i="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19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58</xdr:row>
      <xdr:rowOff>5080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19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60</xdr:row>
      <xdr:rowOff>50800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491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補助費等に係る経常収支比率は、令和２年度において、公共下水道事業会計の法適化に伴い繰出金から補助費等へシフトしたこと等により増加し</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が、法適化以降は</a:t>
          </a:r>
          <a:r>
            <a:rPr kumimoji="1" lang="ja-JP" altLang="en-US" sz="1100" b="0" i="0" baseline="0">
              <a:solidFill>
                <a:schemeClr val="dk1"/>
              </a:solidFill>
              <a:effectLst/>
              <a:latin typeface="+mn-lt"/>
              <a:ea typeface="+mn-ea"/>
              <a:cs typeface="+mn-cs"/>
            </a:rPr>
            <a:t>当該事業の</a:t>
          </a:r>
          <a:r>
            <a:rPr kumimoji="1" lang="ja-JP" altLang="ja-JP" sz="1100" b="0" i="0" baseline="0">
              <a:solidFill>
                <a:schemeClr val="dk1"/>
              </a:solidFill>
              <a:effectLst/>
              <a:latin typeface="+mn-lt"/>
              <a:ea typeface="+mn-ea"/>
              <a:cs typeface="+mn-cs"/>
            </a:rPr>
            <a:t>負担金</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減少傾向にある。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令和４年度については、公共下水道事業会計負担金や横須賀市への広域消防事務委託料の減に伴い減少した。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今後も、補助事業の内容の精査や繰越金の有無等を勘案して、より適切な補助金支出に向けて取り組んでいく。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18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38</xdr:row>
      <xdr:rowOff>58420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6320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19558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公債費に係る経常収支比率は、平成</a:t>
          </a:r>
          <a:r>
            <a:rPr kumimoji="1"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22</a:t>
          </a:r>
          <a:r>
            <a:rPr kumimoji="1" lang="ja-JP" altLang="ja-JP" sz="1100" b="0" i="0" baseline="0">
              <a:solidFill>
                <a:schemeClr val="dk1"/>
              </a:solidFill>
              <a:effectLst/>
              <a:latin typeface="+mn-lt"/>
              <a:ea typeface="+mn-ea"/>
              <a:cs typeface="+mn-cs"/>
            </a:rPr>
            <a:t>年度に借り入れた「第三セクター等改革推進債」の元金償還により</a:t>
          </a:r>
          <a:r>
            <a:rPr kumimoji="1" lang="ja-JP" altLang="en-US" sz="1100" b="0" i="0" baseline="0">
              <a:solidFill>
                <a:schemeClr val="dk1"/>
              </a:solidFill>
              <a:effectLst/>
              <a:latin typeface="+mn-lt"/>
              <a:ea typeface="+mn-ea"/>
              <a:cs typeface="+mn-cs"/>
            </a:rPr>
            <a:t>増加していた公債費は</a:t>
          </a:r>
          <a:r>
            <a:rPr kumimoji="1" lang="ja-JP" altLang="ja-JP" sz="1100" b="0" i="0" baseline="0">
              <a:solidFill>
                <a:schemeClr val="dk1"/>
              </a:solidFill>
              <a:effectLst/>
              <a:latin typeface="+mn-lt"/>
              <a:ea typeface="+mn-ea"/>
              <a:cs typeface="+mn-cs"/>
            </a:rPr>
            <a:t>、令和２年度において、大規模な土地の売却等により「第三セクター等改革推進債」の残高が大きく減少したことに伴い、令和４年度においては類似団体平均を</a:t>
          </a:r>
          <a:r>
            <a:rPr kumimoji="1"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1.0</a:t>
          </a:r>
          <a:r>
            <a:rPr kumimoji="1" lang="ja-JP" altLang="ja-JP" sz="1100" b="0" i="0" baseline="0">
              <a:solidFill>
                <a:schemeClr val="dk1"/>
              </a:solidFill>
              <a:effectLst/>
              <a:latin typeface="+mn-lt"/>
              <a:ea typeface="+mn-ea"/>
              <a:cs typeface="+mn-cs"/>
            </a:rPr>
            <a:t>下回る結果となった。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今後５年程度の間に大型の普通建設事業が予定されており、将来の公債費低減に努め、その他の普通建設事業の抑制に取り組む。</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147955</xdr:rowOff>
    </xdr:from>
    <xdr:to>
      <xdr:col>24</xdr:col>
      <xdr:colOff>25400</xdr:colOff>
      <xdr:row>75</xdr:row>
      <xdr:rowOff>5080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352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147955</xdr:rowOff>
    </xdr:from>
    <xdr:to>
      <xdr:col>19</xdr:col>
      <xdr:colOff>187325</xdr:colOff>
      <xdr:row>75</xdr:row>
      <xdr:rowOff>35560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3525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35560</xdr:rowOff>
    </xdr:from>
    <xdr:to>
      <xdr:col>15</xdr:col>
      <xdr:colOff>98425</xdr:colOff>
      <xdr:row>75</xdr:row>
      <xdr:rowOff>43180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943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43180</xdr:rowOff>
    </xdr:from>
    <xdr:to>
      <xdr:col>11</xdr:col>
      <xdr:colOff>9525</xdr:colOff>
      <xdr:row>75</xdr:row>
      <xdr:rowOff>58420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01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125730</xdr:rowOff>
    </xdr:from>
    <xdr:to>
      <xdr:col>24</xdr:col>
      <xdr:colOff>76200</xdr:colOff>
      <xdr:row>75</xdr:row>
      <xdr:rowOff>55880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142257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97155</xdr:rowOff>
    </xdr:from>
    <xdr:to>
      <xdr:col>20</xdr:col>
      <xdr:colOff>38100</xdr:colOff>
      <xdr:row>75</xdr:row>
      <xdr:rowOff>27305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37482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5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156210</xdr:rowOff>
    </xdr:from>
    <xdr:to>
      <xdr:col>15</xdr:col>
      <xdr:colOff>149225</xdr:colOff>
      <xdr:row>75</xdr:row>
      <xdr:rowOff>86360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71137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163830</xdr:rowOff>
    </xdr:from>
    <xdr:to>
      <xdr:col>11</xdr:col>
      <xdr:colOff>60325</xdr:colOff>
      <xdr:row>75</xdr:row>
      <xdr:rowOff>93980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78757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xdr:rowOff>
    </xdr:from>
    <xdr:to>
      <xdr:col>6</xdr:col>
      <xdr:colOff>171450</xdr:colOff>
      <xdr:row>75</xdr:row>
      <xdr:rowOff>109220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93997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公債費以外の経常収支比率が、類似団体平均を大きく上回っているのは、繰出金によるものである。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今後も改善に向けて、市税の徴収強化等による歳入の確保や、あらゆる経費削減に積極的に取り組むように努める。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79</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13232"/>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79</xdr:row>
      <xdr:rowOff>110998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1323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110998</xdr:rowOff>
    </xdr:from>
    <xdr:to>
      <xdr:col>73</xdr:col>
      <xdr:colOff>180975</xdr:colOff>
      <xdr:row>79</xdr:row>
      <xdr:rowOff>120142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655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79</xdr:row>
      <xdr:rowOff>120142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5823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76216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60198</xdr:rowOff>
    </xdr:from>
    <xdr:to>
      <xdr:col>74</xdr:col>
      <xdr:colOff>31750</xdr:colOff>
      <xdr:row>79</xdr:row>
      <xdr:rowOff>161798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146575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69342</xdr:rowOff>
    </xdr:from>
    <xdr:to>
      <xdr:col>69</xdr:col>
      <xdr:colOff>142875</xdr:colOff>
      <xdr:row>79</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155719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158496</xdr:rowOff>
    </xdr:from>
    <xdr:to>
      <xdr:col>65</xdr:col>
      <xdr:colOff>53975</xdr:colOff>
      <xdr:row>79</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73423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9630</xdr:rowOff>
    </xdr:from>
    <xdr:to>
      <xdr:col>29</xdr:col>
      <xdr:colOff>127000</xdr:colOff>
      <xdr:row>20</xdr:row>
      <xdr:rowOff>48100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86255"/>
          <a:ext cx="647700" cy="38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48100</xdr:rowOff>
    </xdr:from>
    <xdr:to>
      <xdr:col>26</xdr:col>
      <xdr:colOff>50800</xdr:colOff>
      <xdr:row>20</xdr:row>
      <xdr:rowOff>71820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24725"/>
          <a:ext cx="698500" cy="23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69643</xdr:rowOff>
    </xdr:from>
    <xdr:to>
      <xdr:col>22</xdr:col>
      <xdr:colOff>114300</xdr:colOff>
      <xdr:row>20</xdr:row>
      <xdr:rowOff>71820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546268"/>
          <a:ext cx="698500" cy="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69643</xdr:rowOff>
    </xdr:from>
    <xdr:to>
      <xdr:col>18</xdr:col>
      <xdr:colOff>177800</xdr:colOff>
      <xdr:row>20</xdr:row>
      <xdr:rowOff>87321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46268"/>
          <a:ext cx="698500" cy="1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130280</xdr:rowOff>
    </xdr:from>
    <xdr:to>
      <xdr:col>29</xdr:col>
      <xdr:colOff>177800</xdr:colOff>
      <xdr:row>20</xdr:row>
      <xdr:rowOff>60430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35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38857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4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168750</xdr:rowOff>
    </xdr:from>
    <xdr:to>
      <xdr:col>26</xdr:col>
      <xdr:colOff>101600</xdr:colOff>
      <xdr:row>20</xdr:row>
      <xdr:rowOff>98900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7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83677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60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21020</xdr:rowOff>
    </xdr:from>
    <xdr:to>
      <xdr:col>22</xdr:col>
      <xdr:colOff>165100</xdr:colOff>
      <xdr:row>20</xdr:row>
      <xdr:rowOff>122620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9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107397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8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18843</xdr:rowOff>
    </xdr:from>
    <xdr:to>
      <xdr:col>19</xdr:col>
      <xdr:colOff>38100</xdr:colOff>
      <xdr:row>20</xdr:row>
      <xdr:rowOff>120443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95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105220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8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36521</xdr:rowOff>
    </xdr:from>
    <xdr:to>
      <xdr:col>15</xdr:col>
      <xdr:colOff>101600</xdr:colOff>
      <xdr:row>20</xdr:row>
      <xdr:rowOff>138121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1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122898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9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335350</xdr:rowOff>
    </xdr:from>
    <xdr:to>
      <xdr:col>29</xdr:col>
      <xdr:colOff>127000</xdr:colOff>
      <xdr:row>37</xdr:row>
      <xdr:rowOff>338828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60050"/>
          <a:ext cx="647700" cy="3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324202</xdr:rowOff>
    </xdr:from>
    <xdr:to>
      <xdr:col>26</xdr:col>
      <xdr:colOff>50800</xdr:colOff>
      <xdr:row>37</xdr:row>
      <xdr:rowOff>338828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48902"/>
          <a:ext cx="698500" cy="14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324202</xdr:rowOff>
    </xdr:from>
    <xdr:to>
      <xdr:col>22</xdr:col>
      <xdr:colOff>114300</xdr:colOff>
      <xdr:row>37</xdr:row>
      <xdr:rowOff>334817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48902"/>
          <a:ext cx="698500" cy="10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325276</xdr:rowOff>
    </xdr:from>
    <xdr:to>
      <xdr:col>18</xdr:col>
      <xdr:colOff>177800</xdr:colOff>
      <xdr:row>37</xdr:row>
      <xdr:rowOff>334817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49976"/>
          <a:ext cx="698500" cy="9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284550</xdr:rowOff>
    </xdr:from>
    <xdr:to>
      <xdr:col>29</xdr:col>
      <xdr:colOff>177800</xdr:colOff>
      <xdr:row>38</xdr:row>
      <xdr:rowOff>43250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09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256627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288028</xdr:rowOff>
    </xdr:from>
    <xdr:to>
      <xdr:col>26</xdr:col>
      <xdr:colOff>101600</xdr:colOff>
      <xdr:row>38</xdr:row>
      <xdr:rowOff>46728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1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31505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99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273402</xdr:rowOff>
    </xdr:from>
    <xdr:to>
      <xdr:col>22</xdr:col>
      <xdr:colOff>165100</xdr:colOff>
      <xdr:row>38</xdr:row>
      <xdr:rowOff>32102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9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42279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284017</xdr:rowOff>
    </xdr:from>
    <xdr:to>
      <xdr:col>19</xdr:col>
      <xdr:colOff>38100</xdr:colOff>
      <xdr:row>38</xdr:row>
      <xdr:rowOff>42717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0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27494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9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274476</xdr:rowOff>
    </xdr:from>
    <xdr:to>
      <xdr:col>15</xdr:col>
      <xdr:colOff>101600</xdr:colOff>
      <xdr:row>38</xdr:row>
      <xdr:rowOff>33176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99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43353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6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41,297
40,891
32.05
19,975,031
19,309,575
534,761
10,466,632
21,351,702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79870</xdr:rowOff>
    </xdr:from>
    <xdr:to>
      <xdr:col>24</xdr:col>
      <xdr:colOff>63500</xdr:colOff>
      <xdr:row>38</xdr:row>
      <xdr:rowOff>101232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94970"/>
          <a:ext cx="838200" cy="2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101232</xdr:rowOff>
    </xdr:from>
    <xdr:to>
      <xdr:col>19</xdr:col>
      <xdr:colOff>177800</xdr:colOff>
      <xdr:row>38</xdr:row>
      <xdr:rowOff>128816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16332"/>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128816</xdr:rowOff>
    </xdr:from>
    <xdr:to>
      <xdr:col>15</xdr:col>
      <xdr:colOff>50800</xdr:colOff>
      <xdr:row>39</xdr:row>
      <xdr:rowOff>80581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43916"/>
          <a:ext cx="8890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80581</xdr:rowOff>
    </xdr:from>
    <xdr:to>
      <xdr:col>10</xdr:col>
      <xdr:colOff>114300</xdr:colOff>
      <xdr:row>39</xdr:row>
      <xdr:rowOff>91834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67131"/>
          <a:ext cx="889000" cy="1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29070</xdr:rowOff>
    </xdr:from>
    <xdr:to>
      <xdr:col>24</xdr:col>
      <xdr:colOff>114300</xdr:colOff>
      <xdr:row>38</xdr:row>
      <xdr:rowOff>130670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115447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50432</xdr:rowOff>
    </xdr:from>
    <xdr:to>
      <xdr:col>20</xdr:col>
      <xdr:colOff>38100</xdr:colOff>
      <xdr:row>38</xdr:row>
      <xdr:rowOff>152032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143159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78016</xdr:rowOff>
    </xdr:from>
    <xdr:to>
      <xdr:col>15</xdr:col>
      <xdr:colOff>101600</xdr:colOff>
      <xdr:row>39</xdr:row>
      <xdr:rowOff>8166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170743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29781</xdr:rowOff>
    </xdr:from>
    <xdr:to>
      <xdr:col>10</xdr:col>
      <xdr:colOff>165100</xdr:colOff>
      <xdr:row>39</xdr:row>
      <xdr:rowOff>131381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1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122508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0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41034</xdr:rowOff>
    </xdr:from>
    <xdr:to>
      <xdr:col>6</xdr:col>
      <xdr:colOff>38100</xdr:colOff>
      <xdr:row>39</xdr:row>
      <xdr:rowOff>142634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133761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79472</xdr:rowOff>
    </xdr:from>
    <xdr:to>
      <xdr:col>24</xdr:col>
      <xdr:colOff>63500</xdr:colOff>
      <xdr:row>58</xdr:row>
      <xdr:rowOff>105501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23572"/>
          <a:ext cx="838200" cy="2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105501</xdr:rowOff>
    </xdr:from>
    <xdr:to>
      <xdr:col>19</xdr:col>
      <xdr:colOff>177800</xdr:colOff>
      <xdr:row>58</xdr:row>
      <xdr:rowOff>114451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49601"/>
          <a:ext cx="8890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114451</xdr:rowOff>
    </xdr:from>
    <xdr:to>
      <xdr:col>15</xdr:col>
      <xdr:colOff>50800</xdr:colOff>
      <xdr:row>58</xdr:row>
      <xdr:rowOff>119008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58551"/>
          <a:ext cx="8890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119008</xdr:rowOff>
    </xdr:from>
    <xdr:to>
      <xdr:col>10</xdr:col>
      <xdr:colOff>114300</xdr:colOff>
      <xdr:row>58</xdr:row>
      <xdr:rowOff>129293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63108"/>
          <a:ext cx="889000" cy="1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28672</xdr:rowOff>
    </xdr:from>
    <xdr:to>
      <xdr:col>24</xdr:col>
      <xdr:colOff>114300</xdr:colOff>
      <xdr:row>58</xdr:row>
      <xdr:rowOff>130272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7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54701</xdr:rowOff>
    </xdr:from>
    <xdr:to>
      <xdr:col>20</xdr:col>
      <xdr:colOff>38100</xdr:colOff>
      <xdr:row>58</xdr:row>
      <xdr:rowOff>156301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147428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63651</xdr:rowOff>
    </xdr:from>
    <xdr:to>
      <xdr:col>15</xdr:col>
      <xdr:colOff>101600</xdr:colOff>
      <xdr:row>58</xdr:row>
      <xdr:rowOff>165251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0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156378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0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68208</xdr:rowOff>
    </xdr:from>
    <xdr:to>
      <xdr:col>10</xdr:col>
      <xdr:colOff>165100</xdr:colOff>
      <xdr:row>58</xdr:row>
      <xdr:rowOff>169808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1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160935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0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78493</xdr:rowOff>
    </xdr:from>
    <xdr:to>
      <xdr:col>6</xdr:col>
      <xdr:colOff>38100</xdr:colOff>
      <xdr:row>59</xdr:row>
      <xdr:rowOff>8643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171220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40650</xdr:rowOff>
    </xdr:from>
    <xdr:to>
      <xdr:col>24</xdr:col>
      <xdr:colOff>63500</xdr:colOff>
      <xdr:row>79</xdr:row>
      <xdr:rowOff>49583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85200"/>
          <a:ext cx="838200" cy="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49583</xdr:rowOff>
    </xdr:from>
    <xdr:to>
      <xdr:col>19</xdr:col>
      <xdr:colOff>177800</xdr:colOff>
      <xdr:row>79</xdr:row>
      <xdr:rowOff>68557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94133"/>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68557</xdr:rowOff>
    </xdr:from>
    <xdr:to>
      <xdr:col>15</xdr:col>
      <xdr:colOff>50800</xdr:colOff>
      <xdr:row>79</xdr:row>
      <xdr:rowOff>83660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613107"/>
          <a:ext cx="8890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81962</xdr:rowOff>
    </xdr:from>
    <xdr:to>
      <xdr:col>10</xdr:col>
      <xdr:colOff>114300</xdr:colOff>
      <xdr:row>79</xdr:row>
      <xdr:rowOff>83660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626512"/>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161300</xdr:rowOff>
    </xdr:from>
    <xdr:to>
      <xdr:col>24</xdr:col>
      <xdr:colOff>114300</xdr:colOff>
      <xdr:row>79</xdr:row>
      <xdr:rowOff>91450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76227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4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170233</xdr:rowOff>
    </xdr:from>
    <xdr:to>
      <xdr:col>20</xdr:col>
      <xdr:colOff>38100</xdr:colOff>
      <xdr:row>79</xdr:row>
      <xdr:rowOff>100383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91510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3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17757</xdr:rowOff>
    </xdr:from>
    <xdr:to>
      <xdr:col>15</xdr:col>
      <xdr:colOff>101600</xdr:colOff>
      <xdr:row>79</xdr:row>
      <xdr:rowOff>119357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6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110484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5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32860</xdr:rowOff>
    </xdr:from>
    <xdr:to>
      <xdr:col>10</xdr:col>
      <xdr:colOff>165100</xdr:colOff>
      <xdr:row>79</xdr:row>
      <xdr:rowOff>134460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125587</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830017" y="1367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31162</xdr:rowOff>
    </xdr:from>
    <xdr:to>
      <xdr:col>6</xdr:col>
      <xdr:colOff>38100</xdr:colOff>
      <xdr:row>79</xdr:row>
      <xdr:rowOff>132762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123889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6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57153</xdr:rowOff>
    </xdr:from>
    <xdr:to>
      <xdr:col>24</xdr:col>
      <xdr:colOff>63500</xdr:colOff>
      <xdr:row>97</xdr:row>
      <xdr:rowOff>1026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16353"/>
          <a:ext cx="838200" cy="1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57153</xdr:rowOff>
    </xdr:from>
    <xdr:to>
      <xdr:col>19</xdr:col>
      <xdr:colOff>177800</xdr:colOff>
      <xdr:row>97</xdr:row>
      <xdr:rowOff>130425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16353"/>
          <a:ext cx="889000" cy="24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130425</xdr:rowOff>
    </xdr:from>
    <xdr:to>
      <xdr:col>15</xdr:col>
      <xdr:colOff>50800</xdr:colOff>
      <xdr:row>98</xdr:row>
      <xdr:rowOff>29211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61075"/>
          <a:ext cx="889000" cy="7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29211</xdr:rowOff>
    </xdr:from>
    <xdr:to>
      <xdr:col>10</xdr:col>
      <xdr:colOff>114300</xdr:colOff>
      <xdr:row>98</xdr:row>
      <xdr:rowOff>74135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31311"/>
          <a:ext cx="889000" cy="4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121676</xdr:rowOff>
    </xdr:from>
    <xdr:to>
      <xdr:col>24</xdr:col>
      <xdr:colOff>114300</xdr:colOff>
      <xdr:row>97</xdr:row>
      <xdr:rowOff>51826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100103</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5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6353</xdr:rowOff>
    </xdr:from>
    <xdr:to>
      <xdr:col>20</xdr:col>
      <xdr:colOff>38100</xdr:colOff>
      <xdr:row>96</xdr:row>
      <xdr:rowOff>107953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99080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5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79625</xdr:rowOff>
    </xdr:from>
    <xdr:to>
      <xdr:col>15</xdr:col>
      <xdr:colOff>101600</xdr:colOff>
      <xdr:row>98</xdr:row>
      <xdr:rowOff>9775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149861</xdr:rowOff>
    </xdr:from>
    <xdr:to>
      <xdr:col>10</xdr:col>
      <xdr:colOff>165100</xdr:colOff>
      <xdr:row>98</xdr:row>
      <xdr:rowOff>80011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8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71138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23335</xdr:rowOff>
    </xdr:from>
    <xdr:to>
      <xdr:col>6</xdr:col>
      <xdr:colOff>38100</xdr:colOff>
      <xdr:row>98</xdr:row>
      <xdr:rowOff>124935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2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116062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1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23757</xdr:rowOff>
    </xdr:from>
    <xdr:to>
      <xdr:col>55</xdr:col>
      <xdr:colOff>0</xdr:colOff>
      <xdr:row>38</xdr:row>
      <xdr:rowOff>36618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38857"/>
          <a:ext cx="838200" cy="1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38838</xdr:rowOff>
    </xdr:from>
    <xdr:to>
      <xdr:col>50</xdr:col>
      <xdr:colOff>114300</xdr:colOff>
      <xdr:row>38</xdr:row>
      <xdr:rowOff>36618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11038"/>
          <a:ext cx="889000" cy="34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38838</xdr:rowOff>
    </xdr:from>
    <xdr:to>
      <xdr:col>45</xdr:col>
      <xdr:colOff>177800</xdr:colOff>
      <xdr:row>38</xdr:row>
      <xdr:rowOff>120324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11038"/>
          <a:ext cx="889000" cy="42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120324</xdr:rowOff>
    </xdr:from>
    <xdr:to>
      <xdr:col>41</xdr:col>
      <xdr:colOff>50800</xdr:colOff>
      <xdr:row>38</xdr:row>
      <xdr:rowOff>145014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35424"/>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144407</xdr:rowOff>
    </xdr:from>
    <xdr:to>
      <xdr:col>55</xdr:col>
      <xdr:colOff>50800</xdr:colOff>
      <xdr:row>38</xdr:row>
      <xdr:rowOff>74557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122834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6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157268</xdr:rowOff>
    </xdr:from>
    <xdr:to>
      <xdr:col>50</xdr:col>
      <xdr:colOff>165100</xdr:colOff>
      <xdr:row>38</xdr:row>
      <xdr:rowOff>87418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0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78545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9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159488</xdr:rowOff>
    </xdr:from>
    <xdr:to>
      <xdr:col>46</xdr:col>
      <xdr:colOff>38100</xdr:colOff>
      <xdr:row>36</xdr:row>
      <xdr:rowOff>89638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6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80765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5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69524</xdr:rowOff>
    </xdr:from>
    <xdr:to>
      <xdr:col>41</xdr:col>
      <xdr:colOff>101600</xdr:colOff>
      <xdr:row>38</xdr:row>
      <xdr:rowOff>171124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8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162251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7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94214</xdr:rowOff>
    </xdr:from>
    <xdr:to>
      <xdr:col>36</xdr:col>
      <xdr:colOff>165100</xdr:colOff>
      <xdr:row>39</xdr:row>
      <xdr:rowOff>24364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15491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0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36680</xdr:rowOff>
    </xdr:from>
    <xdr:to>
      <xdr:col>55</xdr:col>
      <xdr:colOff>0</xdr:colOff>
      <xdr:row>59</xdr:row>
      <xdr:rowOff>39815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10152230"/>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39782</xdr:rowOff>
    </xdr:from>
    <xdr:to>
      <xdr:col>50</xdr:col>
      <xdr:colOff>114300</xdr:colOff>
      <xdr:row>59</xdr:row>
      <xdr:rowOff>39815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1015533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102063</xdr:rowOff>
    </xdr:from>
    <xdr:to>
      <xdr:col>45</xdr:col>
      <xdr:colOff>177800</xdr:colOff>
      <xdr:row>59</xdr:row>
      <xdr:rowOff>39782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874713"/>
          <a:ext cx="889000" cy="2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102063</xdr:rowOff>
    </xdr:from>
    <xdr:to>
      <xdr:col>41</xdr:col>
      <xdr:colOff>50800</xdr:colOff>
      <xdr:row>58</xdr:row>
      <xdr:rowOff>93340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874713"/>
          <a:ext cx="889000" cy="16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157330</xdr:rowOff>
    </xdr:from>
    <xdr:to>
      <xdr:col>55</xdr:col>
      <xdr:colOff>50800</xdr:colOff>
      <xdr:row>59</xdr:row>
      <xdr:rowOff>87480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10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72257</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100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160465</xdr:rowOff>
    </xdr:from>
    <xdr:to>
      <xdr:col>50</xdr:col>
      <xdr:colOff>165100</xdr:colOff>
      <xdr:row>59</xdr:row>
      <xdr:rowOff>90615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101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81742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19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160432</xdr:rowOff>
    </xdr:from>
    <xdr:to>
      <xdr:col>46</xdr:col>
      <xdr:colOff>38100</xdr:colOff>
      <xdr:row>59</xdr:row>
      <xdr:rowOff>90582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1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81709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19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51263</xdr:rowOff>
    </xdr:from>
    <xdr:to>
      <xdr:col>41</xdr:col>
      <xdr:colOff>101600</xdr:colOff>
      <xdr:row>57</xdr:row>
      <xdr:rowOff>152863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2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169390</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42540</xdr:rowOff>
    </xdr:from>
    <xdr:to>
      <xdr:col>36</xdr:col>
      <xdr:colOff>165100</xdr:colOff>
      <xdr:row>58</xdr:row>
      <xdr:rowOff>144140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135267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825</xdr:rowOff>
    </xdr:from>
    <xdr:to>
      <xdr:col>55</xdr:col>
      <xdr:colOff>0</xdr:colOff>
      <xdr:row>79</xdr:row>
      <xdr:rowOff>31420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45375"/>
          <a:ext cx="8382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128054</xdr:rowOff>
    </xdr:from>
    <xdr:to>
      <xdr:col>50</xdr:col>
      <xdr:colOff>114300</xdr:colOff>
      <xdr:row>79</xdr:row>
      <xdr:rowOff>825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01154"/>
          <a:ext cx="889000" cy="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158026</xdr:rowOff>
    </xdr:from>
    <xdr:to>
      <xdr:col>45</xdr:col>
      <xdr:colOff>177800</xdr:colOff>
      <xdr:row>78</xdr:row>
      <xdr:rowOff>128054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016776"/>
          <a:ext cx="889000" cy="48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158026</xdr:rowOff>
    </xdr:from>
    <xdr:to>
      <xdr:col>41</xdr:col>
      <xdr:colOff>50800</xdr:colOff>
      <xdr:row>77</xdr:row>
      <xdr:rowOff>60961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016776"/>
          <a:ext cx="889000" cy="2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152070</xdr:rowOff>
    </xdr:from>
    <xdr:to>
      <xdr:col>55</xdr:col>
      <xdr:colOff>50800</xdr:colOff>
      <xdr:row>79</xdr:row>
      <xdr:rowOff>82220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66997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4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121475</xdr:rowOff>
    </xdr:from>
    <xdr:to>
      <xdr:col>50</xdr:col>
      <xdr:colOff>165100</xdr:colOff>
      <xdr:row>79</xdr:row>
      <xdr:rowOff>51625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9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42752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8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77254</xdr:rowOff>
    </xdr:from>
    <xdr:to>
      <xdr:col>46</xdr:col>
      <xdr:colOff>38100</xdr:colOff>
      <xdr:row>79</xdr:row>
      <xdr:rowOff>7404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169981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4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107226</xdr:rowOff>
    </xdr:from>
    <xdr:to>
      <xdr:col>41</xdr:col>
      <xdr:colOff>101600</xdr:colOff>
      <xdr:row>76</xdr:row>
      <xdr:rowOff>37376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9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53903</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74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10161</xdr:rowOff>
    </xdr:from>
    <xdr:to>
      <xdr:col>36</xdr:col>
      <xdr:colOff>165100</xdr:colOff>
      <xdr:row>77</xdr:row>
      <xdr:rowOff>111761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128288</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9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60134</xdr:rowOff>
    </xdr:from>
    <xdr:to>
      <xdr:col>55</xdr:col>
      <xdr:colOff>0</xdr:colOff>
      <xdr:row>99</xdr:row>
      <xdr:rowOff>60702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7033684"/>
          <a:ext cx="8382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60702</xdr:rowOff>
    </xdr:from>
    <xdr:to>
      <xdr:col>50</xdr:col>
      <xdr:colOff>114300</xdr:colOff>
      <xdr:row>99</xdr:row>
      <xdr:rowOff>72834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7034252"/>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45994</xdr:rowOff>
    </xdr:from>
    <xdr:to>
      <xdr:col>45</xdr:col>
      <xdr:colOff>177800</xdr:colOff>
      <xdr:row>99</xdr:row>
      <xdr:rowOff>72834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7019544"/>
          <a:ext cx="889000" cy="2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45994</xdr:rowOff>
    </xdr:from>
    <xdr:to>
      <xdr:col>41</xdr:col>
      <xdr:colOff>50800</xdr:colOff>
      <xdr:row>99</xdr:row>
      <xdr:rowOff>84829</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7019544"/>
          <a:ext cx="889000" cy="3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9334</xdr:rowOff>
    </xdr:from>
    <xdr:to>
      <xdr:col>55</xdr:col>
      <xdr:colOff>50800</xdr:colOff>
      <xdr:row>99</xdr:row>
      <xdr:rowOff>110934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95711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9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9902</xdr:rowOff>
    </xdr:from>
    <xdr:to>
      <xdr:col>50</xdr:col>
      <xdr:colOff>165100</xdr:colOff>
      <xdr:row>99</xdr:row>
      <xdr:rowOff>111502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102629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7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22034</xdr:rowOff>
    </xdr:from>
    <xdr:to>
      <xdr:col>46</xdr:col>
      <xdr:colOff>38100</xdr:colOff>
      <xdr:row>99</xdr:row>
      <xdr:rowOff>123634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9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114761</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515428" y="1708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166644</xdr:rowOff>
    </xdr:from>
    <xdr:to>
      <xdr:col>41</xdr:col>
      <xdr:colOff>101600</xdr:colOff>
      <xdr:row>99</xdr:row>
      <xdr:rowOff>96794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87921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706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34029</xdr:rowOff>
    </xdr:from>
    <xdr:to>
      <xdr:col>36</xdr:col>
      <xdr:colOff>165100</xdr:colOff>
      <xdr:row>99</xdr:row>
      <xdr:rowOff>135629</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700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126756</xdr:rowOff>
    </xdr:from>
    <xdr:ext cx="469744"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37428" y="1710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93621</xdr:rowOff>
    </xdr:from>
    <xdr:to>
      <xdr:col>85</xdr:col>
      <xdr:colOff>127000</xdr:colOff>
      <xdr:row>39</xdr:row>
      <xdr:rowOff>97670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0171"/>
          <a:ext cx="8382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92625</xdr:rowOff>
    </xdr:from>
    <xdr:to>
      <xdr:col>81</xdr:col>
      <xdr:colOff>50800</xdr:colOff>
      <xdr:row>39</xdr:row>
      <xdr:rowOff>93621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79175"/>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84069</xdr:rowOff>
    </xdr:from>
    <xdr:to>
      <xdr:col>76</xdr:col>
      <xdr:colOff>114300</xdr:colOff>
      <xdr:row>39</xdr:row>
      <xdr:rowOff>92625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70619"/>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84069</xdr:rowOff>
    </xdr:from>
    <xdr:to>
      <xdr:col>71</xdr:col>
      <xdr:colOff>177800</xdr:colOff>
      <xdr:row>39</xdr:row>
      <xdr:rowOff>86240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70619"/>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46870</xdr:rowOff>
    </xdr:from>
    <xdr:to>
      <xdr:col>85</xdr:col>
      <xdr:colOff>177800</xdr:colOff>
      <xdr:row>39</xdr:row>
      <xdr:rowOff>148470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133247</xdr:rowOff>
    </xdr:from>
    <xdr:ext cx="313932"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83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42821</xdr:rowOff>
    </xdr:from>
    <xdr:to>
      <xdr:col>81</xdr:col>
      <xdr:colOff>101600</xdr:colOff>
      <xdr:row>39</xdr:row>
      <xdr:rowOff>144421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135548</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82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41825</xdr:rowOff>
    </xdr:from>
    <xdr:to>
      <xdr:col>76</xdr:col>
      <xdr:colOff>165100</xdr:colOff>
      <xdr:row>39</xdr:row>
      <xdr:rowOff>143425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2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134552</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03017" y="682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33269</xdr:rowOff>
    </xdr:from>
    <xdr:to>
      <xdr:col>72</xdr:col>
      <xdr:colOff>38100</xdr:colOff>
      <xdr:row>39</xdr:row>
      <xdr:rowOff>134869</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125996</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812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35440</xdr:rowOff>
    </xdr:from>
    <xdr:to>
      <xdr:col>67</xdr:col>
      <xdr:colOff>101600</xdr:colOff>
      <xdr:row>39</xdr:row>
      <xdr:rowOff>137040</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128167</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14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111455</xdr:rowOff>
    </xdr:from>
    <xdr:to>
      <xdr:col>85</xdr:col>
      <xdr:colOff>127000</xdr:colOff>
      <xdr:row>78</xdr:row>
      <xdr:rowOff>121112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84555"/>
          <a:ext cx="838200" cy="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119749</xdr:rowOff>
    </xdr:from>
    <xdr:to>
      <xdr:col>81</xdr:col>
      <xdr:colOff>50800</xdr:colOff>
      <xdr:row>78</xdr:row>
      <xdr:rowOff>121112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4592300" y="13321399"/>
          <a:ext cx="889000" cy="17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119749</xdr:rowOff>
    </xdr:from>
    <xdr:to>
      <xdr:col>76</xdr:col>
      <xdr:colOff>114300</xdr:colOff>
      <xdr:row>78</xdr:row>
      <xdr:rowOff>107383</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321399"/>
          <a:ext cx="889000" cy="15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107383</xdr:rowOff>
    </xdr:from>
    <xdr:to>
      <xdr:col>71</xdr:col>
      <xdr:colOff>177800</xdr:colOff>
      <xdr:row>78</xdr:row>
      <xdr:rowOff>108920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80483"/>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60655</xdr:rowOff>
    </xdr:from>
    <xdr:to>
      <xdr:col>85</xdr:col>
      <xdr:colOff>177800</xdr:colOff>
      <xdr:row>78</xdr:row>
      <xdr:rowOff>162255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4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147032</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4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70312</xdr:rowOff>
    </xdr:from>
    <xdr:to>
      <xdr:col>81</xdr:col>
      <xdr:colOff>101600</xdr:colOff>
      <xdr:row>79</xdr:row>
      <xdr:rowOff>462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163039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68949</xdr:rowOff>
    </xdr:from>
    <xdr:to>
      <xdr:col>76</xdr:col>
      <xdr:colOff>165100</xdr:colOff>
      <xdr:row>77</xdr:row>
      <xdr:rowOff>170549</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2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15626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04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56583</xdr:rowOff>
    </xdr:from>
    <xdr:to>
      <xdr:col>72</xdr:col>
      <xdr:colOff>38100</xdr:colOff>
      <xdr:row>78</xdr:row>
      <xdr:rowOff>158183</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2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149310</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2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58120</xdr:rowOff>
    </xdr:from>
    <xdr:to>
      <xdr:col>67</xdr:col>
      <xdr:colOff>101600</xdr:colOff>
      <xdr:row>78</xdr:row>
      <xdr:rowOff>159720</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3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150847</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2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157059</xdr:rowOff>
    </xdr:from>
    <xdr:to>
      <xdr:col>85</xdr:col>
      <xdr:colOff>127000</xdr:colOff>
      <xdr:row>98</xdr:row>
      <xdr:rowOff>161440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59159"/>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157059</xdr:rowOff>
    </xdr:from>
    <xdr:to>
      <xdr:col>81</xdr:col>
      <xdr:colOff>50800</xdr:colOff>
      <xdr:row>98</xdr:row>
      <xdr:rowOff>169942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59159"/>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169942</xdr:rowOff>
    </xdr:from>
    <xdr:to>
      <xdr:col>76</xdr:col>
      <xdr:colOff>114300</xdr:colOff>
      <xdr:row>99</xdr:row>
      <xdr:rowOff>28704</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72042"/>
          <a:ext cx="889000" cy="3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28704</xdr:rowOff>
    </xdr:from>
    <xdr:to>
      <xdr:col>71</xdr:col>
      <xdr:colOff>177800</xdr:colOff>
      <xdr:row>99</xdr:row>
      <xdr:rowOff>36706</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7002254"/>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110640</xdr:rowOff>
    </xdr:from>
    <xdr:to>
      <xdr:col>85</xdr:col>
      <xdr:colOff>177800</xdr:colOff>
      <xdr:row>99</xdr:row>
      <xdr:rowOff>40790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106259</xdr:rowOff>
    </xdr:from>
    <xdr:to>
      <xdr:col>81</xdr:col>
      <xdr:colOff>101600</xdr:colOff>
      <xdr:row>99</xdr:row>
      <xdr:rowOff>36409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0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27536</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0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119142</xdr:rowOff>
    </xdr:from>
    <xdr:to>
      <xdr:col>76</xdr:col>
      <xdr:colOff>165100</xdr:colOff>
      <xdr:row>99</xdr:row>
      <xdr:rowOff>49292</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2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40419</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1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149354</xdr:rowOff>
    </xdr:from>
    <xdr:to>
      <xdr:col>72</xdr:col>
      <xdr:colOff>38100</xdr:colOff>
      <xdr:row>99</xdr:row>
      <xdr:rowOff>79504</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70631</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4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157356</xdr:rowOff>
    </xdr:from>
    <xdr:to>
      <xdr:col>67</xdr:col>
      <xdr:colOff>101600</xdr:colOff>
      <xdr:row>99</xdr:row>
      <xdr:rowOff>87506</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78633</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79428" y="170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94339</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0889"/>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90681</xdr:rowOff>
    </xdr:from>
    <xdr:to>
      <xdr:col>102</xdr:col>
      <xdr:colOff>114300</xdr:colOff>
      <xdr:row>39</xdr:row>
      <xdr:rowOff>94339</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7723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43539</xdr:rowOff>
    </xdr:from>
    <xdr:to>
      <xdr:col>102</xdr:col>
      <xdr:colOff>165100</xdr:colOff>
      <xdr:row>39</xdr:row>
      <xdr:rowOff>145139</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136266</xdr:rowOff>
    </xdr:from>
    <xdr:ext cx="378565"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56017" y="682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39881</xdr:rowOff>
    </xdr:from>
    <xdr:to>
      <xdr:col>98</xdr:col>
      <xdr:colOff>38100</xdr:colOff>
      <xdr:row>39</xdr:row>
      <xdr:rowOff>141481</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132608</xdr:rowOff>
    </xdr:from>
    <xdr:ext cx="378565"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67017" y="681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131082</xdr:rowOff>
    </xdr:from>
    <xdr:to>
      <xdr:col>116</xdr:col>
      <xdr:colOff>63500</xdr:colOff>
      <xdr:row>58</xdr:row>
      <xdr:rowOff>131768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1007518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131082</xdr:rowOff>
    </xdr:from>
    <xdr:to>
      <xdr:col>111</xdr:col>
      <xdr:colOff>177800</xdr:colOff>
      <xdr:row>58</xdr:row>
      <xdr:rowOff>131470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10075182"/>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131470</xdr:rowOff>
    </xdr:from>
    <xdr:to>
      <xdr:col>107</xdr:col>
      <xdr:colOff>50800</xdr:colOff>
      <xdr:row>58</xdr:row>
      <xdr:rowOff>131722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75570"/>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131722</xdr:rowOff>
    </xdr:from>
    <xdr:to>
      <xdr:col>102</xdr:col>
      <xdr:colOff>114300</xdr:colOff>
      <xdr:row>58</xdr:row>
      <xdr:rowOff>132453</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75822"/>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80968</xdr:rowOff>
    </xdr:from>
    <xdr:to>
      <xdr:col>116</xdr:col>
      <xdr:colOff>114300</xdr:colOff>
      <xdr:row>59</xdr:row>
      <xdr:rowOff>11118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167345</xdr:rowOff>
    </xdr:from>
    <xdr:ext cx="378565"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39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80282</xdr:rowOff>
    </xdr:from>
    <xdr:to>
      <xdr:col>112</xdr:col>
      <xdr:colOff>38100</xdr:colOff>
      <xdr:row>59</xdr:row>
      <xdr:rowOff>10432</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1559</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34017" y="10117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80670</xdr:rowOff>
    </xdr:from>
    <xdr:to>
      <xdr:col>107</xdr:col>
      <xdr:colOff>101600</xdr:colOff>
      <xdr:row>59</xdr:row>
      <xdr:rowOff>10820</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1947</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245017" y="10117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80922</xdr:rowOff>
    </xdr:from>
    <xdr:to>
      <xdr:col>102</xdr:col>
      <xdr:colOff>165100</xdr:colOff>
      <xdr:row>59</xdr:row>
      <xdr:rowOff>11072</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2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2199</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6017" y="10117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81653</xdr:rowOff>
    </xdr:from>
    <xdr:to>
      <xdr:col>98</xdr:col>
      <xdr:colOff>38100</xdr:colOff>
      <xdr:row>59</xdr:row>
      <xdr:rowOff>11803</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2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2930</xdr:rowOff>
    </xdr:from>
    <xdr:ext cx="378565"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7017" y="10118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136238</xdr:rowOff>
    </xdr:from>
    <xdr:to>
      <xdr:col>116</xdr:col>
      <xdr:colOff>63500</xdr:colOff>
      <xdr:row>76</xdr:row>
      <xdr:rowOff>139895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3166438"/>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111550</xdr:rowOff>
    </xdr:from>
    <xdr:to>
      <xdr:col>111</xdr:col>
      <xdr:colOff>177800</xdr:colOff>
      <xdr:row>76</xdr:row>
      <xdr:rowOff>136238</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3141750"/>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125282</xdr:rowOff>
    </xdr:from>
    <xdr:to>
      <xdr:col>107</xdr:col>
      <xdr:colOff>50800</xdr:colOff>
      <xdr:row>76</xdr:row>
      <xdr:rowOff>111550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984032"/>
          <a:ext cx="889000" cy="15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125282</xdr:rowOff>
    </xdr:from>
    <xdr:to>
      <xdr:col>102</xdr:col>
      <xdr:colOff>114300</xdr:colOff>
      <xdr:row>75</xdr:row>
      <xdr:rowOff>151130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984032"/>
          <a:ext cx="8890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89095</xdr:rowOff>
    </xdr:from>
    <xdr:to>
      <xdr:col>116</xdr:col>
      <xdr:colOff>114300</xdr:colOff>
      <xdr:row>77</xdr:row>
      <xdr:rowOff>19245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1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67522</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09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85438</xdr:rowOff>
    </xdr:from>
    <xdr:to>
      <xdr:col>112</xdr:col>
      <xdr:colOff>38100</xdr:colOff>
      <xdr:row>77</xdr:row>
      <xdr:rowOff>15588</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1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6715</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2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60750</xdr:rowOff>
    </xdr:from>
    <xdr:to>
      <xdr:col>107</xdr:col>
      <xdr:colOff>101600</xdr:colOff>
      <xdr:row>76</xdr:row>
      <xdr:rowOff>162350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0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153477</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1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74482</xdr:rowOff>
    </xdr:from>
    <xdr:to>
      <xdr:col>102</xdr:col>
      <xdr:colOff>165100</xdr:colOff>
      <xdr:row>76</xdr:row>
      <xdr:rowOff>4632</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9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167209</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02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100330</xdr:rowOff>
    </xdr:from>
    <xdr:to>
      <xdr:col>98</xdr:col>
      <xdr:colOff>38100</xdr:colOff>
      <xdr:row>76</xdr:row>
      <xdr:rowOff>30480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21607</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05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住民一人あたりのコストは、すべて類似団体平均値を下回っている。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全国平均値との比較では、公債費、補助費等、繰出金及び積立金が全国平均値を上回っている。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補助費等は水道事業会計への営業費等の補助、繰出金は社会保障関係経費の増大による国保会計等への繰出、積立金は交付税増額分の積立及びふるさと納税寄附金の増加による影響によるものである。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今後においても、各会計における適正な受益者負担や収入の確保、歳出削減等努めていく。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41,297
40,891
32.05
19,975,031
19,309,575
534,761
10,466,632
21,351,702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122365</xdr:rowOff>
    </xdr:from>
    <xdr:to>
      <xdr:col>24</xdr:col>
      <xdr:colOff>63500</xdr:colOff>
      <xdr:row>36</xdr:row>
      <xdr:rowOff>150749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94565"/>
          <a:ext cx="8382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150749</xdr:rowOff>
    </xdr:from>
    <xdr:to>
      <xdr:col>19</xdr:col>
      <xdr:colOff>177800</xdr:colOff>
      <xdr:row>36</xdr:row>
      <xdr:rowOff>166751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294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165798</xdr:rowOff>
    </xdr:from>
    <xdr:to>
      <xdr:col>15</xdr:col>
      <xdr:colOff>50800</xdr:colOff>
      <xdr:row>36</xdr:row>
      <xdr:rowOff>166751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7998"/>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165798</xdr:rowOff>
    </xdr:from>
    <xdr:to>
      <xdr:col>10</xdr:col>
      <xdr:colOff>114300</xdr:colOff>
      <xdr:row>37</xdr:row>
      <xdr:rowOff>11113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37998"/>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71565</xdr:rowOff>
    </xdr:from>
    <xdr:to>
      <xdr:col>24</xdr:col>
      <xdr:colOff>114300</xdr:colOff>
      <xdr:row>37</xdr:row>
      <xdr:rowOff>1715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49992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2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99949</xdr:rowOff>
    </xdr:from>
    <xdr:to>
      <xdr:col>20</xdr:col>
      <xdr:colOff>38100</xdr:colOff>
      <xdr:row>37</xdr:row>
      <xdr:rowOff>30099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21226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115951</xdr:rowOff>
    </xdr:from>
    <xdr:to>
      <xdr:col>15</xdr:col>
      <xdr:colOff>101600</xdr:colOff>
      <xdr:row>37</xdr:row>
      <xdr:rowOff>46101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37228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114998</xdr:rowOff>
    </xdr:from>
    <xdr:to>
      <xdr:col>10</xdr:col>
      <xdr:colOff>165100</xdr:colOff>
      <xdr:row>37</xdr:row>
      <xdr:rowOff>45148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36275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131763</xdr:rowOff>
    </xdr:from>
    <xdr:to>
      <xdr:col>6</xdr:col>
      <xdr:colOff>38100</xdr:colOff>
      <xdr:row>37</xdr:row>
      <xdr:rowOff>61913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53040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11371</xdr:rowOff>
    </xdr:from>
    <xdr:to>
      <xdr:col>24</xdr:col>
      <xdr:colOff>63500</xdr:colOff>
      <xdr:row>59</xdr:row>
      <xdr:rowOff>11732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26921"/>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89382</xdr:rowOff>
    </xdr:from>
    <xdr:to>
      <xdr:col>19</xdr:col>
      <xdr:colOff>177800</xdr:colOff>
      <xdr:row>59</xdr:row>
      <xdr:rowOff>11371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33482"/>
          <a:ext cx="889000" cy="9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89382</xdr:rowOff>
    </xdr:from>
    <xdr:to>
      <xdr:col>15</xdr:col>
      <xdr:colOff>50800</xdr:colOff>
      <xdr:row>59</xdr:row>
      <xdr:rowOff>49303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33482"/>
          <a:ext cx="889000" cy="13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49303</xdr:rowOff>
    </xdr:from>
    <xdr:to>
      <xdr:col>10</xdr:col>
      <xdr:colOff>114300</xdr:colOff>
      <xdr:row>59</xdr:row>
      <xdr:rowOff>57931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64853"/>
          <a:ext cx="889000" cy="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132382</xdr:rowOff>
    </xdr:from>
    <xdr:to>
      <xdr:col>24</xdr:col>
      <xdr:colOff>114300</xdr:colOff>
      <xdr:row>59</xdr:row>
      <xdr:rowOff>62532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132021</xdr:rowOff>
    </xdr:from>
    <xdr:to>
      <xdr:col>20</xdr:col>
      <xdr:colOff>38100</xdr:colOff>
      <xdr:row>59</xdr:row>
      <xdr:rowOff>62171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7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53298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6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38582</xdr:rowOff>
    </xdr:from>
    <xdr:to>
      <xdr:col>15</xdr:col>
      <xdr:colOff>101600</xdr:colOff>
      <xdr:row>58</xdr:row>
      <xdr:rowOff>140182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131309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7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169953</xdr:rowOff>
    </xdr:from>
    <xdr:to>
      <xdr:col>10</xdr:col>
      <xdr:colOff>165100</xdr:colOff>
      <xdr:row>59</xdr:row>
      <xdr:rowOff>100103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1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91230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20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7131</xdr:rowOff>
    </xdr:from>
    <xdr:to>
      <xdr:col>6</xdr:col>
      <xdr:colOff>38100</xdr:colOff>
      <xdr:row>59</xdr:row>
      <xdr:rowOff>108731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99858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21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169976</xdr:rowOff>
    </xdr:from>
    <xdr:to>
      <xdr:col>24</xdr:col>
      <xdr:colOff>63500</xdr:colOff>
      <xdr:row>77</xdr:row>
      <xdr:rowOff>19904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00176"/>
          <a:ext cx="8382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169976</xdr:rowOff>
    </xdr:from>
    <xdr:to>
      <xdr:col>19</xdr:col>
      <xdr:colOff>177800</xdr:colOff>
      <xdr:row>77</xdr:row>
      <xdr:rowOff>85754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0176"/>
          <a:ext cx="889000" cy="8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85754</xdr:rowOff>
    </xdr:from>
    <xdr:to>
      <xdr:col>15</xdr:col>
      <xdr:colOff>50800</xdr:colOff>
      <xdr:row>77</xdr:row>
      <xdr:rowOff>134511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87404"/>
          <a:ext cx="889000" cy="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134511</xdr:rowOff>
    </xdr:from>
    <xdr:to>
      <xdr:col>10</xdr:col>
      <xdr:colOff>114300</xdr:colOff>
      <xdr:row>77</xdr:row>
      <xdr:rowOff>171397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6161"/>
          <a:ext cx="889000" cy="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140554</xdr:rowOff>
    </xdr:from>
    <xdr:to>
      <xdr:col>24</xdr:col>
      <xdr:colOff>114300</xdr:colOff>
      <xdr:row>77</xdr:row>
      <xdr:rowOff>70704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55481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119176</xdr:rowOff>
    </xdr:from>
    <xdr:to>
      <xdr:col>20</xdr:col>
      <xdr:colOff>38100</xdr:colOff>
      <xdr:row>77</xdr:row>
      <xdr:rowOff>49326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4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40453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4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34954</xdr:rowOff>
    </xdr:from>
    <xdr:to>
      <xdr:col>15</xdr:col>
      <xdr:colOff>101600</xdr:colOff>
      <xdr:row>77</xdr:row>
      <xdr:rowOff>136554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127681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2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83711</xdr:rowOff>
    </xdr:from>
    <xdr:to>
      <xdr:col>10</xdr:col>
      <xdr:colOff>165100</xdr:colOff>
      <xdr:row>78</xdr:row>
      <xdr:rowOff>13861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120597</xdr:rowOff>
    </xdr:from>
    <xdr:to>
      <xdr:col>6</xdr:col>
      <xdr:colOff>38100</xdr:colOff>
      <xdr:row>78</xdr:row>
      <xdr:rowOff>50747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2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41874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1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56956</xdr:rowOff>
    </xdr:from>
    <xdr:to>
      <xdr:col>24</xdr:col>
      <xdr:colOff>63500</xdr:colOff>
      <xdr:row>98</xdr:row>
      <xdr:rowOff>74620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59056"/>
          <a:ext cx="838200" cy="1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74620</xdr:rowOff>
    </xdr:from>
    <xdr:to>
      <xdr:col>19</xdr:col>
      <xdr:colOff>177800</xdr:colOff>
      <xdr:row>98</xdr:row>
      <xdr:rowOff>104175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76720"/>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48034</xdr:rowOff>
    </xdr:from>
    <xdr:to>
      <xdr:col>15</xdr:col>
      <xdr:colOff>50800</xdr:colOff>
      <xdr:row>98</xdr:row>
      <xdr:rowOff>104175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78684"/>
          <a:ext cx="889000" cy="22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48034</xdr:rowOff>
    </xdr:from>
    <xdr:to>
      <xdr:col>10</xdr:col>
      <xdr:colOff>114300</xdr:colOff>
      <xdr:row>98</xdr:row>
      <xdr:rowOff>3339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78684"/>
          <a:ext cx="889000" cy="12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6156</xdr:rowOff>
    </xdr:from>
    <xdr:to>
      <xdr:col>24</xdr:col>
      <xdr:colOff>114300</xdr:colOff>
      <xdr:row>98</xdr:row>
      <xdr:rowOff>107756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23820</xdr:rowOff>
    </xdr:from>
    <xdr:to>
      <xdr:col>20</xdr:col>
      <xdr:colOff>38100</xdr:colOff>
      <xdr:row>98</xdr:row>
      <xdr:rowOff>125420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116547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1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53375</xdr:rowOff>
    </xdr:from>
    <xdr:to>
      <xdr:col>15</xdr:col>
      <xdr:colOff>101600</xdr:colOff>
      <xdr:row>98</xdr:row>
      <xdr:rowOff>154975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4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168684</xdr:rowOff>
    </xdr:from>
    <xdr:to>
      <xdr:col>10</xdr:col>
      <xdr:colOff>165100</xdr:colOff>
      <xdr:row>97</xdr:row>
      <xdr:rowOff>98834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115361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40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123989</xdr:rowOff>
    </xdr:from>
    <xdr:to>
      <xdr:col>6</xdr:col>
      <xdr:colOff>38100</xdr:colOff>
      <xdr:row>98</xdr:row>
      <xdr:rowOff>54139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70666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59363</xdr:rowOff>
    </xdr:from>
    <xdr:to>
      <xdr:col>55</xdr:col>
      <xdr:colOff>0</xdr:colOff>
      <xdr:row>38</xdr:row>
      <xdr:rowOff>76672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74463"/>
          <a:ext cx="8382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76672</xdr:rowOff>
    </xdr:from>
    <xdr:to>
      <xdr:col>50</xdr:col>
      <xdr:colOff>114300</xdr:colOff>
      <xdr:row>38</xdr:row>
      <xdr:rowOff>78958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91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75692</xdr:rowOff>
    </xdr:from>
    <xdr:to>
      <xdr:col>45</xdr:col>
      <xdr:colOff>177800</xdr:colOff>
      <xdr:row>38</xdr:row>
      <xdr:rowOff>78958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90792"/>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67854</xdr:rowOff>
    </xdr:from>
    <xdr:to>
      <xdr:col>41</xdr:col>
      <xdr:colOff>50800</xdr:colOff>
      <xdr:row>38</xdr:row>
      <xdr:rowOff>75692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82954"/>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8563</xdr:rowOff>
    </xdr:from>
    <xdr:to>
      <xdr:col>55</xdr:col>
      <xdr:colOff>50800</xdr:colOff>
      <xdr:row>38</xdr:row>
      <xdr:rowOff>110163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158440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0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25872</xdr:rowOff>
    </xdr:from>
    <xdr:to>
      <xdr:col>50</xdr:col>
      <xdr:colOff>165100</xdr:colOff>
      <xdr:row>38</xdr:row>
      <xdr:rowOff>127472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118599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33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28158</xdr:rowOff>
    </xdr:from>
    <xdr:to>
      <xdr:col>46</xdr:col>
      <xdr:colOff>38100</xdr:colOff>
      <xdr:row>38</xdr:row>
      <xdr:rowOff>129758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120885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35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24892</xdr:rowOff>
    </xdr:from>
    <xdr:to>
      <xdr:col>41</xdr:col>
      <xdr:colOff>101600</xdr:colOff>
      <xdr:row>38</xdr:row>
      <xdr:rowOff>126492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117619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17054</xdr:rowOff>
    </xdr:from>
    <xdr:to>
      <xdr:col>36</xdr:col>
      <xdr:colOff>165100</xdr:colOff>
      <xdr:row>38</xdr:row>
      <xdr:rowOff>118654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109781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2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10084</xdr:rowOff>
    </xdr:from>
    <xdr:to>
      <xdr:col>55</xdr:col>
      <xdr:colOff>0</xdr:colOff>
      <xdr:row>59</xdr:row>
      <xdr:rowOff>22461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125634"/>
          <a:ext cx="8382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150259</xdr:rowOff>
    </xdr:from>
    <xdr:to>
      <xdr:col>50</xdr:col>
      <xdr:colOff>114300</xdr:colOff>
      <xdr:row>59</xdr:row>
      <xdr:rowOff>10084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094359"/>
          <a:ext cx="889000" cy="3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150259</xdr:rowOff>
    </xdr:from>
    <xdr:to>
      <xdr:col>45</xdr:col>
      <xdr:colOff>177800</xdr:colOff>
      <xdr:row>59</xdr:row>
      <xdr:rowOff>22385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10094359"/>
          <a:ext cx="889000" cy="4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22385</xdr:rowOff>
    </xdr:from>
    <xdr:to>
      <xdr:col>41</xdr:col>
      <xdr:colOff>50800</xdr:colOff>
      <xdr:row>59</xdr:row>
      <xdr:rowOff>31910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1379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143111</xdr:rowOff>
    </xdr:from>
    <xdr:to>
      <xdr:col>55</xdr:col>
      <xdr:colOff>50800</xdr:colOff>
      <xdr:row>59</xdr:row>
      <xdr:rowOff>73261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58038</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1000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130734</xdr:rowOff>
    </xdr:from>
    <xdr:to>
      <xdr:col>50</xdr:col>
      <xdr:colOff>165100</xdr:colOff>
      <xdr:row>59</xdr:row>
      <xdr:rowOff>60884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52011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99459</xdr:rowOff>
    </xdr:from>
    <xdr:to>
      <xdr:col>46</xdr:col>
      <xdr:colOff>38100</xdr:colOff>
      <xdr:row>59</xdr:row>
      <xdr:rowOff>29609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4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20736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1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143035</xdr:rowOff>
    </xdr:from>
    <xdr:to>
      <xdr:col>41</xdr:col>
      <xdr:colOff>101600</xdr:colOff>
      <xdr:row>59</xdr:row>
      <xdr:rowOff>73185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64312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17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152560</xdr:rowOff>
    </xdr:from>
    <xdr:to>
      <xdr:col>36</xdr:col>
      <xdr:colOff>165100</xdr:colOff>
      <xdr:row>59</xdr:row>
      <xdr:rowOff>82710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73837</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1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89418</xdr:rowOff>
    </xdr:from>
    <xdr:to>
      <xdr:col>55</xdr:col>
      <xdr:colOff>0</xdr:colOff>
      <xdr:row>78</xdr:row>
      <xdr:rowOff>93162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62518"/>
          <a:ext cx="8382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76972</xdr:rowOff>
    </xdr:from>
    <xdr:to>
      <xdr:col>50</xdr:col>
      <xdr:colOff>114300</xdr:colOff>
      <xdr:row>78</xdr:row>
      <xdr:rowOff>89418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50072"/>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76972</xdr:rowOff>
    </xdr:from>
    <xdr:to>
      <xdr:col>45</xdr:col>
      <xdr:colOff>177800</xdr:colOff>
      <xdr:row>78</xdr:row>
      <xdr:rowOff>111449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50072"/>
          <a:ext cx="889000" cy="3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109347</xdr:rowOff>
    </xdr:from>
    <xdr:to>
      <xdr:col>41</xdr:col>
      <xdr:colOff>50800</xdr:colOff>
      <xdr:row>78</xdr:row>
      <xdr:rowOff>111449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82447"/>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42362</xdr:rowOff>
    </xdr:from>
    <xdr:to>
      <xdr:col>55</xdr:col>
      <xdr:colOff>50800</xdr:colOff>
      <xdr:row>78</xdr:row>
      <xdr:rowOff>143962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1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128739</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3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38618</xdr:rowOff>
    </xdr:from>
    <xdr:to>
      <xdr:col>50</xdr:col>
      <xdr:colOff>165100</xdr:colOff>
      <xdr:row>78</xdr:row>
      <xdr:rowOff>140218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131345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0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26172</xdr:rowOff>
    </xdr:from>
    <xdr:to>
      <xdr:col>46</xdr:col>
      <xdr:colOff>38100</xdr:colOff>
      <xdr:row>78</xdr:row>
      <xdr:rowOff>127772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118899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60649</xdr:rowOff>
    </xdr:from>
    <xdr:to>
      <xdr:col>41</xdr:col>
      <xdr:colOff>101600</xdr:colOff>
      <xdr:row>78</xdr:row>
      <xdr:rowOff>162249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153376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2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58547</xdr:rowOff>
    </xdr:from>
    <xdr:to>
      <xdr:col>36</xdr:col>
      <xdr:colOff>165100</xdr:colOff>
      <xdr:row>78</xdr:row>
      <xdr:rowOff>160147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151274</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2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110344</xdr:rowOff>
    </xdr:from>
    <xdr:to>
      <xdr:col>55</xdr:col>
      <xdr:colOff>0</xdr:colOff>
      <xdr:row>98</xdr:row>
      <xdr:rowOff>18475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740994"/>
          <a:ext cx="838200" cy="7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5826</xdr:rowOff>
    </xdr:from>
    <xdr:to>
      <xdr:col>50</xdr:col>
      <xdr:colOff>114300</xdr:colOff>
      <xdr:row>98</xdr:row>
      <xdr:rowOff>18475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807926"/>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5826</xdr:rowOff>
    </xdr:from>
    <xdr:to>
      <xdr:col>45</xdr:col>
      <xdr:colOff>177800</xdr:colOff>
      <xdr:row>98</xdr:row>
      <xdr:rowOff>40221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807926"/>
          <a:ext cx="889000" cy="3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38106</xdr:rowOff>
    </xdr:from>
    <xdr:to>
      <xdr:col>41</xdr:col>
      <xdr:colOff>50800</xdr:colOff>
      <xdr:row>98</xdr:row>
      <xdr:rowOff>40221</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840206"/>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59544</xdr:rowOff>
    </xdr:from>
    <xdr:to>
      <xdr:col>55</xdr:col>
      <xdr:colOff>50800</xdr:colOff>
      <xdr:row>97</xdr:row>
      <xdr:rowOff>161144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37971</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139125</xdr:rowOff>
    </xdr:from>
    <xdr:to>
      <xdr:col>50</xdr:col>
      <xdr:colOff>165100</xdr:colOff>
      <xdr:row>98</xdr:row>
      <xdr:rowOff>69275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7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60402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8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126476</xdr:rowOff>
    </xdr:from>
    <xdr:to>
      <xdr:col>46</xdr:col>
      <xdr:colOff>38100</xdr:colOff>
      <xdr:row>98</xdr:row>
      <xdr:rowOff>56626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47753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84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160871</xdr:rowOff>
    </xdr:from>
    <xdr:to>
      <xdr:col>41</xdr:col>
      <xdr:colOff>101600</xdr:colOff>
      <xdr:row>98</xdr:row>
      <xdr:rowOff>91021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7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82148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88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158756</xdr:rowOff>
    </xdr:from>
    <xdr:to>
      <xdr:col>36</xdr:col>
      <xdr:colOff>165100</xdr:colOff>
      <xdr:row>98</xdr:row>
      <xdr:rowOff>88906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8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80033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88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163798</xdr:rowOff>
    </xdr:from>
    <xdr:to>
      <xdr:col>85</xdr:col>
      <xdr:colOff>127000</xdr:colOff>
      <xdr:row>37</xdr:row>
      <xdr:rowOff>12617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335998"/>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55556</xdr:rowOff>
    </xdr:from>
    <xdr:to>
      <xdr:col>81</xdr:col>
      <xdr:colOff>50800</xdr:colOff>
      <xdr:row>37</xdr:row>
      <xdr:rowOff>12617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227756"/>
          <a:ext cx="889000" cy="1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21857</xdr:rowOff>
    </xdr:from>
    <xdr:to>
      <xdr:col>76</xdr:col>
      <xdr:colOff>114300</xdr:colOff>
      <xdr:row>36</xdr:row>
      <xdr:rowOff>55556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194057"/>
          <a:ext cx="889000" cy="3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21857</xdr:rowOff>
    </xdr:from>
    <xdr:to>
      <xdr:col>71</xdr:col>
      <xdr:colOff>177800</xdr:colOff>
      <xdr:row>36</xdr:row>
      <xdr:rowOff>152178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194057"/>
          <a:ext cx="889000" cy="1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112998</xdr:rowOff>
    </xdr:from>
    <xdr:to>
      <xdr:col>85</xdr:col>
      <xdr:colOff>177800</xdr:colOff>
      <xdr:row>37</xdr:row>
      <xdr:rowOff>43148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8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91425</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6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133267</xdr:rowOff>
    </xdr:from>
    <xdr:to>
      <xdr:col>81</xdr:col>
      <xdr:colOff>101600</xdr:colOff>
      <xdr:row>37</xdr:row>
      <xdr:rowOff>63417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3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54544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4756</xdr:rowOff>
    </xdr:from>
    <xdr:to>
      <xdr:col>76</xdr:col>
      <xdr:colOff>165100</xdr:colOff>
      <xdr:row>36</xdr:row>
      <xdr:rowOff>106356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7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97483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2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142507</xdr:rowOff>
    </xdr:from>
    <xdr:to>
      <xdr:col>72</xdr:col>
      <xdr:colOff>38100</xdr:colOff>
      <xdr:row>36</xdr:row>
      <xdr:rowOff>72657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89184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101378</xdr:rowOff>
    </xdr:from>
    <xdr:to>
      <xdr:col>67</xdr:col>
      <xdr:colOff>101600</xdr:colOff>
      <xdr:row>37</xdr:row>
      <xdr:rowOff>31528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22655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8124</xdr:rowOff>
    </xdr:from>
    <xdr:to>
      <xdr:col>85</xdr:col>
      <xdr:colOff>126364</xdr:colOff>
      <xdr:row>57</xdr:row>
      <xdr:rowOff>139080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580624"/>
          <a:ext cx="1269" cy="1331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142907</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99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139080</xdr:rowOff>
    </xdr:from>
    <xdr:to>
      <xdr:col>86</xdr:col>
      <xdr:colOff>25400</xdr:colOff>
      <xdr:row>57</xdr:row>
      <xdr:rowOff>139080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99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126251</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35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8124</xdr:rowOff>
    </xdr:from>
    <xdr:to>
      <xdr:col>86</xdr:col>
      <xdr:colOff>25400</xdr:colOff>
      <xdr:row>50</xdr:row>
      <xdr:rowOff>8124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58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134486</xdr:rowOff>
    </xdr:from>
    <xdr:to>
      <xdr:col>85</xdr:col>
      <xdr:colOff>127000</xdr:colOff>
      <xdr:row>57</xdr:row>
      <xdr:rowOff>139080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907136"/>
          <a:ext cx="8382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57098</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31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34221</xdr:rowOff>
    </xdr:from>
    <xdr:to>
      <xdr:col>85</xdr:col>
      <xdr:colOff>177800</xdr:colOff>
      <xdr:row>55</xdr:row>
      <xdr:rowOff>135821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4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134486</xdr:rowOff>
    </xdr:from>
    <xdr:to>
      <xdr:col>81</xdr:col>
      <xdr:colOff>50800</xdr:colOff>
      <xdr:row>57</xdr:row>
      <xdr:rowOff>164334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907136"/>
          <a:ext cx="889000" cy="2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17914</xdr:rowOff>
    </xdr:from>
    <xdr:to>
      <xdr:col>81</xdr:col>
      <xdr:colOff>101600</xdr:colOff>
      <xdr:row>55</xdr:row>
      <xdr:rowOff>119514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4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136041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22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104811</xdr:rowOff>
    </xdr:from>
    <xdr:to>
      <xdr:col>76</xdr:col>
      <xdr:colOff>114300</xdr:colOff>
      <xdr:row>57</xdr:row>
      <xdr:rowOff>164334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9877461"/>
          <a:ext cx="889000" cy="5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134435</xdr:rowOff>
    </xdr:from>
    <xdr:to>
      <xdr:col>76</xdr:col>
      <xdr:colOff>165100</xdr:colOff>
      <xdr:row>55</xdr:row>
      <xdr:rowOff>64585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3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81112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16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104811</xdr:rowOff>
    </xdr:from>
    <xdr:to>
      <xdr:col>71</xdr:col>
      <xdr:colOff>177800</xdr:colOff>
      <xdr:row>58</xdr:row>
      <xdr:rowOff>58503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877461"/>
          <a:ext cx="889000" cy="12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8444</xdr:rowOff>
    </xdr:from>
    <xdr:to>
      <xdr:col>72</xdr:col>
      <xdr:colOff>38100</xdr:colOff>
      <xdr:row>55</xdr:row>
      <xdr:rowOff>110044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43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126571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2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82379</xdr:rowOff>
    </xdr:from>
    <xdr:to>
      <xdr:col>67</xdr:col>
      <xdr:colOff>101600</xdr:colOff>
      <xdr:row>56</xdr:row>
      <xdr:rowOff>12529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51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29056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2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88280</xdr:rowOff>
    </xdr:from>
    <xdr:to>
      <xdr:col>85</xdr:col>
      <xdr:colOff>177800</xdr:colOff>
      <xdr:row>58</xdr:row>
      <xdr:rowOff>18430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8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3207</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77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83686</xdr:rowOff>
    </xdr:from>
    <xdr:to>
      <xdr:col>81</xdr:col>
      <xdr:colOff>101600</xdr:colOff>
      <xdr:row>58</xdr:row>
      <xdr:rowOff>13836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85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4963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94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113534</xdr:rowOff>
    </xdr:from>
    <xdr:to>
      <xdr:col>76</xdr:col>
      <xdr:colOff>165100</xdr:colOff>
      <xdr:row>58</xdr:row>
      <xdr:rowOff>43684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8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34811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9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54011</xdr:rowOff>
    </xdr:from>
    <xdr:to>
      <xdr:col>72</xdr:col>
      <xdr:colOff>38100</xdr:colOff>
      <xdr:row>57</xdr:row>
      <xdr:rowOff>155611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8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146738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91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7703</xdr:rowOff>
    </xdr:from>
    <xdr:to>
      <xdr:col>67</xdr:col>
      <xdr:colOff>101600</xdr:colOff>
      <xdr:row>58</xdr:row>
      <xdr:rowOff>109303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9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100430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04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93621</xdr:rowOff>
    </xdr:from>
    <xdr:to>
      <xdr:col>85</xdr:col>
      <xdr:colOff>127000</xdr:colOff>
      <xdr:row>79</xdr:row>
      <xdr:rowOff>97670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638171"/>
          <a:ext cx="8382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92625</xdr:rowOff>
    </xdr:from>
    <xdr:to>
      <xdr:col>81</xdr:col>
      <xdr:colOff>50800</xdr:colOff>
      <xdr:row>79</xdr:row>
      <xdr:rowOff>93621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637175"/>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84069</xdr:rowOff>
    </xdr:from>
    <xdr:to>
      <xdr:col>76</xdr:col>
      <xdr:colOff>114300</xdr:colOff>
      <xdr:row>79</xdr:row>
      <xdr:rowOff>92625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628619"/>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84069</xdr:rowOff>
    </xdr:from>
    <xdr:to>
      <xdr:col>71</xdr:col>
      <xdr:colOff>177800</xdr:colOff>
      <xdr:row>79</xdr:row>
      <xdr:rowOff>86240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628619"/>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46870</xdr:rowOff>
    </xdr:from>
    <xdr:to>
      <xdr:col>85</xdr:col>
      <xdr:colOff>177800</xdr:colOff>
      <xdr:row>79</xdr:row>
      <xdr:rowOff>148470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133247</xdr:rowOff>
    </xdr:from>
    <xdr:ext cx="313932"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5063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42821</xdr:rowOff>
    </xdr:from>
    <xdr:to>
      <xdr:col>81</xdr:col>
      <xdr:colOff>101600</xdr:colOff>
      <xdr:row>79</xdr:row>
      <xdr:rowOff>144421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8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135548</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92017" y="13680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41825</xdr:rowOff>
    </xdr:from>
    <xdr:to>
      <xdr:col>76</xdr:col>
      <xdr:colOff>165100</xdr:colOff>
      <xdr:row>79</xdr:row>
      <xdr:rowOff>143425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134552</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03017" y="1367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33269</xdr:rowOff>
    </xdr:from>
    <xdr:to>
      <xdr:col>72</xdr:col>
      <xdr:colOff>38100</xdr:colOff>
      <xdr:row>79</xdr:row>
      <xdr:rowOff>134869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125996</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70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35440</xdr:rowOff>
    </xdr:from>
    <xdr:to>
      <xdr:col>67</xdr:col>
      <xdr:colOff>101600</xdr:colOff>
      <xdr:row>79</xdr:row>
      <xdr:rowOff>137040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128167</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7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111455</xdr:rowOff>
    </xdr:from>
    <xdr:to>
      <xdr:col>85</xdr:col>
      <xdr:colOff>127000</xdr:colOff>
      <xdr:row>98</xdr:row>
      <xdr:rowOff>121112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913555"/>
          <a:ext cx="838200" cy="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119731</xdr:rowOff>
    </xdr:from>
    <xdr:to>
      <xdr:col>81</xdr:col>
      <xdr:colOff>50800</xdr:colOff>
      <xdr:row>98</xdr:row>
      <xdr:rowOff>121112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750381"/>
          <a:ext cx="889000" cy="17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119731</xdr:rowOff>
    </xdr:from>
    <xdr:to>
      <xdr:col>76</xdr:col>
      <xdr:colOff>114300</xdr:colOff>
      <xdr:row>98</xdr:row>
      <xdr:rowOff>107383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750381"/>
          <a:ext cx="889000" cy="15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107383</xdr:rowOff>
    </xdr:from>
    <xdr:to>
      <xdr:col>71</xdr:col>
      <xdr:colOff>177800</xdr:colOff>
      <xdr:row>98</xdr:row>
      <xdr:rowOff>108920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909483"/>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60655</xdr:rowOff>
    </xdr:from>
    <xdr:to>
      <xdr:col>85</xdr:col>
      <xdr:colOff>177800</xdr:colOff>
      <xdr:row>98</xdr:row>
      <xdr:rowOff>162255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8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147032</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77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70312</xdr:rowOff>
    </xdr:from>
    <xdr:to>
      <xdr:col>81</xdr:col>
      <xdr:colOff>101600</xdr:colOff>
      <xdr:row>99</xdr:row>
      <xdr:rowOff>462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8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163039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96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68931</xdr:rowOff>
    </xdr:from>
    <xdr:to>
      <xdr:col>76</xdr:col>
      <xdr:colOff>165100</xdr:colOff>
      <xdr:row>97</xdr:row>
      <xdr:rowOff>170531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6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15608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56583</xdr:rowOff>
    </xdr:from>
    <xdr:to>
      <xdr:col>72</xdr:col>
      <xdr:colOff>38100</xdr:colOff>
      <xdr:row>98</xdr:row>
      <xdr:rowOff>158183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85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149310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95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58120</xdr:rowOff>
    </xdr:from>
    <xdr:to>
      <xdr:col>67</xdr:col>
      <xdr:colOff>101600</xdr:colOff>
      <xdr:row>98</xdr:row>
      <xdr:rowOff>159720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8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150847</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9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住民一人あたりのコストは、すべて類似団体平均値を下回っている。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衛生費について、令和元年度の大幅な増加は、ごみ処理広域化に伴う広域施設整備事業の影響によるものである。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神奈川県三浦市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毎年度、歳入歳出の状況を勘案しながら、財政調整基金の取崩し額などを調整しており、令和４年度は</a:t>
          </a:r>
          <a:r>
            <a:rPr kumimoji="1" lang="ja-JP" altLang="en-US" sz="1100" b="0" i="0" baseline="0">
              <a:solidFill>
                <a:schemeClr val="dk1"/>
              </a:solidFill>
              <a:effectLst/>
              <a:latin typeface="+mn-lt"/>
              <a:ea typeface="+mn-ea"/>
              <a:cs typeface="+mn-cs"/>
            </a:rPr>
            <a:t>市民交流拠点整備事業による新庁舎移転に向け、公共公益施設整備基金への積立金の増加</a:t>
          </a:r>
          <a:r>
            <a:rPr kumimoji="1" lang="ja-JP" altLang="ja-JP" sz="1100" b="0" i="0" baseline="0">
              <a:solidFill>
                <a:schemeClr val="dk1"/>
              </a:solidFill>
              <a:effectLst/>
              <a:latin typeface="+mn-lt"/>
              <a:ea typeface="+mn-ea"/>
              <a:cs typeface="+mn-cs"/>
            </a:rPr>
            <a:t>により、財政調整基金</a:t>
          </a:r>
          <a:r>
            <a:rPr kumimoji="1" lang="ja-JP" altLang="en-US" sz="1100" b="0" i="0" baseline="0">
              <a:solidFill>
                <a:schemeClr val="dk1"/>
              </a:solidFill>
              <a:effectLst/>
              <a:latin typeface="+mn-lt"/>
              <a:ea typeface="+mn-ea"/>
              <a:cs typeface="+mn-cs"/>
            </a:rPr>
            <a:t>への積立金が減少したことに伴い、</a:t>
          </a:r>
          <a:r>
            <a:rPr kumimoji="1" lang="ja-JP" altLang="ja-JP" sz="1100" b="0" i="0" baseline="0">
              <a:solidFill>
                <a:schemeClr val="dk1"/>
              </a:solidFill>
              <a:effectLst/>
              <a:latin typeface="+mn-lt"/>
              <a:ea typeface="+mn-ea"/>
              <a:cs typeface="+mn-cs"/>
            </a:rPr>
            <a:t>現在高</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減少し</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神奈川県三浦市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病院会計においては、平成</a:t>
          </a:r>
          <a:r>
            <a:rPr kumimoji="1"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20</a:t>
          </a:r>
          <a:r>
            <a:rPr kumimoji="1" lang="ja-JP" altLang="ja-JP" sz="1100" b="0" i="0" baseline="0">
              <a:solidFill>
                <a:schemeClr val="dk1"/>
              </a:solidFill>
              <a:effectLst/>
              <a:latin typeface="+mn-lt"/>
              <a:ea typeface="+mn-ea"/>
              <a:cs typeface="+mn-cs"/>
            </a:rPr>
            <a:t>年度まで大きな赤字が生じており、それを解消するために、平成</a:t>
          </a:r>
          <a:r>
            <a:rPr kumimoji="1"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20</a:t>
          </a:r>
          <a:r>
            <a:rPr kumimoji="1" lang="ja-JP" altLang="ja-JP" sz="1100" b="0" i="0" baseline="0">
              <a:solidFill>
                <a:schemeClr val="dk1"/>
              </a:solidFill>
              <a:effectLst/>
              <a:latin typeface="+mn-lt"/>
              <a:ea typeface="+mn-ea"/>
              <a:cs typeface="+mn-cs"/>
            </a:rPr>
            <a:t>年度に「三浦市立病院改革プラン」を策定し、平成</a:t>
          </a:r>
          <a:r>
            <a:rPr kumimoji="1"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22</a:t>
          </a:r>
          <a:r>
            <a:rPr kumimoji="1" lang="ja-JP" altLang="ja-JP" sz="1100" b="0" i="0" baseline="0">
              <a:solidFill>
                <a:schemeClr val="dk1"/>
              </a:solidFill>
              <a:effectLst/>
              <a:latin typeface="+mn-lt"/>
              <a:ea typeface="+mn-ea"/>
              <a:cs typeface="+mn-cs"/>
            </a:rPr>
            <a:t>年度まで一般会計より基準外繰出（補助金）を支出していた。平成</a:t>
          </a:r>
          <a:r>
            <a:rPr kumimoji="1" lang="en-US" altLang="ja-JP" sz="1100" b="0" i="0" baseline="0">
              <a:solidFill>
                <a:schemeClr val="dk1"/>
              </a:solidFill>
              <a:effectLst/>
              <a:latin typeface="游ゴシック" panose="020B0400000000000000" pitchFamily="50" charset="-128"/>
              <a:ea typeface="游ゴシック" panose="020B0400000000000000" pitchFamily="50" charset="-128"/>
              <a:cs typeface="+mn-cs"/>
            </a:rPr>
            <a:t>24</a:t>
          </a:r>
          <a:r>
            <a:rPr kumimoji="1" lang="ja-JP" altLang="ja-JP" sz="1100" b="0" i="0" baseline="0">
              <a:solidFill>
                <a:schemeClr val="dk1"/>
              </a:solidFill>
              <a:effectLst/>
              <a:latin typeface="+mn-lt"/>
              <a:ea typeface="+mn-ea"/>
              <a:cs typeface="+mn-cs"/>
            </a:rPr>
            <a:t>年度から令和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年度については、基準外繰出（補助金）は、ゼロとなり、病院の財政は健全化が図られて</a:t>
          </a:r>
          <a:r>
            <a:rPr kumimoji="1" lang="ja-JP" altLang="en-US" sz="1100" b="0" i="0" baseline="0">
              <a:solidFill>
                <a:schemeClr val="dk1"/>
              </a:solidFill>
              <a:effectLst/>
              <a:latin typeface="+mn-lt"/>
              <a:ea typeface="+mn-ea"/>
              <a:cs typeface="+mn-cs"/>
            </a:rPr>
            <a:t>いたが、令和４年度においては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物価高騰等の影響により基準外繰出（補助金）を支出することとなった。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は、令和５年度中に経営強化プランを策定し、</a:t>
          </a:r>
          <a:r>
            <a:rPr kumimoji="1" lang="ja-JP" altLang="ja-JP" sz="1100" b="0" i="0" baseline="0">
              <a:solidFill>
                <a:schemeClr val="dk1"/>
              </a:solidFill>
              <a:effectLst/>
              <a:latin typeface="+mn-lt"/>
              <a:ea typeface="+mn-ea"/>
              <a:cs typeface="+mn-cs"/>
            </a:rPr>
            <a:t>引き続き経営改善を図る。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普通会計においては、令和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年度も実質収支額が継続的に黒字となってはいるものの、国民健康保険事業特別会計及び水道事業会計へ基準外繰出を行っており、財政を大きく圧迫している</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、今後も医療費や介護保険給付費の伸びが見込まれるため、各会計において料金の見直し</a:t>
          </a:r>
          <a:r>
            <a:rPr kumimoji="1" lang="ja-JP" altLang="en-US" sz="1100" b="0" i="0" baseline="0">
              <a:solidFill>
                <a:schemeClr val="dk1"/>
              </a:solidFill>
              <a:effectLst/>
              <a:latin typeface="+mn-lt"/>
              <a:ea typeface="+mn-ea"/>
              <a:cs typeface="+mn-cs"/>
            </a:rPr>
            <a:t>等による適正な受益者負担を検討し、健全な</a:t>
          </a:r>
          <a:r>
            <a:rPr kumimoji="1" lang="ja-JP" altLang="ja-JP" sz="1100" b="0" i="0" baseline="0">
              <a:solidFill>
                <a:schemeClr val="dk1"/>
              </a:solidFill>
              <a:effectLst/>
              <a:latin typeface="+mn-lt"/>
              <a:ea typeface="+mn-ea"/>
              <a:cs typeface="+mn-cs"/>
            </a:rPr>
            <a:t>財政運営</a:t>
          </a:r>
          <a:r>
            <a:rPr kumimoji="1" lang="ja-JP" altLang="en-US" sz="1100" b="0" i="0" baseline="0">
              <a:solidFill>
                <a:schemeClr val="dk1"/>
              </a:solidFill>
              <a:effectLst/>
              <a:latin typeface="+mn-lt"/>
              <a:ea typeface="+mn-ea"/>
              <a:cs typeface="+mn-cs"/>
            </a:rPr>
            <a:t>を図っていく</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19975031</v>
      </c>
      <c r="BO4" s="449"/>
      <c r="BP4" s="449"/>
      <c r="BQ4" s="449"/>
      <c r="BR4" s="449"/>
      <c r="BS4" s="449"/>
      <c r="BT4" s="449"/>
      <c r="BU4" s="450"/>
      <c r="BV4" s="448">
        <v>20117968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5.0999999999999996</v>
      </c>
      <c r="CU4" s="589"/>
      <c r="CV4" s="589"/>
      <c r="CW4" s="589"/>
      <c r="CX4" s="589"/>
      <c r="CY4" s="589"/>
      <c r="CZ4" s="589"/>
      <c r="DA4" s="590"/>
      <c r="DB4" s="588">
        <v>8.4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19309575</v>
      </c>
      <c r="BO5" s="420"/>
      <c r="BP5" s="420"/>
      <c r="BQ5" s="420"/>
      <c r="BR5" s="420"/>
      <c r="BS5" s="420"/>
      <c r="BT5" s="420"/>
      <c r="BU5" s="421"/>
      <c r="BV5" s="419">
        <v>19119817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100.6</v>
      </c>
      <c r="CU5" s="417"/>
      <c r="CV5" s="417"/>
      <c r="CW5" s="417"/>
      <c r="CX5" s="417"/>
      <c r="CY5" s="417"/>
      <c r="CZ5" s="417"/>
      <c r="DA5" s="418"/>
      <c r="DB5" s="416">
        <v>95.2</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665456</v>
      </c>
      <c r="BO6" s="420"/>
      <c r="BP6" s="420"/>
      <c r="BQ6" s="420"/>
      <c r="BR6" s="420"/>
      <c r="BS6" s="420"/>
      <c r="BT6" s="420"/>
      <c r="BU6" s="421"/>
      <c r="BV6" s="419">
        <v>998151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102.6</v>
      </c>
      <c r="CU6" s="563"/>
      <c r="CV6" s="563"/>
      <c r="CW6" s="563"/>
      <c r="CX6" s="563"/>
      <c r="CY6" s="563"/>
      <c r="CZ6" s="563"/>
      <c r="DA6" s="564"/>
      <c r="DB6" s="562">
        <v>101.9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130695</v>
      </c>
      <c r="BO7" s="420"/>
      <c r="BP7" s="420"/>
      <c r="BQ7" s="420"/>
      <c r="BR7" s="420"/>
      <c r="BS7" s="420"/>
      <c r="BT7" s="420"/>
      <c r="BU7" s="421"/>
      <c r="BV7" s="419">
        <v>101546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10466632</v>
      </c>
      <c r="CU7" s="420"/>
      <c r="CV7" s="420"/>
      <c r="CW7" s="420"/>
      <c r="CX7" s="420"/>
      <c r="CY7" s="420"/>
      <c r="CZ7" s="420"/>
      <c r="DA7" s="421"/>
      <c r="DB7" s="419">
        <v>10661615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534761</v>
      </c>
      <c r="BO8" s="420"/>
      <c r="BP8" s="420"/>
      <c r="BQ8" s="420"/>
      <c r="BR8" s="420"/>
      <c r="BS8" s="420"/>
      <c r="BT8" s="420"/>
      <c r="BU8" s="421"/>
      <c r="BV8" s="419">
        <v>896605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0.56999999999999995</v>
      </c>
      <c r="CU8" s="523"/>
      <c r="CV8" s="523"/>
      <c r="CW8" s="523"/>
      <c r="CX8" s="523"/>
      <c r="CY8" s="523"/>
      <c r="CZ8" s="523"/>
      <c r="DA8" s="524"/>
      <c r="DB8" s="522">
        <v>0.59</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42069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-361844</v>
      </c>
      <c r="BO9" s="420"/>
      <c r="BP9" s="420"/>
      <c r="BQ9" s="420"/>
      <c r="BR9" s="420"/>
      <c r="BS9" s="420"/>
      <c r="BT9" s="420"/>
      <c r="BU9" s="421"/>
      <c r="BV9" s="419">
        <v>559059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13.9</v>
      </c>
      <c r="CU9" s="417"/>
      <c r="CV9" s="417"/>
      <c r="CW9" s="417"/>
      <c r="CX9" s="417"/>
      <c r="CY9" s="417"/>
      <c r="CZ9" s="417"/>
      <c r="DA9" s="418"/>
      <c r="DB9" s="416">
        <v>13.8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45289</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16</v>
      </c>
      <c r="BO10" s="420"/>
      <c r="BP10" s="420"/>
      <c r="BQ10" s="420"/>
      <c r="BR10" s="420"/>
      <c r="BS10" s="420"/>
      <c r="BT10" s="420"/>
      <c r="BU10" s="421"/>
      <c r="BV10" s="419">
        <v>11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41297</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575344</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40891</v>
      </c>
      <c r="S13" s="507"/>
      <c r="T13" s="507"/>
      <c r="U13" s="507"/>
      <c r="V13" s="508"/>
      <c r="W13" s="509" t="s">
        <v>140</v>
      </c>
      <c r="X13" s="405"/>
      <c r="Y13" s="405"/>
      <c r="Z13" s="405"/>
      <c r="AA13" s="405"/>
      <c r="AB13" s="406"/>
      <c r="AC13" s="372">
        <v>2094</v>
      </c>
      <c r="AD13" s="373"/>
      <c r="AE13" s="373"/>
      <c r="AF13" s="373"/>
      <c r="AG13" s="374"/>
      <c r="AH13" s="372">
        <v>2461</v>
      </c>
      <c r="AI13" s="373"/>
      <c r="AJ13" s="373"/>
      <c r="AK13" s="373"/>
      <c r="AL13" s="432"/>
      <c r="AM13" s="476" t="s">
        <v>141</v>
      </c>
      <c r="AN13" s="376"/>
      <c r="AO13" s="376"/>
      <c r="AP13" s="376"/>
      <c r="AQ13" s="376"/>
      <c r="AR13" s="376"/>
      <c r="AS13" s="376"/>
      <c r="AT13" s="377"/>
      <c r="AU13" s="477" t="s">
        <v>107</v>
      </c>
      <c r="AV13" s="478"/>
      <c r="AW13" s="478"/>
      <c r="AX13" s="478"/>
      <c r="AY13" s="433" t="s">
        <v>142</v>
      </c>
      <c r="AZ13" s="434"/>
      <c r="BA13" s="434"/>
      <c r="BB13" s="434"/>
      <c r="BC13" s="434"/>
      <c r="BD13" s="434"/>
      <c r="BE13" s="434"/>
      <c r="BF13" s="434"/>
      <c r="BG13" s="434"/>
      <c r="BH13" s="434"/>
      <c r="BI13" s="434"/>
      <c r="BJ13" s="434"/>
      <c r="BK13" s="434"/>
      <c r="BL13" s="434"/>
      <c r="BM13" s="435"/>
      <c r="BN13" s="419">
        <v>-937172</v>
      </c>
      <c r="BO13" s="420"/>
      <c r="BP13" s="420"/>
      <c r="BQ13" s="420"/>
      <c r="BR13" s="420"/>
      <c r="BS13" s="420"/>
      <c r="BT13" s="420"/>
      <c r="BU13" s="421"/>
      <c r="BV13" s="419">
        <v>559070</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12</v>
      </c>
      <c r="CU13" s="417"/>
      <c r="CV13" s="417"/>
      <c r="CW13" s="417"/>
      <c r="CX13" s="417"/>
      <c r="CY13" s="417"/>
      <c r="CZ13" s="417"/>
      <c r="DA13" s="418"/>
      <c r="DB13" s="416">
        <v>12.4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41817</v>
      </c>
      <c r="S14" s="507"/>
      <c r="T14" s="507"/>
      <c r="U14" s="507"/>
      <c r="V14" s="508"/>
      <c r="W14" s="510"/>
      <c r="X14" s="408"/>
      <c r="Y14" s="408"/>
      <c r="Z14" s="408"/>
      <c r="AA14" s="408"/>
      <c r="AB14" s="409"/>
      <c r="AC14" s="499">
        <v>11.2</v>
      </c>
      <c r="AD14" s="500"/>
      <c r="AE14" s="500"/>
      <c r="AF14" s="500"/>
      <c r="AG14" s="501"/>
      <c r="AH14" s="499">
        <v>11.9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84.5</v>
      </c>
      <c r="CU14" s="517"/>
      <c r="CV14" s="517"/>
      <c r="CW14" s="517"/>
      <c r="CX14" s="517"/>
      <c r="CY14" s="517"/>
      <c r="CZ14" s="517"/>
      <c r="DA14" s="518"/>
      <c r="DB14" s="516">
        <v>96.9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146</v>
      </c>
      <c r="N15" s="504"/>
      <c r="O15" s="504"/>
      <c r="P15" s="504"/>
      <c r="Q15" s="505"/>
      <c r="R15" s="506">
        <v>41457</v>
      </c>
      <c r="S15" s="507"/>
      <c r="T15" s="507"/>
      <c r="U15" s="507"/>
      <c r="V15" s="508"/>
      <c r="W15" s="509" t="s">
        <v>147</v>
      </c>
      <c r="X15" s="405"/>
      <c r="Y15" s="405"/>
      <c r="Z15" s="405"/>
      <c r="AA15" s="405"/>
      <c r="AB15" s="406"/>
      <c r="AC15" s="372">
        <v>3014</v>
      </c>
      <c r="AD15" s="373"/>
      <c r="AE15" s="373"/>
      <c r="AF15" s="373"/>
      <c r="AG15" s="374"/>
      <c r="AH15" s="372">
        <v>3340</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4854227</v>
      </c>
      <c r="BO15" s="449"/>
      <c r="BP15" s="449"/>
      <c r="BQ15" s="449"/>
      <c r="BR15" s="449"/>
      <c r="BS15" s="449"/>
      <c r="BT15" s="449"/>
      <c r="BU15" s="450"/>
      <c r="BV15" s="448">
        <v>4799705</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16.2</v>
      </c>
      <c r="AD16" s="500"/>
      <c r="AE16" s="500"/>
      <c r="AF16" s="500"/>
      <c r="AG16" s="501"/>
      <c r="AH16" s="499">
        <v>16.2</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8973544</v>
      </c>
      <c r="BO16" s="420"/>
      <c r="BP16" s="420"/>
      <c r="BQ16" s="420"/>
      <c r="BR16" s="420"/>
      <c r="BS16" s="420"/>
      <c r="BT16" s="420"/>
      <c r="BU16" s="421"/>
      <c r="BV16" s="419">
        <v>8714551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13547</v>
      </c>
      <c r="AD17" s="373"/>
      <c r="AE17" s="373"/>
      <c r="AF17" s="373"/>
      <c r="AG17" s="374"/>
      <c r="AH17" s="372">
        <v>14860</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6139922</v>
      </c>
      <c r="BO17" s="420"/>
      <c r="BP17" s="420"/>
      <c r="BQ17" s="420"/>
      <c r="BR17" s="420"/>
      <c r="BS17" s="420"/>
      <c r="BT17" s="420"/>
      <c r="BU17" s="421"/>
      <c r="BV17" s="419">
        <v>6009407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32.049999999999997</v>
      </c>
      <c r="M18" s="472"/>
      <c r="N18" s="472"/>
      <c r="O18" s="472"/>
      <c r="P18" s="472"/>
      <c r="Q18" s="472"/>
      <c r="R18" s="473"/>
      <c r="S18" s="473"/>
      <c r="T18" s="473"/>
      <c r="U18" s="473"/>
      <c r="V18" s="474"/>
      <c r="W18" s="490"/>
      <c r="X18" s="491"/>
      <c r="Y18" s="491"/>
      <c r="Z18" s="491"/>
      <c r="AA18" s="491"/>
      <c r="AB18" s="515"/>
      <c r="AC18" s="389">
        <v>72.599999999999994</v>
      </c>
      <c r="AD18" s="390"/>
      <c r="AE18" s="390"/>
      <c r="AF18" s="390"/>
      <c r="AG18" s="475"/>
      <c r="AH18" s="389">
        <v>71.900000000000006</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10778333</v>
      </c>
      <c r="BO18" s="420"/>
      <c r="BP18" s="420"/>
      <c r="BQ18" s="420"/>
      <c r="BR18" s="420"/>
      <c r="BS18" s="420"/>
      <c r="BT18" s="420"/>
      <c r="BU18" s="421"/>
      <c r="BV18" s="419">
        <v>10562532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1313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14333819</v>
      </c>
      <c r="BO19" s="420"/>
      <c r="BP19" s="420"/>
      <c r="BQ19" s="420"/>
      <c r="BR19" s="420"/>
      <c r="BS19" s="420"/>
      <c r="BT19" s="420"/>
      <c r="BU19" s="421"/>
      <c r="BV19" s="419">
        <v>13785125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17210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21351702</v>
      </c>
      <c r="BO22" s="449"/>
      <c r="BP22" s="449"/>
      <c r="BQ22" s="449"/>
      <c r="BR22" s="449"/>
      <c r="BS22" s="449"/>
      <c r="BT22" s="449"/>
      <c r="BU22" s="450"/>
      <c r="BV22" s="448">
        <v>22869176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14349415</v>
      </c>
      <c r="BO23" s="420"/>
      <c r="BP23" s="420"/>
      <c r="BQ23" s="420"/>
      <c r="BR23" s="420"/>
      <c r="BS23" s="420"/>
      <c r="BT23" s="420"/>
      <c r="BU23" s="421"/>
      <c r="BV23" s="419">
        <v>15318452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8900</v>
      </c>
      <c r="R24" s="373"/>
      <c r="S24" s="373"/>
      <c r="T24" s="373"/>
      <c r="U24" s="373"/>
      <c r="V24" s="374"/>
      <c r="W24" s="462"/>
      <c r="X24" s="399"/>
      <c r="Y24" s="400"/>
      <c r="Z24" s="375" t="s">
        <v>172</v>
      </c>
      <c r="AA24" s="376"/>
      <c r="AB24" s="376"/>
      <c r="AC24" s="376"/>
      <c r="AD24" s="376"/>
      <c r="AE24" s="376"/>
      <c r="AF24" s="376"/>
      <c r="AG24" s="377"/>
      <c r="AH24" s="372">
        <v>288</v>
      </c>
      <c r="AI24" s="373"/>
      <c r="AJ24" s="373"/>
      <c r="AK24" s="373"/>
      <c r="AL24" s="374"/>
      <c r="AM24" s="372">
        <v>901152</v>
      </c>
      <c r="AN24" s="373"/>
      <c r="AO24" s="373"/>
      <c r="AP24" s="373"/>
      <c r="AQ24" s="373"/>
      <c r="AR24" s="374"/>
      <c r="AS24" s="372">
        <v>3129</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13057870</v>
      </c>
      <c r="BO24" s="420"/>
      <c r="BP24" s="420"/>
      <c r="BQ24" s="420"/>
      <c r="BR24" s="420"/>
      <c r="BS24" s="420"/>
      <c r="BT24" s="420"/>
      <c r="BU24" s="421"/>
      <c r="BV24" s="419">
        <v>14028210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7390</v>
      </c>
      <c r="R25" s="373"/>
      <c r="S25" s="373"/>
      <c r="T25" s="373"/>
      <c r="U25" s="373"/>
      <c r="V25" s="374"/>
      <c r="W25" s="462"/>
      <c r="X25" s="399"/>
      <c r="Y25" s="400"/>
      <c r="Z25" s="375" t="s">
        <v>175</v>
      </c>
      <c r="AA25" s="376"/>
      <c r="AB25" s="376"/>
      <c r="AC25" s="376"/>
      <c r="AD25" s="376"/>
      <c r="AE25" s="376"/>
      <c r="AF25" s="376"/>
      <c r="AG25" s="377"/>
      <c r="AH25" s="372" t="s">
        <v>131</v>
      </c>
      <c r="AI25" s="373"/>
      <c r="AJ25" s="373"/>
      <c r="AK25" s="373"/>
      <c r="AL25" s="374"/>
      <c r="AM25" s="372" t="s">
        <v>176</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5014113</v>
      </c>
      <c r="BO25" s="449"/>
      <c r="BP25" s="449"/>
      <c r="BQ25" s="449"/>
      <c r="BR25" s="449"/>
      <c r="BS25" s="449"/>
      <c r="BT25" s="449"/>
      <c r="BU25" s="450"/>
      <c r="BV25" s="448">
        <v>2232327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6620</v>
      </c>
      <c r="R26" s="373"/>
      <c r="S26" s="373"/>
      <c r="T26" s="373"/>
      <c r="U26" s="373"/>
      <c r="V26" s="374"/>
      <c r="W26" s="462"/>
      <c r="X26" s="399"/>
      <c r="Y26" s="400"/>
      <c r="Z26" s="375" t="s">
        <v>179</v>
      </c>
      <c r="AA26" s="430"/>
      <c r="AB26" s="430"/>
      <c r="AC26" s="430"/>
      <c r="AD26" s="430"/>
      <c r="AE26" s="430"/>
      <c r="AF26" s="430"/>
      <c r="AG26" s="431"/>
      <c r="AH26" s="372">
        <v>31</v>
      </c>
      <c r="AI26" s="373"/>
      <c r="AJ26" s="373"/>
      <c r="AK26" s="373"/>
      <c r="AL26" s="374"/>
      <c r="AM26" s="372">
        <v>85622</v>
      </c>
      <c r="AN26" s="373"/>
      <c r="AO26" s="373"/>
      <c r="AP26" s="373"/>
      <c r="AQ26" s="373"/>
      <c r="AR26" s="374"/>
      <c r="AS26" s="372">
        <v>2762</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176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5450</v>
      </c>
      <c r="R27" s="373"/>
      <c r="S27" s="373"/>
      <c r="T27" s="373"/>
      <c r="U27" s="373"/>
      <c r="V27" s="374"/>
      <c r="W27" s="462"/>
      <c r="X27" s="399"/>
      <c r="Y27" s="400"/>
      <c r="Z27" s="375" t="s">
        <v>182</v>
      </c>
      <c r="AA27" s="376"/>
      <c r="AB27" s="376"/>
      <c r="AC27" s="376"/>
      <c r="AD27" s="376"/>
      <c r="AE27" s="376"/>
      <c r="AF27" s="376"/>
      <c r="AG27" s="377"/>
      <c r="AH27" s="372">
        <v>4</v>
      </c>
      <c r="AI27" s="373"/>
      <c r="AJ27" s="373"/>
      <c r="AK27" s="373"/>
      <c r="AL27" s="374"/>
      <c r="AM27" s="372">
        <v>15772</v>
      </c>
      <c r="AN27" s="373"/>
      <c r="AO27" s="373"/>
      <c r="AP27" s="373"/>
      <c r="AQ27" s="373"/>
      <c r="AR27" s="374"/>
      <c r="AS27" s="372">
        <v>3943</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184</v>
      </c>
      <c r="BO27" s="454"/>
      <c r="BP27" s="454"/>
      <c r="BQ27" s="454"/>
      <c r="BR27" s="454"/>
      <c r="BS27" s="454"/>
      <c r="BT27" s="454"/>
      <c r="BU27" s="455"/>
      <c r="BV27" s="453" t="s">
        <v>131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4740</v>
      </c>
      <c r="R28" s="373"/>
      <c r="S28" s="373"/>
      <c r="T28" s="373"/>
      <c r="U28" s="373"/>
      <c r="V28" s="374"/>
      <c r="W28" s="462"/>
      <c r="X28" s="399"/>
      <c r="Y28" s="400"/>
      <c r="Z28" s="375" t="s">
        <v>186</v>
      </c>
      <c r="AA28" s="376"/>
      <c r="AB28" s="376"/>
      <c r="AC28" s="376"/>
      <c r="AD28" s="376"/>
      <c r="AE28" s="376"/>
      <c r="AF28" s="376"/>
      <c r="AG28" s="377"/>
      <c r="AH28" s="372" t="s">
        <v>176</v>
      </c>
      <c r="AI28" s="373"/>
      <c r="AJ28" s="373"/>
      <c r="AK28" s="373"/>
      <c r="AL28" s="374"/>
      <c r="AM28" s="372" t="s">
        <v>131</v>
      </c>
      <c r="AN28" s="373"/>
      <c r="AO28" s="373"/>
      <c r="AP28" s="373"/>
      <c r="AQ28" s="373"/>
      <c r="AR28" s="374"/>
      <c r="AS28" s="372" t="s">
        <v>176</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1019916</v>
      </c>
      <c r="BO28" s="449"/>
      <c r="BP28" s="449"/>
      <c r="BQ28" s="449"/>
      <c r="BR28" s="449"/>
      <c r="BS28" s="449"/>
      <c r="BT28" s="449"/>
      <c r="BU28" s="450"/>
      <c r="BV28" s="448">
        <v>1146941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11</v>
      </c>
      <c r="M29" s="373"/>
      <c r="N29" s="373"/>
      <c r="O29" s="373"/>
      <c r="P29" s="374"/>
      <c r="Q29" s="372">
        <v>4420</v>
      </c>
      <c r="R29" s="373"/>
      <c r="S29" s="373"/>
      <c r="T29" s="373"/>
      <c r="U29" s="373"/>
      <c r="V29" s="374"/>
      <c r="W29" s="463"/>
      <c r="X29" s="464"/>
      <c r="Y29" s="465"/>
      <c r="Z29" s="375" t="s">
        <v>189</v>
      </c>
      <c r="AA29" s="376"/>
      <c r="AB29" s="376"/>
      <c r="AC29" s="376"/>
      <c r="AD29" s="376"/>
      <c r="AE29" s="376"/>
      <c r="AF29" s="376"/>
      <c r="AG29" s="377"/>
      <c r="AH29" s="372">
        <v>292</v>
      </c>
      <c r="AI29" s="373"/>
      <c r="AJ29" s="373"/>
      <c r="AK29" s="373"/>
      <c r="AL29" s="374"/>
      <c r="AM29" s="372">
        <v>916924</v>
      </c>
      <c r="AN29" s="373"/>
      <c r="AO29" s="373"/>
      <c r="AP29" s="373"/>
      <c r="AQ29" s="373"/>
      <c r="AR29" s="374"/>
      <c r="AS29" s="372">
        <v>3140</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201777</v>
      </c>
      <c r="BO29" s="420"/>
      <c r="BP29" s="420"/>
      <c r="BQ29" s="420"/>
      <c r="BR29" s="420"/>
      <c r="BS29" s="420"/>
      <c r="BT29" s="420"/>
      <c r="BU29" s="421"/>
      <c r="BV29" s="419">
        <v>201775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96.8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3148288</v>
      </c>
      <c r="BO30" s="454"/>
      <c r="BP30" s="454"/>
      <c r="BQ30" s="454"/>
      <c r="BR30" s="454"/>
      <c r="BS30" s="454"/>
      <c r="BT30" s="454"/>
      <c r="BU30" s="455"/>
      <c r="BV30" s="453">
        <v>2167339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198</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198</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病院事業会計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市場事業特別会計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神奈川県後期高齢者医療広域連合（一般会計）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（公財）かながわ海岸美化財団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第三セクター等改革推進債償還事業特別会計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神奈川県後期高齢者医療広域連合（特別会計）</v>
      </c>
      <c r="BZ35" s="368"/>
      <c r="CA35" s="368"/>
      <c r="CB35" s="368"/>
      <c r="CC35" s="368"/>
      <c r="CD35" s="368"/>
      <c r="CE35" s="368"/>
      <c r="CF35" s="368"/>
      <c r="CG35" s="368"/>
      <c r="CH35" s="368"/>
      <c r="CI35" s="368"/>
      <c r="CJ35" s="368"/>
      <c r="CK35" s="368"/>
      <c r="CL35" s="368"/>
      <c r="CM35" s="368"/>
      <c r="CN35" s="181"/>
      <c r="CO35" s="367">
        <f t="shared" ref="CO35:CO43" si="3">IF(CQ35="","",CO34+1)</f>
        <v>13</v>
      </c>
      <c r="CP35" s="367"/>
      <c r="CQ35" s="368" t="str">
        <f>IF('各会計、関係団体の財政状況及び健全化判断比率'!BS8="","",'各会計、関係団体の財政状況及び健全化判断比率'!BS8)</f>
        <v>（株）三浦海業公社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公共下水道事業会計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lEv7UzE8qS7D7knziur66Mymw1+n0AnnlAv1gt2IHCRMBShvWE/pdpQ4d0y7GrtZ1O1AWxEAD83r3RmvwFyiWA==" saltValue="mKydTOh46OVkcO6Adulkz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51" t="s">
        <v>564</v>
      </c>
      <c r="D34" s="1151"/>
      <c r="E34" s="1152"/>
      <c r="F34" s="32">
        <v>7.75</v>
      </c>
      <c r="G34" s="33">
        <v>9.2200000000000006</v>
      </c>
      <c r="H34" s="33">
        <v>9.7200000000000006</v>
      </c>
      <c r="I34" s="33">
        <v>10.7</v>
      </c>
      <c r="J34" s="34">
        <v>11.62</v>
      </c>
      <c r="K34" s="22"/>
      <c r="L34" s="22"/>
      <c r="M34" s="22"/>
      <c r="N34" s="22"/>
      <c r="O34" s="22"/>
      <c r="P34" s="22"/>
    </row>
    <row r="35" spans="1:16" ht="39" customHeight="1" x14ac:dyDescent="0.2">
      <c r="A35" s="22"/>
      <c r="B35" s="35"/>
      <c r="C35" s="1145" t="s">
        <v>565</v>
      </c>
      <c r="D35" s="1146"/>
      <c r="E35" s="1147"/>
      <c r="F35" s="36">
        <v>3.37</v>
      </c>
      <c r="G35" s="37">
        <v>2.73</v>
      </c>
      <c r="H35" s="37">
        <v>3.31</v>
      </c>
      <c r="I35" s="37">
        <v>8.4</v>
      </c>
      <c r="J35" s="38">
        <v>5.0999999999999996</v>
      </c>
      <c r="K35" s="22"/>
      <c r="L35" s="22"/>
      <c r="M35" s="22"/>
      <c r="N35" s="22"/>
      <c r="O35" s="22"/>
      <c r="P35" s="22"/>
    </row>
    <row r="36" spans="1:16" ht="39" customHeight="1" x14ac:dyDescent="0.2">
      <c r="A36" s="22"/>
      <c r="B36" s="35"/>
      <c r="C36" s="1145" t="s">
        <v>566</v>
      </c>
      <c r="D36" s="1146"/>
      <c r="E36" s="1147"/>
      <c r="F36" s="36">
        <v>0.6</v>
      </c>
      <c r="G36" s="37">
        <v>1.96</v>
      </c>
      <c r="H36" s="37">
        <v>1.1000000000000001</v>
      </c>
      <c r="I36" s="37">
        <v>0.72</v>
      </c>
      <c r="J36" s="38">
        <v>0.56999999999999995</v>
      </c>
      <c r="K36" s="22"/>
      <c r="L36" s="22"/>
      <c r="M36" s="22"/>
      <c r="N36" s="22"/>
      <c r="O36" s="22"/>
      <c r="P36" s="22"/>
    </row>
    <row r="37" spans="1:16" ht="39" customHeight="1" x14ac:dyDescent="0.2">
      <c r="A37" s="22"/>
      <c r="B37" s="35"/>
      <c r="C37" s="1145" t="s">
        <v>567</v>
      </c>
      <c r="D37" s="1146"/>
      <c r="E37" s="1147"/>
      <c r="F37" s="36" t="s">
        <v>515</v>
      </c>
      <c r="G37" s="37" t="s">
        <v>515</v>
      </c>
      <c r="H37" s="37">
        <v>0.55000000000000004</v>
      </c>
      <c r="I37" s="37">
        <v>0.62</v>
      </c>
      <c r="J37" s="38">
        <v>0.55000000000000004</v>
      </c>
      <c r="K37" s="22"/>
      <c r="L37" s="22"/>
      <c r="M37" s="22"/>
      <c r="N37" s="22"/>
      <c r="O37" s="22"/>
      <c r="P37" s="22"/>
    </row>
    <row r="38" spans="1:16" ht="39" customHeight="1" x14ac:dyDescent="0.2">
      <c r="A38" s="22"/>
      <c r="B38" s="35"/>
      <c r="C38" s="1145" t="s">
        <v>568</v>
      </c>
      <c r="D38" s="1146"/>
      <c r="E38" s="1147"/>
      <c r="F38" s="36">
        <v>0.39</v>
      </c>
      <c r="G38" s="37">
        <v>0.38</v>
      </c>
      <c r="H38" s="37">
        <v>0.34</v>
      </c>
      <c r="I38" s="37">
        <v>0.34</v>
      </c>
      <c r="J38" s="38">
        <v>0.4</v>
      </c>
      <c r="K38" s="22"/>
      <c r="L38" s="22"/>
      <c r="M38" s="22"/>
      <c r="N38" s="22"/>
      <c r="O38" s="22"/>
      <c r="P38" s="22"/>
    </row>
    <row r="39" spans="1:16" ht="39" customHeight="1" x14ac:dyDescent="0.2">
      <c r="A39" s="22"/>
      <c r="B39" s="35"/>
      <c r="C39" s="1145" t="s">
        <v>569</v>
      </c>
      <c r="D39" s="1146"/>
      <c r="E39" s="1147"/>
      <c r="F39" s="36">
        <v>1.01</v>
      </c>
      <c r="G39" s="37">
        <v>0.18</v>
      </c>
      <c r="H39" s="37">
        <v>0.27</v>
      </c>
      <c r="I39" s="37">
        <v>0.08</v>
      </c>
      <c r="J39" s="38">
        <v>0.13</v>
      </c>
      <c r="K39" s="22"/>
      <c r="L39" s="22"/>
      <c r="M39" s="22"/>
      <c r="N39" s="22"/>
      <c r="O39" s="22"/>
      <c r="P39" s="22"/>
    </row>
    <row r="40" spans="1:16" ht="39" customHeight="1" x14ac:dyDescent="0.2">
      <c r="A40" s="22"/>
      <c r="B40" s="35"/>
      <c r="C40" s="1145" t="s">
        <v>570</v>
      </c>
      <c r="D40" s="1146"/>
      <c r="E40" s="1147"/>
      <c r="F40" s="36">
        <v>0.04</v>
      </c>
      <c r="G40" s="37">
        <v>7.0000000000000007E-2</v>
      </c>
      <c r="H40" s="37">
        <v>0.11</v>
      </c>
      <c r="I40" s="37">
        <v>0.75</v>
      </c>
      <c r="J40" s="38">
        <v>0.02</v>
      </c>
      <c r="K40" s="22"/>
      <c r="L40" s="22"/>
      <c r="M40" s="22"/>
      <c r="N40" s="22"/>
      <c r="O40" s="22"/>
      <c r="P40" s="22"/>
    </row>
    <row r="41" spans="1:16" ht="39" customHeight="1" x14ac:dyDescent="0.2">
      <c r="A41" s="22"/>
      <c r="B41" s="35"/>
      <c r="C41" s="1145" t="s">
        <v>571</v>
      </c>
      <c r="D41" s="1146"/>
      <c r="E41" s="1147"/>
      <c r="F41" s="36">
        <v>0</v>
      </c>
      <c r="G41" s="37">
        <v>0</v>
      </c>
      <c r="H41" s="37">
        <v>0</v>
      </c>
      <c r="I41" s="37">
        <v>0</v>
      </c>
      <c r="J41" s="38">
        <v>0</v>
      </c>
      <c r="K41" s="22"/>
      <c r="L41" s="22"/>
      <c r="M41" s="22"/>
      <c r="N41" s="22"/>
      <c r="O41" s="22"/>
      <c r="P41" s="22"/>
    </row>
    <row r="42" spans="1:16" ht="39" customHeight="1" x14ac:dyDescent="0.2">
      <c r="A42" s="22"/>
      <c r="B42" s="39"/>
      <c r="C42" s="1145" t="s">
        <v>572</v>
      </c>
      <c r="D42" s="1146"/>
      <c r="E42" s="1147"/>
      <c r="F42" s="36" t="s">
        <v>515</v>
      </c>
      <c r="G42" s="37" t="s">
        <v>515</v>
      </c>
      <c r="H42" s="37" t="s">
        <v>515</v>
      </c>
      <c r="I42" s="37" t="s">
        <v>515</v>
      </c>
      <c r="J42" s="38" t="s">
        <v>515</v>
      </c>
      <c r="K42" s="22"/>
      <c r="L42" s="22"/>
      <c r="M42" s="22"/>
      <c r="N42" s="22"/>
      <c r="O42" s="22"/>
      <c r="P42" s="22"/>
    </row>
    <row r="43" spans="1:16" ht="39" customHeight="1" thickBot="1" x14ac:dyDescent="0.25">
      <c r="A43" s="22"/>
      <c r="B43" s="40"/>
      <c r="C43" s="1148" t="s">
        <v>573</v>
      </c>
      <c r="D43" s="1149"/>
      <c r="E43" s="1150"/>
      <c r="F43" s="41">
        <v>0</v>
      </c>
      <c r="G43" s="42">
        <v>0.35</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NipGbX0dzQWF/Tbq2djx2LMHNdcXQp4bgKgXTvWljNY0nQTzs3kg2wYquC7utQ2cUTB1Uev97kFzxZDDRL/4Q==" saltValue="zqWD7MJoZPxMdl1rpuYg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2163</v>
      </c>
      <c r="L45" s="60">
        <v>2147</v>
      </c>
      <c r="M45" s="60">
        <v>4185</v>
      </c>
      <c r="N45" s="60">
        <v>1911</v>
      </c>
      <c r="O45" s="61">
        <v>2009</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2">
      <c r="A48" s="48"/>
      <c r="B48" s="1178"/>
      <c r="C48" s="1179"/>
      <c r="D48" s="62"/>
      <c r="E48" s="1155" t="s">
        <v>15</v>
      </c>
      <c r="F48" s="1155"/>
      <c r="G48" s="1155"/>
      <c r="H48" s="1155"/>
      <c r="I48" s="1155"/>
      <c r="J48" s="1156"/>
      <c r="K48" s="63">
        <v>826</v>
      </c>
      <c r="L48" s="64">
        <v>740</v>
      </c>
      <c r="M48" s="64">
        <v>866</v>
      </c>
      <c r="N48" s="64">
        <v>880</v>
      </c>
      <c r="O48" s="65">
        <v>823</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515</v>
      </c>
      <c r="L49" s="64" t="s">
        <v>515</v>
      </c>
      <c r="M49" s="64" t="s">
        <v>515</v>
      </c>
      <c r="N49" s="64" t="s">
        <v>515</v>
      </c>
      <c r="O49" s="65" t="s">
        <v>515</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515</v>
      </c>
      <c r="L50" s="64" t="s">
        <v>515</v>
      </c>
      <c r="M50" s="64" t="s">
        <v>515</v>
      </c>
      <c r="N50" s="64" t="s">
        <v>515</v>
      </c>
      <c r="O50" s="65" t="s">
        <v>515</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1767</v>
      </c>
      <c r="L52" s="64">
        <v>1793</v>
      </c>
      <c r="M52" s="64">
        <v>3853</v>
      </c>
      <c r="N52" s="64">
        <v>1772</v>
      </c>
      <c r="O52" s="65">
        <v>1786</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1222</v>
      </c>
      <c r="L53" s="69">
        <v>1094</v>
      </c>
      <c r="M53" s="69">
        <v>1198</v>
      </c>
      <c r="N53" s="69">
        <v>1019</v>
      </c>
      <c r="O53" s="70">
        <v>1046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5">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usT4Xg5nfkvSYI3F4Kplm955kJwNLhDzU17ycbF8Z00sE2ArAQaF7uFgvCBgXagieqvBBO3eIb47pRbZbObCg==" saltValue="XzNkdIPz2JgBmKSxZXUVe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556</v>
      </c>
      <c r="J40" s="103" t="s">
        <v>557</v>
      </c>
      <c r="K40" s="103" t="s">
        <v>558</v>
      </c>
      <c r="L40" s="103" t="s">
        <v>559</v>
      </c>
      <c r="M40" s="104" t="s">
        <v>560</v>
      </c>
    </row>
    <row r="41" spans="2:13" ht="27.75" customHeight="1" x14ac:dyDescent="0.2">
      <c r="B41" s="1196" t="s">
        <v>32</v>
      </c>
      <c r="C41" s="1197"/>
      <c r="D41" s="105"/>
      <c r="E41" s="1198" t="s">
        <v>33</v>
      </c>
      <c r="F41" s="1198"/>
      <c r="G41" s="1198"/>
      <c r="H41" s="1199"/>
      <c r="I41" s="355">
        <v>25317</v>
      </c>
      <c r="J41" s="356">
        <v>26618</v>
      </c>
      <c r="K41" s="356">
        <v>23713</v>
      </c>
      <c r="L41" s="356">
        <v>22869</v>
      </c>
      <c r="M41" s="357">
        <v>21352</v>
      </c>
    </row>
    <row r="42" spans="2:13" ht="27.75" customHeight="1" x14ac:dyDescent="0.2">
      <c r="B42" s="1186"/>
      <c r="C42" s="1187"/>
      <c r="D42" s="106"/>
      <c r="E42" s="1190" t="s">
        <v>34</v>
      </c>
      <c r="F42" s="1190"/>
      <c r="G42" s="1190"/>
      <c r="H42" s="1191"/>
      <c r="I42" s="358" t="s">
        <v>515</v>
      </c>
      <c r="J42" s="359" t="s">
        <v>515</v>
      </c>
      <c r="K42" s="359" t="s">
        <v>515</v>
      </c>
      <c r="L42" s="359" t="s">
        <v>515</v>
      </c>
      <c r="M42" s="360" t="s">
        <v>515</v>
      </c>
    </row>
    <row r="43" spans="2:13" ht="27.75" customHeight="1" x14ac:dyDescent="0.2">
      <c r="B43" s="1186"/>
      <c r="C43" s="1187"/>
      <c r="D43" s="106"/>
      <c r="E43" s="1190" t="s">
        <v>35</v>
      </c>
      <c r="F43" s="1190"/>
      <c r="G43" s="1190"/>
      <c r="H43" s="1191"/>
      <c r="I43" s="358">
        <v>6109</v>
      </c>
      <c r="J43" s="359">
        <v>5804</v>
      </c>
      <c r="K43" s="359">
        <v>5497</v>
      </c>
      <c r="L43" s="359">
        <v>5160</v>
      </c>
      <c r="M43" s="360">
        <v>4958</v>
      </c>
    </row>
    <row r="44" spans="2:13" ht="27.75" customHeight="1" x14ac:dyDescent="0.2">
      <c r="B44" s="1186"/>
      <c r="C44" s="1187"/>
      <c r="D44" s="106"/>
      <c r="E44" s="1190" t="s">
        <v>36</v>
      </c>
      <c r="F44" s="1190"/>
      <c r="G44" s="1190"/>
      <c r="H44" s="1191"/>
      <c r="I44" s="358" t="s">
        <v>515</v>
      </c>
      <c r="J44" s="359" t="s">
        <v>515</v>
      </c>
      <c r="K44" s="359" t="s">
        <v>515</v>
      </c>
      <c r="L44" s="359" t="s">
        <v>515</v>
      </c>
      <c r="M44" s="360" t="s">
        <v>515</v>
      </c>
    </row>
    <row r="45" spans="2:13" ht="27.75" customHeight="1" x14ac:dyDescent="0.2">
      <c r="B45" s="1186"/>
      <c r="C45" s="1187"/>
      <c r="D45" s="106"/>
      <c r="E45" s="1190" t="s">
        <v>37</v>
      </c>
      <c r="F45" s="1190"/>
      <c r="G45" s="1190"/>
      <c r="H45" s="1191"/>
      <c r="I45" s="358">
        <v>2737</v>
      </c>
      <c r="J45" s="359">
        <v>2920</v>
      </c>
      <c r="K45" s="359">
        <v>2793</v>
      </c>
      <c r="L45" s="359">
        <v>2785</v>
      </c>
      <c r="M45" s="360">
        <v>2813</v>
      </c>
    </row>
    <row r="46" spans="2:13" ht="27.75" customHeight="1" x14ac:dyDescent="0.2">
      <c r="B46" s="1186"/>
      <c r="C46" s="1187"/>
      <c r="D46" s="107"/>
      <c r="E46" s="1190" t="s">
        <v>38</v>
      </c>
      <c r="F46" s="1190"/>
      <c r="G46" s="1190"/>
      <c r="H46" s="1191"/>
      <c r="I46" s="358" t="s">
        <v>515</v>
      </c>
      <c r="J46" s="359" t="s">
        <v>515</v>
      </c>
      <c r="K46" s="359" t="s">
        <v>515</v>
      </c>
      <c r="L46" s="359" t="s">
        <v>515</v>
      </c>
      <c r="M46" s="360" t="s">
        <v>515</v>
      </c>
    </row>
    <row r="47" spans="2:13" ht="27.75" customHeight="1" x14ac:dyDescent="0.2">
      <c r="B47" s="1186"/>
      <c r="C47" s="1187"/>
      <c r="D47" s="108"/>
      <c r="E47" s="1200" t="s">
        <v>39</v>
      </c>
      <c r="F47" s="1201"/>
      <c r="G47" s="1201"/>
      <c r="H47" s="1202"/>
      <c r="I47" s="358" t="s">
        <v>515</v>
      </c>
      <c r="J47" s="359" t="s">
        <v>515</v>
      </c>
      <c r="K47" s="359" t="s">
        <v>515</v>
      </c>
      <c r="L47" s="359" t="s">
        <v>515</v>
      </c>
      <c r="M47" s="360" t="s">
        <v>515</v>
      </c>
    </row>
    <row r="48" spans="2:13" ht="27.75" customHeight="1" x14ac:dyDescent="0.2">
      <c r="B48" s="1186"/>
      <c r="C48" s="1187"/>
      <c r="D48" s="106"/>
      <c r="E48" s="1190" t="s">
        <v>40</v>
      </c>
      <c r="F48" s="1190"/>
      <c r="G48" s="1190"/>
      <c r="H48" s="1191"/>
      <c r="I48" s="358" t="s">
        <v>515</v>
      </c>
      <c r="J48" s="359" t="s">
        <v>515</v>
      </c>
      <c r="K48" s="359" t="s">
        <v>515</v>
      </c>
      <c r="L48" s="359" t="s">
        <v>515</v>
      </c>
      <c r="M48" s="360" t="s">
        <v>515</v>
      </c>
    </row>
    <row r="49" spans="2:13" ht="27.75" customHeight="1" x14ac:dyDescent="0.2">
      <c r="B49" s="1188"/>
      <c r="C49" s="1189"/>
      <c r="D49" s="106"/>
      <c r="E49" s="1190" t="s">
        <v>41</v>
      </c>
      <c r="F49" s="1190"/>
      <c r="G49" s="1190"/>
      <c r="H49" s="1191"/>
      <c r="I49" s="358" t="s">
        <v>515</v>
      </c>
      <c r="J49" s="359" t="s">
        <v>515</v>
      </c>
      <c r="K49" s="359" t="s">
        <v>515</v>
      </c>
      <c r="L49" s="359" t="s">
        <v>515</v>
      </c>
      <c r="M49" s="360" t="s">
        <v>515</v>
      </c>
    </row>
    <row r="50" spans="2:13" ht="27.75" customHeight="1" x14ac:dyDescent="0.2">
      <c r="B50" s="1184" t="s">
        <v>42</v>
      </c>
      <c r="C50" s="1185"/>
      <c r="D50" s="109"/>
      <c r="E50" s="1190" t="s">
        <v>43</v>
      </c>
      <c r="F50" s="1190"/>
      <c r="G50" s="1190"/>
      <c r="H50" s="1191"/>
      <c r="I50" s="358">
        <v>1572</v>
      </c>
      <c r="J50" s="359">
        <v>2092</v>
      </c>
      <c r="K50" s="359">
        <v>2797</v>
      </c>
      <c r="L50" s="359">
        <v>4036</v>
      </c>
      <c r="M50" s="360">
        <v>4938</v>
      </c>
    </row>
    <row r="51" spans="2:13" ht="27.75" customHeight="1" x14ac:dyDescent="0.2">
      <c r="B51" s="1186"/>
      <c r="C51" s="1187"/>
      <c r="D51" s="106"/>
      <c r="E51" s="1190" t="s">
        <v>44</v>
      </c>
      <c r="F51" s="1190"/>
      <c r="G51" s="1190"/>
      <c r="H51" s="1191"/>
      <c r="I51" s="358">
        <v>3300</v>
      </c>
      <c r="J51" s="359">
        <v>2947</v>
      </c>
      <c r="K51" s="359">
        <v>2583</v>
      </c>
      <c r="L51" s="359">
        <v>2320</v>
      </c>
      <c r="M51" s="360">
        <v>2016</v>
      </c>
    </row>
    <row r="52" spans="2:13" ht="27.75" customHeight="1" x14ac:dyDescent="0.2">
      <c r="B52" s="1188"/>
      <c r="C52" s="1189"/>
      <c r="D52" s="106"/>
      <c r="E52" s="1190" t="s">
        <v>45</v>
      </c>
      <c r="F52" s="1190"/>
      <c r="G52" s="1190"/>
      <c r="H52" s="1191"/>
      <c r="I52" s="358">
        <v>15945</v>
      </c>
      <c r="J52" s="359">
        <v>16444</v>
      </c>
      <c r="K52" s="359">
        <v>16146</v>
      </c>
      <c r="L52" s="359">
        <v>15441</v>
      </c>
      <c r="M52" s="360">
        <v>14509</v>
      </c>
    </row>
    <row r="53" spans="2:13" ht="27.75" customHeight="1" thickBot="1" x14ac:dyDescent="0.25">
      <c r="B53" s="1192" t="s">
        <v>46</v>
      </c>
      <c r="C53" s="1193"/>
      <c r="D53" s="110"/>
      <c r="E53" s="1194" t="s">
        <v>47</v>
      </c>
      <c r="F53" s="1194"/>
      <c r="G53" s="1194"/>
      <c r="H53" s="1195"/>
      <c r="I53" s="361">
        <v>13347</v>
      </c>
      <c r="J53" s="362">
        <v>13860</v>
      </c>
      <c r="K53" s="362">
        <v>10475</v>
      </c>
      <c r="L53" s="362">
        <v>9017</v>
      </c>
      <c r="M53" s="363">
        <v>7659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IKPvKWzWf+tVwARmVMyyLRziiVGOoMMXPF62S3h3cPAlhw1MF94nqlKSxrJQJ+DwNQ3pdLWqYB69wSC3XMsI1w==" saltValue="s2wQ4Hs9dgQbUNEtLtXE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558</v>
      </c>
      <c r="G54" s="119" t="s">
        <v>559</v>
      </c>
      <c r="H54" s="120" t="s">
        <v>560</v>
      </c>
    </row>
    <row r="55" spans="2:8" ht="52.5" customHeight="1" x14ac:dyDescent="0.2">
      <c r="B55" s="121"/>
      <c r="C55" s="1211" t="s">
        <v>50</v>
      </c>
      <c r="D55" s="1211"/>
      <c r="E55" s="1212"/>
      <c r="F55" s="122">
        <v>978</v>
      </c>
      <c r="G55" s="122">
        <v>1147</v>
      </c>
      <c r="H55" s="123">
        <v>1020</v>
      </c>
    </row>
    <row r="56" spans="2:8" ht="52.5" customHeight="1" x14ac:dyDescent="0.2">
      <c r="B56" s="124"/>
      <c r="C56" s="1213" t="s">
        <v>51</v>
      </c>
      <c r="D56" s="1213"/>
      <c r="E56" s="1214"/>
      <c r="F56" s="125">
        <v>1</v>
      </c>
      <c r="G56" s="125">
        <v>202</v>
      </c>
      <c r="H56" s="126">
        <v>202</v>
      </c>
    </row>
    <row r="57" spans="2:8" ht="53.25" customHeight="1" x14ac:dyDescent="0.2">
      <c r="B57" s="124"/>
      <c r="C57" s="1215" t="s">
        <v>52</v>
      </c>
      <c r="D57" s="1215"/>
      <c r="E57" s="1216"/>
      <c r="F57" s="127">
        <v>1275</v>
      </c>
      <c r="G57" s="127">
        <v>2167</v>
      </c>
      <c r="H57" s="128">
        <v>3148</v>
      </c>
    </row>
    <row r="58" spans="2:8" ht="45.75" customHeight="1" x14ac:dyDescent="0.2">
      <c r="B58" s="129"/>
      <c r="C58" s="1203" t="s">
        <v>584</v>
      </c>
      <c r="D58" s="1204"/>
      <c r="E58" s="1205"/>
      <c r="F58" s="130">
        <v>254</v>
      </c>
      <c r="G58" s="130">
        <v>1013</v>
      </c>
      <c r="H58" s="131">
        <v>1655</v>
      </c>
    </row>
    <row r="59" spans="2:8" ht="45.75" customHeight="1" x14ac:dyDescent="0.2">
      <c r="B59" s="129"/>
      <c r="C59" s="1203" t="s">
        <v>585</v>
      </c>
      <c r="D59" s="1204"/>
      <c r="E59" s="1205"/>
      <c r="F59" s="130">
        <v>318</v>
      </c>
      <c r="G59" s="130">
        <v>488</v>
      </c>
      <c r="H59" s="131">
        <v>799</v>
      </c>
    </row>
    <row r="60" spans="2:8" ht="45.75" customHeight="1" x14ac:dyDescent="0.2">
      <c r="B60" s="129"/>
      <c r="C60" s="1203" t="s">
        <v>586</v>
      </c>
      <c r="D60" s="1204"/>
      <c r="E60" s="1205"/>
      <c r="F60" s="130">
        <v>543</v>
      </c>
      <c r="G60" s="130">
        <v>512</v>
      </c>
      <c r="H60" s="131">
        <v>512</v>
      </c>
    </row>
    <row r="61" spans="2:8" ht="45.75" customHeight="1" x14ac:dyDescent="0.2">
      <c r="B61" s="129"/>
      <c r="C61" s="1203" t="s">
        <v>587</v>
      </c>
      <c r="D61" s="1204"/>
      <c r="E61" s="1205"/>
      <c r="F61" s="130">
        <v>64</v>
      </c>
      <c r="G61" s="130">
        <v>60</v>
      </c>
      <c r="H61" s="131">
        <v>62</v>
      </c>
    </row>
    <row r="62" spans="2:8" ht="45.75" customHeight="1" thickBot="1" x14ac:dyDescent="0.25">
      <c r="B62" s="132"/>
      <c r="C62" s="1206" t="s">
        <v>588</v>
      </c>
      <c r="D62" s="1207"/>
      <c r="E62" s="1208"/>
      <c r="F62" s="133">
        <v>47</v>
      </c>
      <c r="G62" s="133">
        <v>47</v>
      </c>
      <c r="H62" s="134">
        <v>47</v>
      </c>
    </row>
    <row r="63" spans="2:8" ht="52.5" customHeight="1" thickBot="1" x14ac:dyDescent="0.25">
      <c r="B63" s="135"/>
      <c r="C63" s="1209" t="s">
        <v>53</v>
      </c>
      <c r="D63" s="1209"/>
      <c r="E63" s="1210"/>
      <c r="F63" s="136">
        <v>2253</v>
      </c>
      <c r="G63" s="136">
        <v>3516</v>
      </c>
      <c r="H63" s="137">
        <v>4370</v>
      </c>
    </row>
    <row r="64" spans="2:8" ht="13.2" x14ac:dyDescent="0.2"/>
  </sheetData>
  <sheetProtection algorithmName="SHA-512" hashValue="dXGSXJ2mQpcqchesyxOgWirjOwNEgS2aQ3eeAjCEhmD7XSfJFQLYMnpGDFV7EfuhMbbSlwelWT56+AAZ8jSFTw==" saltValue="J6+y22magVqywCa5RNR6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553</v>
      </c>
      <c r="G2" s="151"/>
      <c r="H2" s="152"/>
    </row>
    <row r="3" spans="1:8" x14ac:dyDescent="0.2">
      <c r="A3" s="148" t="s">
        <v>546</v>
      </c>
      <c r="B3" s="153"/>
      <c r="C3" s="154"/>
      <c r="D3" s="155">
        <v>54196</v>
      </c>
      <c r="E3" s="156"/>
      <c r="F3" s="157">
        <v>85173</v>
      </c>
      <c r="G3" s="158"/>
      <c r="H3" s="159"/>
    </row>
    <row r="4" spans="1:8" x14ac:dyDescent="0.2">
      <c r="A4" s="160"/>
      <c r="B4" s="161"/>
      <c r="C4" s="162"/>
      <c r="D4" s="163">
        <v>33492</v>
      </c>
      <c r="E4" s="164"/>
      <c r="F4" s="165">
        <v>43913</v>
      </c>
      <c r="G4" s="166"/>
      <c r="H4" s="167"/>
    </row>
    <row r="5" spans="1:8" x14ac:dyDescent="0.2">
      <c r="A5" s="148" t="s">
        <v>548</v>
      </c>
      <c r="B5" s="153"/>
      <c r="C5" s="154"/>
      <c r="D5" s="155">
        <v>104025</v>
      </c>
      <c r="E5" s="156"/>
      <c r="F5" s="157">
        <v>94081</v>
      </c>
      <c r="G5" s="158"/>
      <c r="H5" s="159"/>
    </row>
    <row r="6" spans="1:8" x14ac:dyDescent="0.2">
      <c r="A6" s="160"/>
      <c r="B6" s="161"/>
      <c r="C6" s="162"/>
      <c r="D6" s="163">
        <v>56313</v>
      </c>
      <c r="E6" s="164"/>
      <c r="F6" s="165">
        <v>48949</v>
      </c>
      <c r="G6" s="166"/>
      <c r="H6" s="167"/>
    </row>
    <row r="7" spans="1:8" x14ac:dyDescent="0.2">
      <c r="A7" s="148" t="s">
        <v>549</v>
      </c>
      <c r="B7" s="153"/>
      <c r="C7" s="154"/>
      <c r="D7" s="155">
        <v>18096</v>
      </c>
      <c r="E7" s="156"/>
      <c r="F7" s="157">
        <v>92632</v>
      </c>
      <c r="G7" s="158"/>
      <c r="H7" s="159"/>
    </row>
    <row r="8" spans="1:8" x14ac:dyDescent="0.2">
      <c r="A8" s="160"/>
      <c r="B8" s="161"/>
      <c r="C8" s="162"/>
      <c r="D8" s="163">
        <v>13506</v>
      </c>
      <c r="E8" s="164"/>
      <c r="F8" s="165">
        <v>47978</v>
      </c>
      <c r="G8" s="166"/>
      <c r="H8" s="167"/>
    </row>
    <row r="9" spans="1:8" x14ac:dyDescent="0.2">
      <c r="A9" s="148" t="s">
        <v>550</v>
      </c>
      <c r="B9" s="153"/>
      <c r="C9" s="154"/>
      <c r="D9" s="155">
        <v>18086</v>
      </c>
      <c r="E9" s="156"/>
      <c r="F9" s="157">
        <v>96469</v>
      </c>
      <c r="G9" s="158"/>
      <c r="H9" s="159"/>
    </row>
    <row r="10" spans="1:8" x14ac:dyDescent="0.2">
      <c r="A10" s="160"/>
      <c r="B10" s="161"/>
      <c r="C10" s="162"/>
      <c r="D10" s="163">
        <v>12438</v>
      </c>
      <c r="E10" s="164"/>
      <c r="F10" s="165">
        <v>49775</v>
      </c>
      <c r="G10" s="166"/>
      <c r="H10" s="167"/>
    </row>
    <row r="11" spans="1:8" x14ac:dyDescent="0.2">
      <c r="A11" s="148" t="s">
        <v>551</v>
      </c>
      <c r="B11" s="153"/>
      <c r="C11" s="154"/>
      <c r="D11" s="155">
        <v>19046</v>
      </c>
      <c r="E11" s="156"/>
      <c r="F11" s="157">
        <v>85743</v>
      </c>
      <c r="G11" s="158"/>
      <c r="H11" s="159"/>
    </row>
    <row r="12" spans="1:8" x14ac:dyDescent="0.2">
      <c r="A12" s="160"/>
      <c r="B12" s="161"/>
      <c r="C12" s="168"/>
      <c r="D12" s="163">
        <v>7609</v>
      </c>
      <c r="E12" s="164"/>
      <c r="F12" s="165">
        <v>45231</v>
      </c>
      <c r="G12" s="166"/>
      <c r="H12" s="167"/>
    </row>
    <row r="13" spans="1:8" x14ac:dyDescent="0.2">
      <c r="A13" s="148"/>
      <c r="B13" s="153"/>
      <c r="C13" s="169"/>
      <c r="D13" s="170">
        <v>42690</v>
      </c>
      <c r="E13" s="171"/>
      <c r="F13" s="172">
        <v>90820</v>
      </c>
      <c r="G13" s="173"/>
      <c r="H13" s="159"/>
    </row>
    <row r="14" spans="1:8" x14ac:dyDescent="0.2">
      <c r="A14" s="160"/>
      <c r="B14" s="161"/>
      <c r="C14" s="162"/>
      <c r="D14" s="163">
        <v>24672</v>
      </c>
      <c r="E14" s="164"/>
      <c r="F14" s="165">
        <v>47169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3.38</v>
      </c>
      <c r="C19" s="174">
        <f>ROUND(VALUE(SUBSTITUTE(実質収支比率等に係る経年分析!G$48,"▲","-")),2)</f>
        <v>2.74</v>
      </c>
      <c r="D19" s="174">
        <f>ROUND(VALUE(SUBSTITUTE(実質収支比率等に係る経年分析!H$48,"▲","-")),2)</f>
        <v>3.31</v>
      </c>
      <c r="E19" s="174">
        <f>ROUND(VALUE(SUBSTITUTE(実質収支比率等に係る経年分析!I$48,"▲","-")),2)</f>
        <v>8.41</v>
      </c>
      <c r="F19" s="174">
        <f>ROUND(VALUE(SUBSTITUTE(実質収支比率等に係る経年分析!J$48,"▲","-")),2)</f>
        <v>5.1100000000000003</v>
      </c>
    </row>
    <row r="20" spans="1:11" x14ac:dyDescent="0.2">
      <c r="A20" s="174" t="s">
        <v>57</v>
      </c>
      <c r="B20" s="174">
        <f>ROUND(VALUE(SUBSTITUTE(実質収支比率等に係る経年分析!F$47,"▲","-")),2)</f>
        <v>7.94</v>
      </c>
      <c r="C20" s="174">
        <f>ROUND(VALUE(SUBSTITUTE(実質収支比率等に係る経年分析!G$47,"▲","-")),2)</f>
        <v>10.23</v>
      </c>
      <c r="D20" s="174">
        <f>ROUND(VALUE(SUBSTITUTE(実質収支比率等に係る経年分析!H$47,"▲","-")),2)</f>
        <v>9.6</v>
      </c>
      <c r="E20" s="174">
        <f>ROUND(VALUE(SUBSTITUTE(実質収支比率等に係る経年分析!I$47,"▲","-")),2)</f>
        <v>10.76</v>
      </c>
      <c r="F20" s="174">
        <f>ROUND(VALUE(SUBSTITUTE(実質収支比率等に係る経年分析!J$47,"▲","-")),2)</f>
        <v>9.74</v>
      </c>
    </row>
    <row r="21" spans="1:11" x14ac:dyDescent="0.2">
      <c r="A21" s="174" t="s">
        <v>58</v>
      </c>
      <c r="B21" s="174">
        <f>IF(ISNUMBER(VALUE(SUBSTITUTE(実質収支比率等に係る経年分析!F$49,"▲","-"))),ROUND(VALUE(SUBSTITUTE(実質収支比率等に係る経年分析!F$49,"▲","-")),2),NA())</f>
        <v>0.8</v>
      </c>
      <c r="C21" s="174">
        <f>IF(ISNUMBER(VALUE(SUBSTITUTE(実質収支比率等に係る経年分析!G$49,"▲","-"))),ROUND(VALUE(SUBSTITUTE(実質収支比率等に係る経年分析!G$49,"▲","-")),2),NA())</f>
        <v>-0.04</v>
      </c>
      <c r="D21" s="174">
        <f>IF(ISNUMBER(VALUE(SUBSTITUTE(実質収支比率等に係る経年分析!H$49,"▲","-"))),ROUND(VALUE(SUBSTITUTE(実質収支比率等に係る経年分析!H$49,"▲","-")),2),NA())</f>
        <v>-0.86</v>
      </c>
      <c r="E21" s="174">
        <f>IF(ISNUMBER(VALUE(SUBSTITUTE(実質収支比率等に係る経年分析!I$49,"▲","-"))),ROUND(VALUE(SUBSTITUTE(実質収支比率等に係る経年分析!I$49,"▲","-")),2),NA())</f>
        <v>5.24</v>
      </c>
      <c r="F21" s="174">
        <f>IF(ISNUMBER(VALUE(SUBSTITUTE(実質収支比率等に係る経年分析!J$49,"▲","-"))),ROUND(VALUE(SUBSTITUTE(実質収支比率等に係る経年分析!J$49,"▲","-")),2),NA())</f>
        <v>-8.9499999999999993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第三セクター等改革推進債償還事業特別会計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0.75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v>
      </c>
    </row>
    <row r="33" spans="1:16" x14ac:dyDescent="0.2">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0.55000000000000004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0.55000000000000004</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1.1000000000000001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0.56999999999999995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3.37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2.73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5.0999999999999996</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9.2200000000000006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9.7200000000000006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11.62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1767</v>
      </c>
      <c r="E42" s="176"/>
      <c r="F42" s="176"/>
      <c r="G42" s="176">
        <f>'実質公債費比率（分子）の構造'!L$52</f>
        <v>1793</v>
      </c>
      <c r="H42" s="176"/>
      <c r="I42" s="176"/>
      <c r="J42" s="176">
        <f>'実質公債費比率（分子）の構造'!M$52</f>
        <v>3853</v>
      </c>
      <c r="K42" s="176"/>
      <c r="L42" s="176"/>
      <c r="M42" s="176">
        <f>'実質公債費比率（分子）の構造'!N$52</f>
        <v>1772</v>
      </c>
      <c r="N42" s="176"/>
      <c r="O42" s="176"/>
      <c r="P42" s="176">
        <f>'実質公債費比率（分子）の構造'!O$52</f>
        <v>1786</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826</v>
      </c>
      <c r="C46" s="176"/>
      <c r="D46" s="176"/>
      <c r="E46" s="176">
        <f>'実質公債費比率（分子）の構造'!L$48</f>
        <v>740</v>
      </c>
      <c r="F46" s="176"/>
      <c r="G46" s="176"/>
      <c r="H46" s="176">
        <f>'実質公債費比率（分子）の構造'!M$48</f>
        <v>866</v>
      </c>
      <c r="I46" s="176"/>
      <c r="J46" s="176"/>
      <c r="K46" s="176">
        <f>'実質公債費比率（分子）の構造'!N$48</f>
        <v>880</v>
      </c>
      <c r="L46" s="176"/>
      <c r="M46" s="176"/>
      <c r="N46" s="176">
        <f>'実質公債費比率（分子）の構造'!O$48</f>
        <v>823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2163</v>
      </c>
      <c r="C49" s="176"/>
      <c r="D49" s="176"/>
      <c r="E49" s="176">
        <f>'実質公債費比率（分子）の構造'!L$45</f>
        <v>2147</v>
      </c>
      <c r="F49" s="176"/>
      <c r="G49" s="176"/>
      <c r="H49" s="176">
        <f>'実質公債費比率（分子）の構造'!M$45</f>
        <v>4185</v>
      </c>
      <c r="I49" s="176"/>
      <c r="J49" s="176"/>
      <c r="K49" s="176">
        <f>'実質公債費比率（分子）の構造'!N$45</f>
        <v>1911</v>
      </c>
      <c r="L49" s="176"/>
      <c r="M49" s="176"/>
      <c r="N49" s="176">
        <f>'実質公債費比率（分子）の構造'!O$45</f>
        <v>2009</v>
      </c>
      <c r="O49" s="176"/>
      <c r="P49" s="176"/>
    </row>
    <row r="50" spans="1:16" x14ac:dyDescent="0.2">
      <c r="A50" s="176" t="s">
        <v>73</v>
      </c>
      <c r="B50" s="176" t="e">
        <f>NA()</f>
        <v>#N/A</v>
      </c>
      <c r="C50" s="176">
        <f>IF(ISNUMBER('実質公債費比率（分子）の構造'!K$53),'実質公債費比率（分子）の構造'!K$53,NA())</f>
        <v>1222</v>
      </c>
      <c r="D50" s="176" t="e">
        <f>NA()</f>
        <v>#N/A</v>
      </c>
      <c r="E50" s="176" t="e">
        <f>NA()</f>
        <v>#N/A</v>
      </c>
      <c r="F50" s="176">
        <f>IF(ISNUMBER('実質公債費比率（分子）の構造'!L$53),'実質公債費比率（分子）の構造'!L$53,NA())</f>
        <v>1094</v>
      </c>
      <c r="G50" s="176" t="e">
        <f>NA()</f>
        <v>#N/A</v>
      </c>
      <c r="H50" s="176" t="e">
        <f>NA()</f>
        <v>#N/A</v>
      </c>
      <c r="I50" s="176">
        <f>IF(ISNUMBER('実質公債費比率（分子）の構造'!M$53),'実質公債費比率（分子）の構造'!M$53,NA())</f>
        <v>1198</v>
      </c>
      <c r="J50" s="176" t="e">
        <f>NA()</f>
        <v>#N/A</v>
      </c>
      <c r="K50" s="176" t="e">
        <f>NA()</f>
        <v>#N/A</v>
      </c>
      <c r="L50" s="176">
        <f>IF(ISNUMBER('実質公債費比率（分子）の構造'!N$53),'実質公債費比率（分子）の構造'!N$53,NA())</f>
        <v>1019</v>
      </c>
      <c r="M50" s="176" t="e">
        <f>NA()</f>
        <v>#N/A</v>
      </c>
      <c r="N50" s="176" t="e">
        <f>NA()</f>
        <v>#N/A</v>
      </c>
      <c r="O50" s="176">
        <f>IF(ISNUMBER('実質公債費比率（分子）の構造'!O$53),'実質公債費比率（分子）の構造'!O$53,NA())</f>
        <v>1046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15945</v>
      </c>
      <c r="E56" s="175"/>
      <c r="F56" s="175"/>
      <c r="G56" s="175">
        <f>'将来負担比率（分子）の構造'!J$52</f>
        <v>16444</v>
      </c>
      <c r="H56" s="175"/>
      <c r="I56" s="175"/>
      <c r="J56" s="175">
        <f>'将来負担比率（分子）の構造'!K$52</f>
        <v>16146</v>
      </c>
      <c r="K56" s="175"/>
      <c r="L56" s="175"/>
      <c r="M56" s="175">
        <f>'将来負担比率（分子）の構造'!L$52</f>
        <v>15441</v>
      </c>
      <c r="N56" s="175"/>
      <c r="O56" s="175"/>
      <c r="P56" s="175">
        <f>'将来負担比率（分子）の構造'!M$52</f>
        <v>14509</v>
      </c>
    </row>
    <row r="57" spans="1:16" x14ac:dyDescent="0.2">
      <c r="A57" s="175" t="s">
        <v>44</v>
      </c>
      <c r="B57" s="175"/>
      <c r="C57" s="175"/>
      <c r="D57" s="175">
        <f>'将来負担比率（分子）の構造'!I$51</f>
        <v>3300</v>
      </c>
      <c r="E57" s="175"/>
      <c r="F57" s="175"/>
      <c r="G57" s="175">
        <f>'将来負担比率（分子）の構造'!J$51</f>
        <v>2947</v>
      </c>
      <c r="H57" s="175"/>
      <c r="I57" s="175"/>
      <c r="J57" s="175">
        <f>'将来負担比率（分子）の構造'!K$51</f>
        <v>2583</v>
      </c>
      <c r="K57" s="175"/>
      <c r="L57" s="175"/>
      <c r="M57" s="175">
        <f>'将来負担比率（分子）の構造'!L$51</f>
        <v>2320</v>
      </c>
      <c r="N57" s="175"/>
      <c r="O57" s="175"/>
      <c r="P57" s="175">
        <f>'将来負担比率（分子）の構造'!M$51</f>
        <v>2016</v>
      </c>
    </row>
    <row r="58" spans="1:16" x14ac:dyDescent="0.2">
      <c r="A58" s="175" t="s">
        <v>43</v>
      </c>
      <c r="B58" s="175"/>
      <c r="C58" s="175"/>
      <c r="D58" s="175">
        <f>'将来負担比率（分子）の構造'!I$50</f>
        <v>1572</v>
      </c>
      <c r="E58" s="175"/>
      <c r="F58" s="175"/>
      <c r="G58" s="175">
        <f>'将来負担比率（分子）の構造'!J$50</f>
        <v>2092</v>
      </c>
      <c r="H58" s="175"/>
      <c r="I58" s="175"/>
      <c r="J58" s="175">
        <f>'将来負担比率（分子）の構造'!K$50</f>
        <v>2797</v>
      </c>
      <c r="K58" s="175"/>
      <c r="L58" s="175"/>
      <c r="M58" s="175">
        <f>'将来負担比率（分子）の構造'!L$50</f>
        <v>4036</v>
      </c>
      <c r="N58" s="175"/>
      <c r="O58" s="175"/>
      <c r="P58" s="175">
        <f>'将来負担比率（分子）の構造'!M$50</f>
        <v>4938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2737</v>
      </c>
      <c r="C62" s="175"/>
      <c r="D62" s="175"/>
      <c r="E62" s="175">
        <f>'将来負担比率（分子）の構造'!J$45</f>
        <v>2920</v>
      </c>
      <c r="F62" s="175"/>
      <c r="G62" s="175"/>
      <c r="H62" s="175">
        <f>'将来負担比率（分子）の構造'!K$45</f>
        <v>2793</v>
      </c>
      <c r="I62" s="175"/>
      <c r="J62" s="175"/>
      <c r="K62" s="175">
        <f>'将来負担比率（分子）の構造'!L$45</f>
        <v>2785</v>
      </c>
      <c r="L62" s="175"/>
      <c r="M62" s="175"/>
      <c r="N62" s="175">
        <f>'将来負担比率（分子）の構造'!M$45</f>
        <v>2813</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6109</v>
      </c>
      <c r="C64" s="175"/>
      <c r="D64" s="175"/>
      <c r="E64" s="175">
        <f>'将来負担比率（分子）の構造'!J$43</f>
        <v>5804</v>
      </c>
      <c r="F64" s="175"/>
      <c r="G64" s="175"/>
      <c r="H64" s="175">
        <f>'将来負担比率（分子）の構造'!K$43</f>
        <v>5497</v>
      </c>
      <c r="I64" s="175"/>
      <c r="J64" s="175"/>
      <c r="K64" s="175">
        <f>'将来負担比率（分子）の構造'!L$43</f>
        <v>5160</v>
      </c>
      <c r="L64" s="175"/>
      <c r="M64" s="175"/>
      <c r="N64" s="175">
        <f>'将来負担比率（分子）の構造'!M$43</f>
        <v>4958</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25317</v>
      </c>
      <c r="C66" s="175"/>
      <c r="D66" s="175"/>
      <c r="E66" s="175">
        <f>'将来負担比率（分子）の構造'!J$41</f>
        <v>26618</v>
      </c>
      <c r="F66" s="175"/>
      <c r="G66" s="175"/>
      <c r="H66" s="175">
        <f>'将来負担比率（分子）の構造'!K$41</f>
        <v>23713</v>
      </c>
      <c r="I66" s="175"/>
      <c r="J66" s="175"/>
      <c r="K66" s="175">
        <f>'将来負担比率（分子）の構造'!L$41</f>
        <v>22869</v>
      </c>
      <c r="L66" s="175"/>
      <c r="M66" s="175"/>
      <c r="N66" s="175">
        <f>'将来負担比率（分子）の構造'!M$41</f>
        <v>21352</v>
      </c>
      <c r="O66" s="175"/>
      <c r="P66" s="175"/>
    </row>
    <row r="67" spans="1:16" x14ac:dyDescent="0.2">
      <c r="A67" s="175" t="s">
        <v>77</v>
      </c>
      <c r="B67" s="175" t="e">
        <f>NA()</f>
        <v>#N/A</v>
      </c>
      <c r="C67" s="175">
        <f>IF(ISNUMBER('将来負担比率（分子）の構造'!I$53), IF('将来負担比率（分子）の構造'!I$53 &lt; 0, 0, '将来負担比率（分子）の構造'!I$53), NA())</f>
        <v>13347</v>
      </c>
      <c r="D67" s="175" t="e">
        <f>NA()</f>
        <v>#N/A</v>
      </c>
      <c r="E67" s="175" t="e">
        <f>NA()</f>
        <v>#N/A</v>
      </c>
      <c r="F67" s="175">
        <f>IF(ISNUMBER('将来負担比率（分子）の構造'!J$53), IF('将来負担比率（分子）の構造'!J$53 &lt; 0, 0, '将来負担比率（分子）の構造'!J$53), NA())</f>
        <v>13860</v>
      </c>
      <c r="G67" s="175" t="e">
        <f>NA()</f>
        <v>#N/A</v>
      </c>
      <c r="H67" s="175" t="e">
        <f>NA()</f>
        <v>#N/A</v>
      </c>
      <c r="I67" s="175">
        <f>IF(ISNUMBER('将来負担比率（分子）の構造'!K$53), IF('将来負担比率（分子）の構造'!K$53 &lt; 0, 0, '将来負担比率（分子）の構造'!K$53), NA())</f>
        <v>10475</v>
      </c>
      <c r="J67" s="175" t="e">
        <f>NA()</f>
        <v>#N/A</v>
      </c>
      <c r="K67" s="175" t="e">
        <f>NA()</f>
        <v>#N/A</v>
      </c>
      <c r="L67" s="175">
        <f>IF(ISNUMBER('将来負担比率（分子）の構造'!L$53), IF('将来負担比率（分子）の構造'!L$53 &lt; 0, 0, '将来負担比率（分子）の構造'!L$53), NA())</f>
        <v>9017</v>
      </c>
      <c r="M67" s="175" t="e">
        <f>NA()</f>
        <v>#N/A</v>
      </c>
      <c r="N67" s="175" t="e">
        <f>NA()</f>
        <v>#N/A</v>
      </c>
      <c r="O67" s="175">
        <f>IF(ISNUMBER('将来負担比率（分子）の構造'!M$53), IF('将来負担比率（分子）の構造'!M$53 &lt; 0, 0, '将来負担比率（分子）の構造'!M$53), NA())</f>
        <v>7659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978</v>
      </c>
      <c r="C72" s="179">
        <f>基金残高に係る経年分析!G55</f>
        <v>1147</v>
      </c>
      <c r="D72" s="179">
        <f>基金残高に係る経年分析!H55</f>
        <v>1020</v>
      </c>
    </row>
    <row r="73" spans="1:16" x14ac:dyDescent="0.2">
      <c r="A73" s="178" t="s">
        <v>80</v>
      </c>
      <c r="B73" s="179">
        <f>基金残高に係る経年分析!F56</f>
        <v>1</v>
      </c>
      <c r="C73" s="179">
        <f>基金残高に係る経年分析!G56</f>
        <v>202</v>
      </c>
      <c r="D73" s="179">
        <f>基金残高に係る経年分析!H56</f>
        <v>202</v>
      </c>
    </row>
    <row r="74" spans="1:16" x14ac:dyDescent="0.2">
      <c r="A74" s="178" t="s">
        <v>81</v>
      </c>
      <c r="B74" s="179">
        <f>基金残高に係る経年分析!F57</f>
        <v>1275</v>
      </c>
      <c r="C74" s="179">
        <f>基金残高に係る経年分析!G57</f>
        <v>2167</v>
      </c>
      <c r="D74" s="179">
        <f>基金残高に係る経年分析!H57</f>
        <v>3148</v>
      </c>
    </row>
  </sheetData>
  <sheetProtection algorithmName="SHA-512" hashValue="9bmPw6T+DfS4JrW15FdjZfZJc9mBeGu9BtZRkjH6KXSiG0K5LOl8XsqsusXH0dYeyNFyTAw2eGvEjVavbPHIew==" saltValue="tEJkePyfUjI43areDlw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5474778</v>
      </c>
      <c r="S5" s="677"/>
      <c r="T5" s="677"/>
      <c r="U5" s="677"/>
      <c r="V5" s="677"/>
      <c r="W5" s="677"/>
      <c r="X5" s="677"/>
      <c r="Y5" s="702"/>
      <c r="Z5" s="715">
        <v>27.4</v>
      </c>
      <c r="AA5" s="715"/>
      <c r="AB5" s="715"/>
      <c r="AC5" s="715"/>
      <c r="AD5" s="716">
        <v>5066961</v>
      </c>
      <c r="AE5" s="716"/>
      <c r="AF5" s="716"/>
      <c r="AG5" s="716"/>
      <c r="AH5" s="716"/>
      <c r="AI5" s="716"/>
      <c r="AJ5" s="716"/>
      <c r="AK5" s="716"/>
      <c r="AL5" s="703">
        <v>48.3</v>
      </c>
      <c r="AM5" s="685"/>
      <c r="AN5" s="685"/>
      <c r="AO5" s="704"/>
      <c r="AP5" s="679" t="s">
        <v>230</v>
      </c>
      <c r="AQ5" s="680"/>
      <c r="AR5" s="680"/>
      <c r="AS5" s="680"/>
      <c r="AT5" s="680"/>
      <c r="AU5" s="680"/>
      <c r="AV5" s="680"/>
      <c r="AW5" s="680"/>
      <c r="AX5" s="680"/>
      <c r="AY5" s="680"/>
      <c r="AZ5" s="680"/>
      <c r="BA5" s="680"/>
      <c r="BB5" s="680"/>
      <c r="BC5" s="680"/>
      <c r="BD5" s="680"/>
      <c r="BE5" s="680"/>
      <c r="BF5" s="681"/>
      <c r="BG5" s="621">
        <v>5039934</v>
      </c>
      <c r="BH5" s="622"/>
      <c r="BI5" s="622"/>
      <c r="BJ5" s="622"/>
      <c r="BK5" s="622"/>
      <c r="BL5" s="622"/>
      <c r="BM5" s="622"/>
      <c r="BN5" s="623"/>
      <c r="BO5" s="659">
        <v>92.1</v>
      </c>
      <c r="BP5" s="659"/>
      <c r="BQ5" s="659"/>
      <c r="BR5" s="659"/>
      <c r="BS5" s="660">
        <v>11426</v>
      </c>
      <c r="BT5" s="660"/>
      <c r="BU5" s="660"/>
      <c r="BV5" s="660"/>
      <c r="BW5" s="660"/>
      <c r="BX5" s="660"/>
      <c r="BY5" s="660"/>
      <c r="BZ5" s="660"/>
      <c r="CA5" s="660"/>
      <c r="CB5" s="695"/>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113089</v>
      </c>
      <c r="S6" s="622"/>
      <c r="T6" s="622"/>
      <c r="U6" s="622"/>
      <c r="V6" s="622"/>
      <c r="W6" s="622"/>
      <c r="X6" s="622"/>
      <c r="Y6" s="623"/>
      <c r="Z6" s="659">
        <v>0.6</v>
      </c>
      <c r="AA6" s="659"/>
      <c r="AB6" s="659"/>
      <c r="AC6" s="659"/>
      <c r="AD6" s="660">
        <v>113089</v>
      </c>
      <c r="AE6" s="660"/>
      <c r="AF6" s="660"/>
      <c r="AG6" s="660"/>
      <c r="AH6" s="660"/>
      <c r="AI6" s="660"/>
      <c r="AJ6" s="660"/>
      <c r="AK6" s="660"/>
      <c r="AL6" s="624">
        <v>1.1000000000000001</v>
      </c>
      <c r="AM6" s="625"/>
      <c r="AN6" s="625"/>
      <c r="AO6" s="661"/>
      <c r="AP6" s="618" t="s">
        <v>235</v>
      </c>
      <c r="AQ6" s="619"/>
      <c r="AR6" s="619"/>
      <c r="AS6" s="619"/>
      <c r="AT6" s="619"/>
      <c r="AU6" s="619"/>
      <c r="AV6" s="619"/>
      <c r="AW6" s="619"/>
      <c r="AX6" s="619"/>
      <c r="AY6" s="619"/>
      <c r="AZ6" s="619"/>
      <c r="BA6" s="619"/>
      <c r="BB6" s="619"/>
      <c r="BC6" s="619"/>
      <c r="BD6" s="619"/>
      <c r="BE6" s="619"/>
      <c r="BF6" s="620"/>
      <c r="BG6" s="621">
        <v>5039934</v>
      </c>
      <c r="BH6" s="622"/>
      <c r="BI6" s="622"/>
      <c r="BJ6" s="622"/>
      <c r="BK6" s="622"/>
      <c r="BL6" s="622"/>
      <c r="BM6" s="622"/>
      <c r="BN6" s="623"/>
      <c r="BO6" s="659">
        <v>92.1</v>
      </c>
      <c r="BP6" s="659"/>
      <c r="BQ6" s="659"/>
      <c r="BR6" s="659"/>
      <c r="BS6" s="660">
        <v>11426</v>
      </c>
      <c r="BT6" s="660"/>
      <c r="BU6" s="660"/>
      <c r="BV6" s="660"/>
      <c r="BW6" s="660"/>
      <c r="BX6" s="660"/>
      <c r="BY6" s="660"/>
      <c r="BZ6" s="660"/>
      <c r="CA6" s="660"/>
      <c r="CB6" s="695"/>
      <c r="CD6" s="679" t="s">
        <v>236</v>
      </c>
      <c r="CE6" s="680"/>
      <c r="CF6" s="680"/>
      <c r="CG6" s="680"/>
      <c r="CH6" s="680"/>
      <c r="CI6" s="680"/>
      <c r="CJ6" s="680"/>
      <c r="CK6" s="680"/>
      <c r="CL6" s="680"/>
      <c r="CM6" s="680"/>
      <c r="CN6" s="680"/>
      <c r="CO6" s="680"/>
      <c r="CP6" s="680"/>
      <c r="CQ6" s="681"/>
      <c r="CR6" s="621">
        <v>177204</v>
      </c>
      <c r="CS6" s="622"/>
      <c r="CT6" s="622"/>
      <c r="CU6" s="622"/>
      <c r="CV6" s="622"/>
      <c r="CW6" s="622"/>
      <c r="CX6" s="622"/>
      <c r="CY6" s="623"/>
      <c r="CZ6" s="703">
        <v>0.9</v>
      </c>
      <c r="DA6" s="685"/>
      <c r="DB6" s="685"/>
      <c r="DC6" s="705"/>
      <c r="DD6" s="627" t="s">
        <v>237</v>
      </c>
      <c r="DE6" s="622"/>
      <c r="DF6" s="622"/>
      <c r="DG6" s="622"/>
      <c r="DH6" s="622"/>
      <c r="DI6" s="622"/>
      <c r="DJ6" s="622"/>
      <c r="DK6" s="622"/>
      <c r="DL6" s="622"/>
      <c r="DM6" s="622"/>
      <c r="DN6" s="622"/>
      <c r="DO6" s="622"/>
      <c r="DP6" s="623"/>
      <c r="DQ6" s="627">
        <v>177204</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1852</v>
      </c>
      <c r="S7" s="622"/>
      <c r="T7" s="622"/>
      <c r="U7" s="622"/>
      <c r="V7" s="622"/>
      <c r="W7" s="622"/>
      <c r="X7" s="622"/>
      <c r="Y7" s="623"/>
      <c r="Z7" s="659">
        <v>0</v>
      </c>
      <c r="AA7" s="659"/>
      <c r="AB7" s="659"/>
      <c r="AC7" s="659"/>
      <c r="AD7" s="660">
        <v>1852</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2335205</v>
      </c>
      <c r="BH7" s="622"/>
      <c r="BI7" s="622"/>
      <c r="BJ7" s="622"/>
      <c r="BK7" s="622"/>
      <c r="BL7" s="622"/>
      <c r="BM7" s="622"/>
      <c r="BN7" s="623"/>
      <c r="BO7" s="659">
        <v>42.7</v>
      </c>
      <c r="BP7" s="659"/>
      <c r="BQ7" s="659"/>
      <c r="BR7" s="659"/>
      <c r="BS7" s="660">
        <v>11426</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3306056</v>
      </c>
      <c r="CS7" s="622"/>
      <c r="CT7" s="622"/>
      <c r="CU7" s="622"/>
      <c r="CV7" s="622"/>
      <c r="CW7" s="622"/>
      <c r="CX7" s="622"/>
      <c r="CY7" s="623"/>
      <c r="CZ7" s="659">
        <v>17.100000000000001</v>
      </c>
      <c r="DA7" s="659"/>
      <c r="DB7" s="659"/>
      <c r="DC7" s="659"/>
      <c r="DD7" s="627">
        <v>78240</v>
      </c>
      <c r="DE7" s="622"/>
      <c r="DF7" s="622"/>
      <c r="DG7" s="622"/>
      <c r="DH7" s="622"/>
      <c r="DI7" s="622"/>
      <c r="DJ7" s="622"/>
      <c r="DK7" s="622"/>
      <c r="DL7" s="622"/>
      <c r="DM7" s="622"/>
      <c r="DN7" s="622"/>
      <c r="DO7" s="622"/>
      <c r="DP7" s="623"/>
      <c r="DQ7" s="627">
        <v>2913151</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37035</v>
      </c>
      <c r="S8" s="622"/>
      <c r="T8" s="622"/>
      <c r="U8" s="622"/>
      <c r="V8" s="622"/>
      <c r="W8" s="622"/>
      <c r="X8" s="622"/>
      <c r="Y8" s="623"/>
      <c r="Z8" s="659">
        <v>0.2</v>
      </c>
      <c r="AA8" s="659"/>
      <c r="AB8" s="659"/>
      <c r="AC8" s="659"/>
      <c r="AD8" s="660">
        <v>37035</v>
      </c>
      <c r="AE8" s="660"/>
      <c r="AF8" s="660"/>
      <c r="AG8" s="660"/>
      <c r="AH8" s="660"/>
      <c r="AI8" s="660"/>
      <c r="AJ8" s="660"/>
      <c r="AK8" s="660"/>
      <c r="AL8" s="624">
        <v>0.4</v>
      </c>
      <c r="AM8" s="625"/>
      <c r="AN8" s="625"/>
      <c r="AO8" s="661"/>
      <c r="AP8" s="618" t="s">
        <v>242</v>
      </c>
      <c r="AQ8" s="619"/>
      <c r="AR8" s="619"/>
      <c r="AS8" s="619"/>
      <c r="AT8" s="619"/>
      <c r="AU8" s="619"/>
      <c r="AV8" s="619"/>
      <c r="AW8" s="619"/>
      <c r="AX8" s="619"/>
      <c r="AY8" s="619"/>
      <c r="AZ8" s="619"/>
      <c r="BA8" s="619"/>
      <c r="BB8" s="619"/>
      <c r="BC8" s="619"/>
      <c r="BD8" s="619"/>
      <c r="BE8" s="619"/>
      <c r="BF8" s="620"/>
      <c r="BG8" s="621">
        <v>72849</v>
      </c>
      <c r="BH8" s="622"/>
      <c r="BI8" s="622"/>
      <c r="BJ8" s="622"/>
      <c r="BK8" s="622"/>
      <c r="BL8" s="622"/>
      <c r="BM8" s="622"/>
      <c r="BN8" s="623"/>
      <c r="BO8" s="659">
        <v>1.3</v>
      </c>
      <c r="BP8" s="659"/>
      <c r="BQ8" s="659"/>
      <c r="BR8" s="659"/>
      <c r="BS8" s="660" t="s">
        <v>131</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6760408</v>
      </c>
      <c r="CS8" s="622"/>
      <c r="CT8" s="622"/>
      <c r="CU8" s="622"/>
      <c r="CV8" s="622"/>
      <c r="CW8" s="622"/>
      <c r="CX8" s="622"/>
      <c r="CY8" s="623"/>
      <c r="CZ8" s="659">
        <v>35</v>
      </c>
      <c r="DA8" s="659"/>
      <c r="DB8" s="659"/>
      <c r="DC8" s="659"/>
      <c r="DD8" s="627" t="s">
        <v>131</v>
      </c>
      <c r="DE8" s="622"/>
      <c r="DF8" s="622"/>
      <c r="DG8" s="622"/>
      <c r="DH8" s="622"/>
      <c r="DI8" s="622"/>
      <c r="DJ8" s="622"/>
      <c r="DK8" s="622"/>
      <c r="DL8" s="622"/>
      <c r="DM8" s="622"/>
      <c r="DN8" s="622"/>
      <c r="DO8" s="622"/>
      <c r="DP8" s="623"/>
      <c r="DQ8" s="627">
        <v>3028015</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28201</v>
      </c>
      <c r="S9" s="622"/>
      <c r="T9" s="622"/>
      <c r="U9" s="622"/>
      <c r="V9" s="622"/>
      <c r="W9" s="622"/>
      <c r="X9" s="622"/>
      <c r="Y9" s="623"/>
      <c r="Z9" s="659">
        <v>0.1</v>
      </c>
      <c r="AA9" s="659"/>
      <c r="AB9" s="659"/>
      <c r="AC9" s="659"/>
      <c r="AD9" s="660">
        <v>28201</v>
      </c>
      <c r="AE9" s="660"/>
      <c r="AF9" s="660"/>
      <c r="AG9" s="660"/>
      <c r="AH9" s="660"/>
      <c r="AI9" s="660"/>
      <c r="AJ9" s="660"/>
      <c r="AK9" s="660"/>
      <c r="AL9" s="624">
        <v>0.3</v>
      </c>
      <c r="AM9" s="625"/>
      <c r="AN9" s="625"/>
      <c r="AO9" s="661"/>
      <c r="AP9" s="618" t="s">
        <v>245</v>
      </c>
      <c r="AQ9" s="619"/>
      <c r="AR9" s="619"/>
      <c r="AS9" s="619"/>
      <c r="AT9" s="619"/>
      <c r="AU9" s="619"/>
      <c r="AV9" s="619"/>
      <c r="AW9" s="619"/>
      <c r="AX9" s="619"/>
      <c r="AY9" s="619"/>
      <c r="AZ9" s="619"/>
      <c r="BA9" s="619"/>
      <c r="BB9" s="619"/>
      <c r="BC9" s="619"/>
      <c r="BD9" s="619"/>
      <c r="BE9" s="619"/>
      <c r="BF9" s="620"/>
      <c r="BG9" s="621">
        <v>2080294</v>
      </c>
      <c r="BH9" s="622"/>
      <c r="BI9" s="622"/>
      <c r="BJ9" s="622"/>
      <c r="BK9" s="622"/>
      <c r="BL9" s="622"/>
      <c r="BM9" s="622"/>
      <c r="BN9" s="623"/>
      <c r="BO9" s="659">
        <v>38</v>
      </c>
      <c r="BP9" s="659"/>
      <c r="BQ9" s="659"/>
      <c r="BR9" s="659"/>
      <c r="BS9" s="660" t="s">
        <v>237</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2698214</v>
      </c>
      <c r="CS9" s="622"/>
      <c r="CT9" s="622"/>
      <c r="CU9" s="622"/>
      <c r="CV9" s="622"/>
      <c r="CW9" s="622"/>
      <c r="CX9" s="622"/>
      <c r="CY9" s="623"/>
      <c r="CZ9" s="659">
        <v>14</v>
      </c>
      <c r="DA9" s="659"/>
      <c r="DB9" s="659"/>
      <c r="DC9" s="659"/>
      <c r="DD9" s="627">
        <v>27835</v>
      </c>
      <c r="DE9" s="622"/>
      <c r="DF9" s="622"/>
      <c r="DG9" s="622"/>
      <c r="DH9" s="622"/>
      <c r="DI9" s="622"/>
      <c r="DJ9" s="622"/>
      <c r="DK9" s="622"/>
      <c r="DL9" s="622"/>
      <c r="DM9" s="622"/>
      <c r="DN9" s="622"/>
      <c r="DO9" s="622"/>
      <c r="DP9" s="623"/>
      <c r="DQ9" s="627">
        <v>2236703</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237</v>
      </c>
      <c r="AA10" s="659"/>
      <c r="AB10" s="659"/>
      <c r="AC10" s="659"/>
      <c r="AD10" s="660" t="s">
        <v>237</v>
      </c>
      <c r="AE10" s="660"/>
      <c r="AF10" s="660"/>
      <c r="AG10" s="660"/>
      <c r="AH10" s="660"/>
      <c r="AI10" s="660"/>
      <c r="AJ10" s="660"/>
      <c r="AK10" s="660"/>
      <c r="AL10" s="624" t="s">
        <v>237</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102107</v>
      </c>
      <c r="BH10" s="622"/>
      <c r="BI10" s="622"/>
      <c r="BJ10" s="622"/>
      <c r="BK10" s="622"/>
      <c r="BL10" s="622"/>
      <c r="BM10" s="622"/>
      <c r="BN10" s="623"/>
      <c r="BO10" s="659">
        <v>1.9</v>
      </c>
      <c r="BP10" s="659"/>
      <c r="BQ10" s="659"/>
      <c r="BR10" s="659"/>
      <c r="BS10" s="660" t="s">
        <v>237</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v>26659</v>
      </c>
      <c r="CS10" s="622"/>
      <c r="CT10" s="622"/>
      <c r="CU10" s="622"/>
      <c r="CV10" s="622"/>
      <c r="CW10" s="622"/>
      <c r="CX10" s="622"/>
      <c r="CY10" s="623"/>
      <c r="CZ10" s="659">
        <v>0.1</v>
      </c>
      <c r="DA10" s="659"/>
      <c r="DB10" s="659"/>
      <c r="DC10" s="659"/>
      <c r="DD10" s="627" t="s">
        <v>237</v>
      </c>
      <c r="DE10" s="622"/>
      <c r="DF10" s="622"/>
      <c r="DG10" s="622"/>
      <c r="DH10" s="622"/>
      <c r="DI10" s="622"/>
      <c r="DJ10" s="622"/>
      <c r="DK10" s="622"/>
      <c r="DL10" s="622"/>
      <c r="DM10" s="622"/>
      <c r="DN10" s="622"/>
      <c r="DO10" s="622"/>
      <c r="DP10" s="623"/>
      <c r="DQ10" s="627">
        <v>15961</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951129</v>
      </c>
      <c r="S11" s="622"/>
      <c r="T11" s="622"/>
      <c r="U11" s="622"/>
      <c r="V11" s="622"/>
      <c r="W11" s="622"/>
      <c r="X11" s="622"/>
      <c r="Y11" s="623"/>
      <c r="Z11" s="624">
        <v>4.8</v>
      </c>
      <c r="AA11" s="625"/>
      <c r="AB11" s="625"/>
      <c r="AC11" s="626"/>
      <c r="AD11" s="627">
        <v>951129</v>
      </c>
      <c r="AE11" s="622"/>
      <c r="AF11" s="622"/>
      <c r="AG11" s="622"/>
      <c r="AH11" s="622"/>
      <c r="AI11" s="622"/>
      <c r="AJ11" s="622"/>
      <c r="AK11" s="623"/>
      <c r="AL11" s="624">
        <v>9.1</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79955</v>
      </c>
      <c r="BH11" s="622"/>
      <c r="BI11" s="622"/>
      <c r="BJ11" s="622"/>
      <c r="BK11" s="622"/>
      <c r="BL11" s="622"/>
      <c r="BM11" s="622"/>
      <c r="BN11" s="623"/>
      <c r="BO11" s="659">
        <v>1.5</v>
      </c>
      <c r="BP11" s="659"/>
      <c r="BQ11" s="659"/>
      <c r="BR11" s="659"/>
      <c r="BS11" s="660">
        <v>11426</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289913</v>
      </c>
      <c r="CS11" s="622"/>
      <c r="CT11" s="622"/>
      <c r="CU11" s="622"/>
      <c r="CV11" s="622"/>
      <c r="CW11" s="622"/>
      <c r="CX11" s="622"/>
      <c r="CY11" s="623"/>
      <c r="CZ11" s="659">
        <v>1.5</v>
      </c>
      <c r="DA11" s="659"/>
      <c r="DB11" s="659"/>
      <c r="DC11" s="659"/>
      <c r="DD11" s="627">
        <v>121787</v>
      </c>
      <c r="DE11" s="622"/>
      <c r="DF11" s="622"/>
      <c r="DG11" s="622"/>
      <c r="DH11" s="622"/>
      <c r="DI11" s="622"/>
      <c r="DJ11" s="622"/>
      <c r="DK11" s="622"/>
      <c r="DL11" s="622"/>
      <c r="DM11" s="622"/>
      <c r="DN11" s="622"/>
      <c r="DO11" s="622"/>
      <c r="DP11" s="623"/>
      <c r="DQ11" s="627">
        <v>198726</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t="s">
        <v>237</v>
      </c>
      <c r="S12" s="622"/>
      <c r="T12" s="622"/>
      <c r="U12" s="622"/>
      <c r="V12" s="622"/>
      <c r="W12" s="622"/>
      <c r="X12" s="622"/>
      <c r="Y12" s="623"/>
      <c r="Z12" s="659" t="s">
        <v>131</v>
      </c>
      <c r="AA12" s="659"/>
      <c r="AB12" s="659"/>
      <c r="AC12" s="659"/>
      <c r="AD12" s="660" t="s">
        <v>237</v>
      </c>
      <c r="AE12" s="660"/>
      <c r="AF12" s="660"/>
      <c r="AG12" s="660"/>
      <c r="AH12" s="660"/>
      <c r="AI12" s="660"/>
      <c r="AJ12" s="660"/>
      <c r="AK12" s="660"/>
      <c r="AL12" s="624" t="s">
        <v>131</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2248922</v>
      </c>
      <c r="BH12" s="622"/>
      <c r="BI12" s="622"/>
      <c r="BJ12" s="622"/>
      <c r="BK12" s="622"/>
      <c r="BL12" s="622"/>
      <c r="BM12" s="622"/>
      <c r="BN12" s="623"/>
      <c r="BO12" s="659">
        <v>41.1</v>
      </c>
      <c r="BP12" s="659"/>
      <c r="BQ12" s="659"/>
      <c r="BR12" s="659"/>
      <c r="BS12" s="660" t="s">
        <v>237</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420371</v>
      </c>
      <c r="CS12" s="622"/>
      <c r="CT12" s="622"/>
      <c r="CU12" s="622"/>
      <c r="CV12" s="622"/>
      <c r="CW12" s="622"/>
      <c r="CX12" s="622"/>
      <c r="CY12" s="623"/>
      <c r="CZ12" s="659">
        <v>2.2000000000000002</v>
      </c>
      <c r="DA12" s="659"/>
      <c r="DB12" s="659"/>
      <c r="DC12" s="659"/>
      <c r="DD12" s="627">
        <v>1126</v>
      </c>
      <c r="DE12" s="622"/>
      <c r="DF12" s="622"/>
      <c r="DG12" s="622"/>
      <c r="DH12" s="622"/>
      <c r="DI12" s="622"/>
      <c r="DJ12" s="622"/>
      <c r="DK12" s="622"/>
      <c r="DL12" s="622"/>
      <c r="DM12" s="622"/>
      <c r="DN12" s="622"/>
      <c r="DO12" s="622"/>
      <c r="DP12" s="623"/>
      <c r="DQ12" s="627">
        <v>311782</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237</v>
      </c>
      <c r="AA13" s="659"/>
      <c r="AB13" s="659"/>
      <c r="AC13" s="659"/>
      <c r="AD13" s="660" t="s">
        <v>237</v>
      </c>
      <c r="AE13" s="660"/>
      <c r="AF13" s="660"/>
      <c r="AG13" s="660"/>
      <c r="AH13" s="660"/>
      <c r="AI13" s="660"/>
      <c r="AJ13" s="660"/>
      <c r="AK13" s="660"/>
      <c r="AL13" s="624" t="s">
        <v>131</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2188286</v>
      </c>
      <c r="BH13" s="622"/>
      <c r="BI13" s="622"/>
      <c r="BJ13" s="622"/>
      <c r="BK13" s="622"/>
      <c r="BL13" s="622"/>
      <c r="BM13" s="622"/>
      <c r="BN13" s="623"/>
      <c r="BO13" s="659">
        <v>40</v>
      </c>
      <c r="BP13" s="659"/>
      <c r="BQ13" s="659"/>
      <c r="BR13" s="659"/>
      <c r="BS13" s="660" t="s">
        <v>131</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1613979</v>
      </c>
      <c r="CS13" s="622"/>
      <c r="CT13" s="622"/>
      <c r="CU13" s="622"/>
      <c r="CV13" s="622"/>
      <c r="CW13" s="622"/>
      <c r="CX13" s="622"/>
      <c r="CY13" s="623"/>
      <c r="CZ13" s="659">
        <v>8.4</v>
      </c>
      <c r="DA13" s="659"/>
      <c r="DB13" s="659"/>
      <c r="DC13" s="659"/>
      <c r="DD13" s="627">
        <v>451685</v>
      </c>
      <c r="DE13" s="622"/>
      <c r="DF13" s="622"/>
      <c r="DG13" s="622"/>
      <c r="DH13" s="622"/>
      <c r="DI13" s="622"/>
      <c r="DJ13" s="622"/>
      <c r="DK13" s="622"/>
      <c r="DL13" s="622"/>
      <c r="DM13" s="622"/>
      <c r="DN13" s="622"/>
      <c r="DO13" s="622"/>
      <c r="DP13" s="623"/>
      <c r="DQ13" s="627">
        <v>1125805</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239</v>
      </c>
      <c r="S14" s="622"/>
      <c r="T14" s="622"/>
      <c r="U14" s="622"/>
      <c r="V14" s="622"/>
      <c r="W14" s="622"/>
      <c r="X14" s="622"/>
      <c r="Y14" s="623"/>
      <c r="Z14" s="659">
        <v>0</v>
      </c>
      <c r="AA14" s="659"/>
      <c r="AB14" s="659"/>
      <c r="AC14" s="659"/>
      <c r="AD14" s="660">
        <v>239</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124118</v>
      </c>
      <c r="BH14" s="622"/>
      <c r="BI14" s="622"/>
      <c r="BJ14" s="622"/>
      <c r="BK14" s="622"/>
      <c r="BL14" s="622"/>
      <c r="BM14" s="622"/>
      <c r="BN14" s="623"/>
      <c r="BO14" s="659">
        <v>2.2999999999999998</v>
      </c>
      <c r="BP14" s="659"/>
      <c r="BQ14" s="659"/>
      <c r="BR14" s="659"/>
      <c r="BS14" s="660" t="s">
        <v>237</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856310</v>
      </c>
      <c r="CS14" s="622"/>
      <c r="CT14" s="622"/>
      <c r="CU14" s="622"/>
      <c r="CV14" s="622"/>
      <c r="CW14" s="622"/>
      <c r="CX14" s="622"/>
      <c r="CY14" s="623"/>
      <c r="CZ14" s="659">
        <v>4.4000000000000004</v>
      </c>
      <c r="DA14" s="659"/>
      <c r="DB14" s="659"/>
      <c r="DC14" s="659"/>
      <c r="DD14" s="627">
        <v>66808</v>
      </c>
      <c r="DE14" s="622"/>
      <c r="DF14" s="622"/>
      <c r="DG14" s="622"/>
      <c r="DH14" s="622"/>
      <c r="DI14" s="622"/>
      <c r="DJ14" s="622"/>
      <c r="DK14" s="622"/>
      <c r="DL14" s="622"/>
      <c r="DM14" s="622"/>
      <c r="DN14" s="622"/>
      <c r="DO14" s="622"/>
      <c r="DP14" s="623"/>
      <c r="DQ14" s="627">
        <v>753573</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331689</v>
      </c>
      <c r="BH15" s="622"/>
      <c r="BI15" s="622"/>
      <c r="BJ15" s="622"/>
      <c r="BK15" s="622"/>
      <c r="BL15" s="622"/>
      <c r="BM15" s="622"/>
      <c r="BN15" s="623"/>
      <c r="BO15" s="659">
        <v>6.1</v>
      </c>
      <c r="BP15" s="659"/>
      <c r="BQ15" s="659"/>
      <c r="BR15" s="659"/>
      <c r="BS15" s="660" t="s">
        <v>131</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1148346</v>
      </c>
      <c r="CS15" s="622"/>
      <c r="CT15" s="622"/>
      <c r="CU15" s="622"/>
      <c r="CV15" s="622"/>
      <c r="CW15" s="622"/>
      <c r="CX15" s="622"/>
      <c r="CY15" s="623"/>
      <c r="CZ15" s="659">
        <v>5.9</v>
      </c>
      <c r="DA15" s="659"/>
      <c r="DB15" s="659"/>
      <c r="DC15" s="659"/>
      <c r="DD15" s="627">
        <v>39073</v>
      </c>
      <c r="DE15" s="622"/>
      <c r="DF15" s="622"/>
      <c r="DG15" s="622"/>
      <c r="DH15" s="622"/>
      <c r="DI15" s="622"/>
      <c r="DJ15" s="622"/>
      <c r="DK15" s="622"/>
      <c r="DL15" s="622"/>
      <c r="DM15" s="622"/>
      <c r="DN15" s="622"/>
      <c r="DO15" s="622"/>
      <c r="DP15" s="623"/>
      <c r="DQ15" s="627">
        <v>918758</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25086</v>
      </c>
      <c r="S16" s="622"/>
      <c r="T16" s="622"/>
      <c r="U16" s="622"/>
      <c r="V16" s="622"/>
      <c r="W16" s="622"/>
      <c r="X16" s="622"/>
      <c r="Y16" s="623"/>
      <c r="Z16" s="659">
        <v>0.1</v>
      </c>
      <c r="AA16" s="659"/>
      <c r="AB16" s="659"/>
      <c r="AC16" s="659"/>
      <c r="AD16" s="660">
        <v>25086</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v>3063</v>
      </c>
      <c r="CS16" s="622"/>
      <c r="CT16" s="622"/>
      <c r="CU16" s="622"/>
      <c r="CV16" s="622"/>
      <c r="CW16" s="622"/>
      <c r="CX16" s="622"/>
      <c r="CY16" s="623"/>
      <c r="CZ16" s="659">
        <v>0</v>
      </c>
      <c r="DA16" s="659"/>
      <c r="DB16" s="659"/>
      <c r="DC16" s="659"/>
      <c r="DD16" s="627" t="s">
        <v>131</v>
      </c>
      <c r="DE16" s="622"/>
      <c r="DF16" s="622"/>
      <c r="DG16" s="622"/>
      <c r="DH16" s="622"/>
      <c r="DI16" s="622"/>
      <c r="DJ16" s="622"/>
      <c r="DK16" s="622"/>
      <c r="DL16" s="622"/>
      <c r="DM16" s="622"/>
      <c r="DN16" s="622"/>
      <c r="DO16" s="622"/>
      <c r="DP16" s="623"/>
      <c r="DQ16" s="627" t="s">
        <v>237</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65746</v>
      </c>
      <c r="S17" s="622"/>
      <c r="T17" s="622"/>
      <c r="U17" s="622"/>
      <c r="V17" s="622"/>
      <c r="W17" s="622"/>
      <c r="X17" s="622"/>
      <c r="Y17" s="623"/>
      <c r="Z17" s="659">
        <v>0.3</v>
      </c>
      <c r="AA17" s="659"/>
      <c r="AB17" s="659"/>
      <c r="AC17" s="659"/>
      <c r="AD17" s="660">
        <v>65746</v>
      </c>
      <c r="AE17" s="660"/>
      <c r="AF17" s="660"/>
      <c r="AG17" s="660"/>
      <c r="AH17" s="660"/>
      <c r="AI17" s="660"/>
      <c r="AJ17" s="660"/>
      <c r="AK17" s="660"/>
      <c r="AL17" s="624">
        <v>0.6</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59" t="s">
        <v>131</v>
      </c>
      <c r="BP17" s="659"/>
      <c r="BQ17" s="659"/>
      <c r="BR17" s="659"/>
      <c r="BS17" s="660" t="s">
        <v>237</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2009052</v>
      </c>
      <c r="CS17" s="622"/>
      <c r="CT17" s="622"/>
      <c r="CU17" s="622"/>
      <c r="CV17" s="622"/>
      <c r="CW17" s="622"/>
      <c r="CX17" s="622"/>
      <c r="CY17" s="623"/>
      <c r="CZ17" s="659">
        <v>10.4</v>
      </c>
      <c r="DA17" s="659"/>
      <c r="DB17" s="659"/>
      <c r="DC17" s="659"/>
      <c r="DD17" s="627" t="s">
        <v>237</v>
      </c>
      <c r="DE17" s="622"/>
      <c r="DF17" s="622"/>
      <c r="DG17" s="622"/>
      <c r="DH17" s="622"/>
      <c r="DI17" s="622"/>
      <c r="DJ17" s="622"/>
      <c r="DK17" s="622"/>
      <c r="DL17" s="622"/>
      <c r="DM17" s="622"/>
      <c r="DN17" s="622"/>
      <c r="DO17" s="622"/>
      <c r="DP17" s="623"/>
      <c r="DQ17" s="627">
        <v>1988685</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27432</v>
      </c>
      <c r="S18" s="622"/>
      <c r="T18" s="622"/>
      <c r="U18" s="622"/>
      <c r="V18" s="622"/>
      <c r="W18" s="622"/>
      <c r="X18" s="622"/>
      <c r="Y18" s="623"/>
      <c r="Z18" s="659">
        <v>0.1</v>
      </c>
      <c r="AA18" s="659"/>
      <c r="AB18" s="659"/>
      <c r="AC18" s="659"/>
      <c r="AD18" s="660">
        <v>27432</v>
      </c>
      <c r="AE18" s="660"/>
      <c r="AF18" s="660"/>
      <c r="AG18" s="660"/>
      <c r="AH18" s="660"/>
      <c r="AI18" s="660"/>
      <c r="AJ18" s="660"/>
      <c r="AK18" s="660"/>
      <c r="AL18" s="624">
        <v>0.3</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237</v>
      </c>
      <c r="BP18" s="659"/>
      <c r="BQ18" s="659"/>
      <c r="BR18" s="659"/>
      <c r="BS18" s="660" t="s">
        <v>237</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237</v>
      </c>
      <c r="CS18" s="622"/>
      <c r="CT18" s="622"/>
      <c r="CU18" s="622"/>
      <c r="CV18" s="622"/>
      <c r="CW18" s="622"/>
      <c r="CX18" s="622"/>
      <c r="CY18" s="623"/>
      <c r="CZ18" s="659" t="s">
        <v>131</v>
      </c>
      <c r="DA18" s="659"/>
      <c r="DB18" s="659"/>
      <c r="DC18" s="659"/>
      <c r="DD18" s="627" t="s">
        <v>237</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27256</v>
      </c>
      <c r="S19" s="622"/>
      <c r="T19" s="622"/>
      <c r="U19" s="622"/>
      <c r="V19" s="622"/>
      <c r="W19" s="622"/>
      <c r="X19" s="622"/>
      <c r="Y19" s="623"/>
      <c r="Z19" s="659">
        <v>0.1</v>
      </c>
      <c r="AA19" s="659"/>
      <c r="AB19" s="659"/>
      <c r="AC19" s="659"/>
      <c r="AD19" s="660">
        <v>27256</v>
      </c>
      <c r="AE19" s="660"/>
      <c r="AF19" s="660"/>
      <c r="AG19" s="660"/>
      <c r="AH19" s="660"/>
      <c r="AI19" s="660"/>
      <c r="AJ19" s="660"/>
      <c r="AK19" s="660"/>
      <c r="AL19" s="624">
        <v>0.3</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434844</v>
      </c>
      <c r="BH19" s="622"/>
      <c r="BI19" s="622"/>
      <c r="BJ19" s="622"/>
      <c r="BK19" s="622"/>
      <c r="BL19" s="622"/>
      <c r="BM19" s="622"/>
      <c r="BN19" s="623"/>
      <c r="BO19" s="659">
        <v>7.9</v>
      </c>
      <c r="BP19" s="659"/>
      <c r="BQ19" s="659"/>
      <c r="BR19" s="659"/>
      <c r="BS19" s="660" t="s">
        <v>131</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237</v>
      </c>
      <c r="DR19" s="622"/>
      <c r="DS19" s="622"/>
      <c r="DT19" s="622"/>
      <c r="DU19" s="622"/>
      <c r="DV19" s="622"/>
      <c r="DW19" s="622"/>
      <c r="DX19" s="622"/>
      <c r="DY19" s="622"/>
      <c r="DZ19" s="622"/>
      <c r="EA19" s="622"/>
      <c r="EB19" s="622"/>
      <c r="EC19" s="658"/>
    </row>
    <row r="20" spans="2:133" ht="11.25" customHeight="1" x14ac:dyDescent="0.2">
      <c r="B20" s="696" t="s">
        <v>277</v>
      </c>
      <c r="C20" s="697"/>
      <c r="D20" s="697"/>
      <c r="E20" s="697"/>
      <c r="F20" s="697"/>
      <c r="G20" s="697"/>
      <c r="H20" s="697"/>
      <c r="I20" s="697"/>
      <c r="J20" s="697"/>
      <c r="K20" s="697"/>
      <c r="L20" s="697"/>
      <c r="M20" s="697"/>
      <c r="N20" s="697"/>
      <c r="O20" s="697"/>
      <c r="P20" s="697"/>
      <c r="Q20" s="698"/>
      <c r="R20" s="621">
        <v>176</v>
      </c>
      <c r="S20" s="622"/>
      <c r="T20" s="622"/>
      <c r="U20" s="622"/>
      <c r="V20" s="622"/>
      <c r="W20" s="622"/>
      <c r="X20" s="622"/>
      <c r="Y20" s="623"/>
      <c r="Z20" s="659">
        <v>0</v>
      </c>
      <c r="AA20" s="659"/>
      <c r="AB20" s="659"/>
      <c r="AC20" s="659"/>
      <c r="AD20" s="660">
        <v>176</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434844</v>
      </c>
      <c r="BH20" s="622"/>
      <c r="BI20" s="622"/>
      <c r="BJ20" s="622"/>
      <c r="BK20" s="622"/>
      <c r="BL20" s="622"/>
      <c r="BM20" s="622"/>
      <c r="BN20" s="623"/>
      <c r="BO20" s="659">
        <v>7.9</v>
      </c>
      <c r="BP20" s="659"/>
      <c r="BQ20" s="659"/>
      <c r="BR20" s="659"/>
      <c r="BS20" s="660" t="s">
        <v>131</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19309575</v>
      </c>
      <c r="CS20" s="622"/>
      <c r="CT20" s="622"/>
      <c r="CU20" s="622"/>
      <c r="CV20" s="622"/>
      <c r="CW20" s="622"/>
      <c r="CX20" s="622"/>
      <c r="CY20" s="623"/>
      <c r="CZ20" s="659">
        <v>100</v>
      </c>
      <c r="DA20" s="659"/>
      <c r="DB20" s="659"/>
      <c r="DC20" s="659"/>
      <c r="DD20" s="627">
        <v>786554</v>
      </c>
      <c r="DE20" s="622"/>
      <c r="DF20" s="622"/>
      <c r="DG20" s="622"/>
      <c r="DH20" s="622"/>
      <c r="DI20" s="622"/>
      <c r="DJ20" s="622"/>
      <c r="DK20" s="622"/>
      <c r="DL20" s="622"/>
      <c r="DM20" s="622"/>
      <c r="DN20" s="622"/>
      <c r="DO20" s="622"/>
      <c r="DP20" s="623"/>
      <c r="DQ20" s="627">
        <v>13668363</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5091503</v>
      </c>
      <c r="S21" s="622"/>
      <c r="T21" s="622"/>
      <c r="U21" s="622"/>
      <c r="V21" s="622"/>
      <c r="W21" s="622"/>
      <c r="X21" s="622"/>
      <c r="Y21" s="623"/>
      <c r="Z21" s="659">
        <v>25.5</v>
      </c>
      <c r="AA21" s="659"/>
      <c r="AB21" s="659"/>
      <c r="AC21" s="659"/>
      <c r="AD21" s="660">
        <v>4119317</v>
      </c>
      <c r="AE21" s="660"/>
      <c r="AF21" s="660"/>
      <c r="AG21" s="660"/>
      <c r="AH21" s="660"/>
      <c r="AI21" s="660"/>
      <c r="AJ21" s="660"/>
      <c r="AK21" s="660"/>
      <c r="AL21" s="624">
        <v>39.200000000000003</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v>27027</v>
      </c>
      <c r="BH21" s="622"/>
      <c r="BI21" s="622"/>
      <c r="BJ21" s="622"/>
      <c r="BK21" s="622"/>
      <c r="BL21" s="622"/>
      <c r="BM21" s="622"/>
      <c r="BN21" s="623"/>
      <c r="BO21" s="659">
        <v>0.5</v>
      </c>
      <c r="BP21" s="659"/>
      <c r="BQ21" s="659"/>
      <c r="BR21" s="659"/>
      <c r="BS21" s="660" t="s">
        <v>131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4119317</v>
      </c>
      <c r="S22" s="622"/>
      <c r="T22" s="622"/>
      <c r="U22" s="622"/>
      <c r="V22" s="622"/>
      <c r="W22" s="622"/>
      <c r="X22" s="622"/>
      <c r="Y22" s="623"/>
      <c r="Z22" s="659">
        <v>20.6</v>
      </c>
      <c r="AA22" s="659"/>
      <c r="AB22" s="659"/>
      <c r="AC22" s="659"/>
      <c r="AD22" s="660">
        <v>4119317</v>
      </c>
      <c r="AE22" s="660"/>
      <c r="AF22" s="660"/>
      <c r="AG22" s="660"/>
      <c r="AH22" s="660"/>
      <c r="AI22" s="660"/>
      <c r="AJ22" s="660"/>
      <c r="AK22" s="660"/>
      <c r="AL22" s="624">
        <v>39.200000000000003</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237</v>
      </c>
      <c r="BH22" s="622"/>
      <c r="BI22" s="622"/>
      <c r="BJ22" s="622"/>
      <c r="BK22" s="622"/>
      <c r="BL22" s="622"/>
      <c r="BM22" s="622"/>
      <c r="BN22" s="623"/>
      <c r="BO22" s="659" t="s">
        <v>131</v>
      </c>
      <c r="BP22" s="659"/>
      <c r="BQ22" s="659"/>
      <c r="BR22" s="659"/>
      <c r="BS22" s="660" t="s">
        <v>237</v>
      </c>
      <c r="BT22" s="660"/>
      <c r="BU22" s="660"/>
      <c r="BV22" s="660"/>
      <c r="BW22" s="660"/>
      <c r="BX22" s="660"/>
      <c r="BY22" s="660"/>
      <c r="BZ22" s="660"/>
      <c r="CA22" s="660"/>
      <c r="CB22" s="695"/>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972186</v>
      </c>
      <c r="S23" s="622"/>
      <c r="T23" s="622"/>
      <c r="U23" s="622"/>
      <c r="V23" s="622"/>
      <c r="W23" s="622"/>
      <c r="X23" s="622"/>
      <c r="Y23" s="623"/>
      <c r="Z23" s="659">
        <v>4.9000000000000004</v>
      </c>
      <c r="AA23" s="659"/>
      <c r="AB23" s="659"/>
      <c r="AC23" s="659"/>
      <c r="AD23" s="660" t="s">
        <v>131</v>
      </c>
      <c r="AE23" s="660"/>
      <c r="AF23" s="660"/>
      <c r="AG23" s="660"/>
      <c r="AH23" s="660"/>
      <c r="AI23" s="660"/>
      <c r="AJ23" s="660"/>
      <c r="AK23" s="660"/>
      <c r="AL23" s="624" t="s">
        <v>131</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v>407817</v>
      </c>
      <c r="BH23" s="622"/>
      <c r="BI23" s="622"/>
      <c r="BJ23" s="622"/>
      <c r="BK23" s="622"/>
      <c r="BL23" s="622"/>
      <c r="BM23" s="622"/>
      <c r="BN23" s="623"/>
      <c r="BO23" s="659">
        <v>7.4</v>
      </c>
      <c r="BP23" s="659"/>
      <c r="BQ23" s="659"/>
      <c r="BR23" s="659"/>
      <c r="BS23" s="660" t="s">
        <v>131</v>
      </c>
      <c r="BT23" s="660"/>
      <c r="BU23" s="660"/>
      <c r="BV23" s="660"/>
      <c r="BW23" s="660"/>
      <c r="BX23" s="660"/>
      <c r="BY23" s="660"/>
      <c r="BZ23" s="660"/>
      <c r="CA23" s="660"/>
      <c r="CB23" s="695"/>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59" t="s">
        <v>237</v>
      </c>
      <c r="AA24" s="659"/>
      <c r="AB24" s="659"/>
      <c r="AC24" s="659"/>
      <c r="AD24" s="660" t="s">
        <v>237</v>
      </c>
      <c r="AE24" s="660"/>
      <c r="AF24" s="660"/>
      <c r="AG24" s="660"/>
      <c r="AH24" s="660"/>
      <c r="AI24" s="660"/>
      <c r="AJ24" s="660"/>
      <c r="AK24" s="660"/>
      <c r="AL24" s="624" t="s">
        <v>131</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176</v>
      </c>
      <c r="BH24" s="622"/>
      <c r="BI24" s="622"/>
      <c r="BJ24" s="622"/>
      <c r="BK24" s="622"/>
      <c r="BL24" s="622"/>
      <c r="BM24" s="622"/>
      <c r="BN24" s="623"/>
      <c r="BO24" s="659" t="s">
        <v>237</v>
      </c>
      <c r="BP24" s="659"/>
      <c r="BQ24" s="659"/>
      <c r="BR24" s="659"/>
      <c r="BS24" s="660" t="s">
        <v>131</v>
      </c>
      <c r="BT24" s="660"/>
      <c r="BU24" s="660"/>
      <c r="BV24" s="660"/>
      <c r="BW24" s="660"/>
      <c r="BX24" s="660"/>
      <c r="BY24" s="660"/>
      <c r="BZ24" s="660"/>
      <c r="CA24" s="660"/>
      <c r="CB24" s="695"/>
      <c r="CD24" s="679" t="s">
        <v>294</v>
      </c>
      <c r="CE24" s="680"/>
      <c r="CF24" s="680"/>
      <c r="CG24" s="680"/>
      <c r="CH24" s="680"/>
      <c r="CI24" s="680"/>
      <c r="CJ24" s="680"/>
      <c r="CK24" s="680"/>
      <c r="CL24" s="680"/>
      <c r="CM24" s="680"/>
      <c r="CN24" s="680"/>
      <c r="CO24" s="680"/>
      <c r="CP24" s="680"/>
      <c r="CQ24" s="681"/>
      <c r="CR24" s="676">
        <v>9079123</v>
      </c>
      <c r="CS24" s="677"/>
      <c r="CT24" s="677"/>
      <c r="CU24" s="677"/>
      <c r="CV24" s="677"/>
      <c r="CW24" s="677"/>
      <c r="CX24" s="677"/>
      <c r="CY24" s="702"/>
      <c r="CZ24" s="703">
        <v>47</v>
      </c>
      <c r="DA24" s="685"/>
      <c r="DB24" s="685"/>
      <c r="DC24" s="705"/>
      <c r="DD24" s="701">
        <v>5784351</v>
      </c>
      <c r="DE24" s="677"/>
      <c r="DF24" s="677"/>
      <c r="DG24" s="677"/>
      <c r="DH24" s="677"/>
      <c r="DI24" s="677"/>
      <c r="DJ24" s="677"/>
      <c r="DK24" s="702"/>
      <c r="DL24" s="701">
        <v>5653633</v>
      </c>
      <c r="DM24" s="677"/>
      <c r="DN24" s="677"/>
      <c r="DO24" s="677"/>
      <c r="DP24" s="677"/>
      <c r="DQ24" s="677"/>
      <c r="DR24" s="677"/>
      <c r="DS24" s="677"/>
      <c r="DT24" s="677"/>
      <c r="DU24" s="677"/>
      <c r="DV24" s="702"/>
      <c r="DW24" s="703">
        <v>52.8</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11816090</v>
      </c>
      <c r="S25" s="622"/>
      <c r="T25" s="622"/>
      <c r="U25" s="622"/>
      <c r="V25" s="622"/>
      <c r="W25" s="622"/>
      <c r="X25" s="622"/>
      <c r="Y25" s="623"/>
      <c r="Z25" s="659">
        <v>59.2</v>
      </c>
      <c r="AA25" s="659"/>
      <c r="AB25" s="659"/>
      <c r="AC25" s="659"/>
      <c r="AD25" s="660">
        <v>10436087</v>
      </c>
      <c r="AE25" s="660"/>
      <c r="AF25" s="660"/>
      <c r="AG25" s="660"/>
      <c r="AH25" s="660"/>
      <c r="AI25" s="660"/>
      <c r="AJ25" s="660"/>
      <c r="AK25" s="660"/>
      <c r="AL25" s="624">
        <v>99.4</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237</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2920157</v>
      </c>
      <c r="CS25" s="634"/>
      <c r="CT25" s="634"/>
      <c r="CU25" s="634"/>
      <c r="CV25" s="634"/>
      <c r="CW25" s="634"/>
      <c r="CX25" s="634"/>
      <c r="CY25" s="635"/>
      <c r="CZ25" s="624">
        <v>15.1</v>
      </c>
      <c r="DA25" s="636"/>
      <c r="DB25" s="636"/>
      <c r="DC25" s="637"/>
      <c r="DD25" s="627">
        <v>2794090</v>
      </c>
      <c r="DE25" s="634"/>
      <c r="DF25" s="634"/>
      <c r="DG25" s="634"/>
      <c r="DH25" s="634"/>
      <c r="DI25" s="634"/>
      <c r="DJ25" s="634"/>
      <c r="DK25" s="635"/>
      <c r="DL25" s="627">
        <v>2704889</v>
      </c>
      <c r="DM25" s="634"/>
      <c r="DN25" s="634"/>
      <c r="DO25" s="634"/>
      <c r="DP25" s="634"/>
      <c r="DQ25" s="634"/>
      <c r="DR25" s="634"/>
      <c r="DS25" s="634"/>
      <c r="DT25" s="634"/>
      <c r="DU25" s="634"/>
      <c r="DV25" s="635"/>
      <c r="DW25" s="624">
        <v>25.3</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5460</v>
      </c>
      <c r="S26" s="622"/>
      <c r="T26" s="622"/>
      <c r="U26" s="622"/>
      <c r="V26" s="622"/>
      <c r="W26" s="622"/>
      <c r="X26" s="622"/>
      <c r="Y26" s="623"/>
      <c r="Z26" s="659">
        <v>0</v>
      </c>
      <c r="AA26" s="659"/>
      <c r="AB26" s="659"/>
      <c r="AC26" s="659"/>
      <c r="AD26" s="660">
        <v>5460</v>
      </c>
      <c r="AE26" s="660"/>
      <c r="AF26" s="660"/>
      <c r="AG26" s="660"/>
      <c r="AH26" s="660"/>
      <c r="AI26" s="660"/>
      <c r="AJ26" s="660"/>
      <c r="AK26" s="660"/>
      <c r="AL26" s="624">
        <v>0.1</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237</v>
      </c>
      <c r="BP26" s="659"/>
      <c r="BQ26" s="659"/>
      <c r="BR26" s="659"/>
      <c r="BS26" s="660" t="s">
        <v>131</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1841089</v>
      </c>
      <c r="CS26" s="622"/>
      <c r="CT26" s="622"/>
      <c r="CU26" s="622"/>
      <c r="CV26" s="622"/>
      <c r="CW26" s="622"/>
      <c r="CX26" s="622"/>
      <c r="CY26" s="623"/>
      <c r="CZ26" s="624">
        <v>9.5</v>
      </c>
      <c r="DA26" s="636"/>
      <c r="DB26" s="636"/>
      <c r="DC26" s="637"/>
      <c r="DD26" s="627">
        <v>1767054</v>
      </c>
      <c r="DE26" s="622"/>
      <c r="DF26" s="622"/>
      <c r="DG26" s="622"/>
      <c r="DH26" s="622"/>
      <c r="DI26" s="622"/>
      <c r="DJ26" s="622"/>
      <c r="DK26" s="623"/>
      <c r="DL26" s="627" t="s">
        <v>237</v>
      </c>
      <c r="DM26" s="622"/>
      <c r="DN26" s="622"/>
      <c r="DO26" s="622"/>
      <c r="DP26" s="622"/>
      <c r="DQ26" s="622"/>
      <c r="DR26" s="622"/>
      <c r="DS26" s="622"/>
      <c r="DT26" s="622"/>
      <c r="DU26" s="622"/>
      <c r="DV26" s="623"/>
      <c r="DW26" s="624" t="s">
        <v>237</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42867</v>
      </c>
      <c r="S27" s="622"/>
      <c r="T27" s="622"/>
      <c r="U27" s="622"/>
      <c r="V27" s="622"/>
      <c r="W27" s="622"/>
      <c r="X27" s="622"/>
      <c r="Y27" s="623"/>
      <c r="Z27" s="659">
        <v>0.2</v>
      </c>
      <c r="AA27" s="659"/>
      <c r="AB27" s="659"/>
      <c r="AC27" s="659"/>
      <c r="AD27" s="660" t="s">
        <v>131</v>
      </c>
      <c r="AE27" s="660"/>
      <c r="AF27" s="660"/>
      <c r="AG27" s="660"/>
      <c r="AH27" s="660"/>
      <c r="AI27" s="660"/>
      <c r="AJ27" s="660"/>
      <c r="AK27" s="660"/>
      <c r="AL27" s="624" t="s">
        <v>237</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5474778</v>
      </c>
      <c r="BH27" s="622"/>
      <c r="BI27" s="622"/>
      <c r="BJ27" s="622"/>
      <c r="BK27" s="622"/>
      <c r="BL27" s="622"/>
      <c r="BM27" s="622"/>
      <c r="BN27" s="623"/>
      <c r="BO27" s="659">
        <v>100</v>
      </c>
      <c r="BP27" s="659"/>
      <c r="BQ27" s="659"/>
      <c r="BR27" s="659"/>
      <c r="BS27" s="660">
        <v>11426</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4149914</v>
      </c>
      <c r="CS27" s="634"/>
      <c r="CT27" s="634"/>
      <c r="CU27" s="634"/>
      <c r="CV27" s="634"/>
      <c r="CW27" s="634"/>
      <c r="CX27" s="634"/>
      <c r="CY27" s="635"/>
      <c r="CZ27" s="624">
        <v>21.5</v>
      </c>
      <c r="DA27" s="636"/>
      <c r="DB27" s="636"/>
      <c r="DC27" s="637"/>
      <c r="DD27" s="627">
        <v>1001576</v>
      </c>
      <c r="DE27" s="634"/>
      <c r="DF27" s="634"/>
      <c r="DG27" s="634"/>
      <c r="DH27" s="634"/>
      <c r="DI27" s="634"/>
      <c r="DJ27" s="634"/>
      <c r="DK27" s="635"/>
      <c r="DL27" s="627">
        <v>960059</v>
      </c>
      <c r="DM27" s="634"/>
      <c r="DN27" s="634"/>
      <c r="DO27" s="634"/>
      <c r="DP27" s="634"/>
      <c r="DQ27" s="634"/>
      <c r="DR27" s="634"/>
      <c r="DS27" s="634"/>
      <c r="DT27" s="634"/>
      <c r="DU27" s="634"/>
      <c r="DV27" s="635"/>
      <c r="DW27" s="624">
        <v>9</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46016</v>
      </c>
      <c r="S28" s="622"/>
      <c r="T28" s="622"/>
      <c r="U28" s="622"/>
      <c r="V28" s="622"/>
      <c r="W28" s="622"/>
      <c r="X28" s="622"/>
      <c r="Y28" s="623"/>
      <c r="Z28" s="659">
        <v>0.2</v>
      </c>
      <c r="AA28" s="659"/>
      <c r="AB28" s="659"/>
      <c r="AC28" s="659"/>
      <c r="AD28" s="660">
        <v>25285</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2009052</v>
      </c>
      <c r="CS28" s="622"/>
      <c r="CT28" s="622"/>
      <c r="CU28" s="622"/>
      <c r="CV28" s="622"/>
      <c r="CW28" s="622"/>
      <c r="CX28" s="622"/>
      <c r="CY28" s="623"/>
      <c r="CZ28" s="624">
        <v>10.4</v>
      </c>
      <c r="DA28" s="636"/>
      <c r="DB28" s="636"/>
      <c r="DC28" s="637"/>
      <c r="DD28" s="627">
        <v>1988685</v>
      </c>
      <c r="DE28" s="622"/>
      <c r="DF28" s="622"/>
      <c r="DG28" s="622"/>
      <c r="DH28" s="622"/>
      <c r="DI28" s="622"/>
      <c r="DJ28" s="622"/>
      <c r="DK28" s="623"/>
      <c r="DL28" s="627">
        <v>1988685</v>
      </c>
      <c r="DM28" s="622"/>
      <c r="DN28" s="622"/>
      <c r="DO28" s="622"/>
      <c r="DP28" s="622"/>
      <c r="DQ28" s="622"/>
      <c r="DR28" s="622"/>
      <c r="DS28" s="622"/>
      <c r="DT28" s="622"/>
      <c r="DU28" s="622"/>
      <c r="DV28" s="623"/>
      <c r="DW28" s="624">
        <v>18.600000000000001</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101035</v>
      </c>
      <c r="S29" s="622"/>
      <c r="T29" s="622"/>
      <c r="U29" s="622"/>
      <c r="V29" s="622"/>
      <c r="W29" s="622"/>
      <c r="X29" s="622"/>
      <c r="Y29" s="623"/>
      <c r="Z29" s="659">
        <v>0.5</v>
      </c>
      <c r="AA29" s="659"/>
      <c r="AB29" s="659"/>
      <c r="AC29" s="659"/>
      <c r="AD29" s="660" t="s">
        <v>237</v>
      </c>
      <c r="AE29" s="660"/>
      <c r="AF29" s="660"/>
      <c r="AG29" s="660"/>
      <c r="AH29" s="660"/>
      <c r="AI29" s="660"/>
      <c r="AJ29" s="660"/>
      <c r="AK29" s="660"/>
      <c r="AL29" s="624" t="s">
        <v>237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72</v>
      </c>
      <c r="CG29" s="619"/>
      <c r="CH29" s="619"/>
      <c r="CI29" s="619"/>
      <c r="CJ29" s="619"/>
      <c r="CK29" s="619"/>
      <c r="CL29" s="619"/>
      <c r="CM29" s="619"/>
      <c r="CN29" s="619"/>
      <c r="CO29" s="619"/>
      <c r="CP29" s="619"/>
      <c r="CQ29" s="620"/>
      <c r="CR29" s="621">
        <v>2009052</v>
      </c>
      <c r="CS29" s="634"/>
      <c r="CT29" s="634"/>
      <c r="CU29" s="634"/>
      <c r="CV29" s="634"/>
      <c r="CW29" s="634"/>
      <c r="CX29" s="634"/>
      <c r="CY29" s="635"/>
      <c r="CZ29" s="624">
        <v>10.4</v>
      </c>
      <c r="DA29" s="636"/>
      <c r="DB29" s="636"/>
      <c r="DC29" s="637"/>
      <c r="DD29" s="627">
        <v>1988685</v>
      </c>
      <c r="DE29" s="634"/>
      <c r="DF29" s="634"/>
      <c r="DG29" s="634"/>
      <c r="DH29" s="634"/>
      <c r="DI29" s="634"/>
      <c r="DJ29" s="634"/>
      <c r="DK29" s="635"/>
      <c r="DL29" s="627">
        <v>1988685</v>
      </c>
      <c r="DM29" s="634"/>
      <c r="DN29" s="634"/>
      <c r="DO29" s="634"/>
      <c r="DP29" s="634"/>
      <c r="DQ29" s="634"/>
      <c r="DR29" s="634"/>
      <c r="DS29" s="634"/>
      <c r="DT29" s="634"/>
      <c r="DU29" s="634"/>
      <c r="DV29" s="635"/>
      <c r="DW29" s="624">
        <v>18.600000000000001</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3718904</v>
      </c>
      <c r="S30" s="622"/>
      <c r="T30" s="622"/>
      <c r="U30" s="622"/>
      <c r="V30" s="622"/>
      <c r="W30" s="622"/>
      <c r="X30" s="622"/>
      <c r="Y30" s="623"/>
      <c r="Z30" s="659">
        <v>18.600000000000001</v>
      </c>
      <c r="AA30" s="659"/>
      <c r="AB30" s="659"/>
      <c r="AC30" s="659"/>
      <c r="AD30" s="660" t="s">
        <v>237</v>
      </c>
      <c r="AE30" s="660"/>
      <c r="AF30" s="660"/>
      <c r="AG30" s="660"/>
      <c r="AH30" s="660"/>
      <c r="AI30" s="660"/>
      <c r="AJ30" s="660"/>
      <c r="AK30" s="660"/>
      <c r="AL30" s="624" t="s">
        <v>131</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3"/>
      <c r="BI30" s="693"/>
      <c r="BJ30" s="693"/>
      <c r="BK30" s="693"/>
      <c r="BL30" s="693"/>
      <c r="BM30" s="693"/>
      <c r="BN30" s="693"/>
      <c r="BO30" s="693"/>
      <c r="BP30" s="693"/>
      <c r="BQ30" s="694"/>
      <c r="BR30" s="673"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1933367</v>
      </c>
      <c r="CS30" s="622"/>
      <c r="CT30" s="622"/>
      <c r="CU30" s="622"/>
      <c r="CV30" s="622"/>
      <c r="CW30" s="622"/>
      <c r="CX30" s="622"/>
      <c r="CY30" s="623"/>
      <c r="CZ30" s="624">
        <v>10</v>
      </c>
      <c r="DA30" s="636"/>
      <c r="DB30" s="636"/>
      <c r="DC30" s="637"/>
      <c r="DD30" s="627">
        <v>1913000</v>
      </c>
      <c r="DE30" s="622"/>
      <c r="DF30" s="622"/>
      <c r="DG30" s="622"/>
      <c r="DH30" s="622"/>
      <c r="DI30" s="622"/>
      <c r="DJ30" s="622"/>
      <c r="DK30" s="623"/>
      <c r="DL30" s="627">
        <v>1913000</v>
      </c>
      <c r="DM30" s="622"/>
      <c r="DN30" s="622"/>
      <c r="DO30" s="622"/>
      <c r="DP30" s="622"/>
      <c r="DQ30" s="622"/>
      <c r="DR30" s="622"/>
      <c r="DS30" s="622"/>
      <c r="DT30" s="622"/>
      <c r="DU30" s="622"/>
      <c r="DV30" s="623"/>
      <c r="DW30" s="624">
        <v>17.899999999999999</v>
      </c>
      <c r="DX30" s="636"/>
      <c r="DY30" s="636"/>
      <c r="DZ30" s="636"/>
      <c r="EA30" s="636"/>
      <c r="EB30" s="636"/>
      <c r="EC30" s="648"/>
    </row>
    <row r="31" spans="2:133" ht="11.25" customHeight="1" x14ac:dyDescent="0.2">
      <c r="B31" s="696" t="s">
        <v>312</v>
      </c>
      <c r="C31" s="697"/>
      <c r="D31" s="697"/>
      <c r="E31" s="697"/>
      <c r="F31" s="697"/>
      <c r="G31" s="697"/>
      <c r="H31" s="697"/>
      <c r="I31" s="697"/>
      <c r="J31" s="697"/>
      <c r="K31" s="697"/>
      <c r="L31" s="697"/>
      <c r="M31" s="697"/>
      <c r="N31" s="697"/>
      <c r="O31" s="697"/>
      <c r="P31" s="697"/>
      <c r="Q31" s="698"/>
      <c r="R31" s="621" t="s">
        <v>131</v>
      </c>
      <c r="S31" s="622"/>
      <c r="T31" s="622"/>
      <c r="U31" s="622"/>
      <c r="V31" s="622"/>
      <c r="W31" s="622"/>
      <c r="X31" s="622"/>
      <c r="Y31" s="623"/>
      <c r="Z31" s="659" t="s">
        <v>237</v>
      </c>
      <c r="AA31" s="659"/>
      <c r="AB31" s="659"/>
      <c r="AC31" s="659"/>
      <c r="AD31" s="660" t="s">
        <v>131</v>
      </c>
      <c r="AE31" s="660"/>
      <c r="AF31" s="660"/>
      <c r="AG31" s="660"/>
      <c r="AH31" s="660"/>
      <c r="AI31" s="660"/>
      <c r="AJ31" s="660"/>
      <c r="AK31" s="660"/>
      <c r="AL31" s="624" t="s">
        <v>237</v>
      </c>
      <c r="AM31" s="625"/>
      <c r="AN31" s="625"/>
      <c r="AO31" s="661"/>
      <c r="AP31" s="687" t="s">
        <v>313</v>
      </c>
      <c r="AQ31" s="688"/>
      <c r="AR31" s="688"/>
      <c r="AS31" s="688"/>
      <c r="AT31" s="689" t="s">
        <v>314</v>
      </c>
      <c r="AU31" s="218"/>
      <c r="AV31" s="218"/>
      <c r="AW31" s="218"/>
      <c r="AX31" s="679" t="s">
        <v>189</v>
      </c>
      <c r="AY31" s="680"/>
      <c r="AZ31" s="680"/>
      <c r="BA31" s="680"/>
      <c r="BB31" s="680"/>
      <c r="BC31" s="680"/>
      <c r="BD31" s="680"/>
      <c r="BE31" s="680"/>
      <c r="BF31" s="681"/>
      <c r="BG31" s="683">
        <v>98.1</v>
      </c>
      <c r="BH31" s="684"/>
      <c r="BI31" s="684"/>
      <c r="BJ31" s="684"/>
      <c r="BK31" s="684"/>
      <c r="BL31" s="684"/>
      <c r="BM31" s="685">
        <v>91.8</v>
      </c>
      <c r="BN31" s="684"/>
      <c r="BO31" s="684"/>
      <c r="BP31" s="684"/>
      <c r="BQ31" s="686"/>
      <c r="BR31" s="683">
        <v>97.6</v>
      </c>
      <c r="BS31" s="684"/>
      <c r="BT31" s="684"/>
      <c r="BU31" s="684"/>
      <c r="BV31" s="684"/>
      <c r="BW31" s="684"/>
      <c r="BX31" s="685">
        <v>91.2</v>
      </c>
      <c r="BY31" s="684"/>
      <c r="BZ31" s="684"/>
      <c r="CA31" s="684"/>
      <c r="CB31" s="686"/>
      <c r="CD31" s="642"/>
      <c r="CE31" s="643"/>
      <c r="CF31" s="618" t="s">
        <v>315</v>
      </c>
      <c r="CG31" s="619"/>
      <c r="CH31" s="619"/>
      <c r="CI31" s="619"/>
      <c r="CJ31" s="619"/>
      <c r="CK31" s="619"/>
      <c r="CL31" s="619"/>
      <c r="CM31" s="619"/>
      <c r="CN31" s="619"/>
      <c r="CO31" s="619"/>
      <c r="CP31" s="619"/>
      <c r="CQ31" s="620"/>
      <c r="CR31" s="621">
        <v>75685</v>
      </c>
      <c r="CS31" s="634"/>
      <c r="CT31" s="634"/>
      <c r="CU31" s="634"/>
      <c r="CV31" s="634"/>
      <c r="CW31" s="634"/>
      <c r="CX31" s="634"/>
      <c r="CY31" s="635"/>
      <c r="CZ31" s="624">
        <v>0.4</v>
      </c>
      <c r="DA31" s="636"/>
      <c r="DB31" s="636"/>
      <c r="DC31" s="637"/>
      <c r="DD31" s="627">
        <v>75685</v>
      </c>
      <c r="DE31" s="634"/>
      <c r="DF31" s="634"/>
      <c r="DG31" s="634"/>
      <c r="DH31" s="634"/>
      <c r="DI31" s="634"/>
      <c r="DJ31" s="634"/>
      <c r="DK31" s="635"/>
      <c r="DL31" s="627">
        <v>75685</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1041663</v>
      </c>
      <c r="S32" s="622"/>
      <c r="T32" s="622"/>
      <c r="U32" s="622"/>
      <c r="V32" s="622"/>
      <c r="W32" s="622"/>
      <c r="X32" s="622"/>
      <c r="Y32" s="623"/>
      <c r="Z32" s="659">
        <v>5.2</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0"/>
      <c r="AU32" s="214" t="s">
        <v>317</v>
      </c>
      <c r="AX32" s="618" t="s">
        <v>318</v>
      </c>
      <c r="AY32" s="619"/>
      <c r="AZ32" s="619"/>
      <c r="BA32" s="619"/>
      <c r="BB32" s="619"/>
      <c r="BC32" s="619"/>
      <c r="BD32" s="619"/>
      <c r="BE32" s="619"/>
      <c r="BF32" s="620"/>
      <c r="BG32" s="692">
        <v>98</v>
      </c>
      <c r="BH32" s="634"/>
      <c r="BI32" s="634"/>
      <c r="BJ32" s="634"/>
      <c r="BK32" s="634"/>
      <c r="BL32" s="634"/>
      <c r="BM32" s="625">
        <v>94.2</v>
      </c>
      <c r="BN32" s="634"/>
      <c r="BO32" s="634"/>
      <c r="BP32" s="634"/>
      <c r="BQ32" s="657"/>
      <c r="BR32" s="692">
        <v>98.2</v>
      </c>
      <c r="BS32" s="634"/>
      <c r="BT32" s="634"/>
      <c r="BU32" s="634"/>
      <c r="BV32" s="634"/>
      <c r="BW32" s="634"/>
      <c r="BX32" s="625">
        <v>94.3</v>
      </c>
      <c r="BY32" s="634"/>
      <c r="BZ32" s="634"/>
      <c r="CA32" s="634"/>
      <c r="CB32" s="657"/>
      <c r="CD32" s="644"/>
      <c r="CE32" s="645"/>
      <c r="CF32" s="618" t="s">
        <v>319</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237</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84995</v>
      </c>
      <c r="S33" s="622"/>
      <c r="T33" s="622"/>
      <c r="U33" s="622"/>
      <c r="V33" s="622"/>
      <c r="W33" s="622"/>
      <c r="X33" s="622"/>
      <c r="Y33" s="623"/>
      <c r="Z33" s="659">
        <v>0.4</v>
      </c>
      <c r="AA33" s="659"/>
      <c r="AB33" s="659"/>
      <c r="AC33" s="659"/>
      <c r="AD33" s="660">
        <v>34483</v>
      </c>
      <c r="AE33" s="660"/>
      <c r="AF33" s="660"/>
      <c r="AG33" s="660"/>
      <c r="AH33" s="660"/>
      <c r="AI33" s="660"/>
      <c r="AJ33" s="660"/>
      <c r="AK33" s="660"/>
      <c r="AL33" s="624">
        <v>0.3</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97.9</v>
      </c>
      <c r="BH33" s="606"/>
      <c r="BI33" s="606"/>
      <c r="BJ33" s="606"/>
      <c r="BK33" s="606"/>
      <c r="BL33" s="606"/>
      <c r="BM33" s="652">
        <v>88.7</v>
      </c>
      <c r="BN33" s="606"/>
      <c r="BO33" s="606"/>
      <c r="BP33" s="606"/>
      <c r="BQ33" s="669"/>
      <c r="BR33" s="682">
        <v>96.7</v>
      </c>
      <c r="BS33" s="606"/>
      <c r="BT33" s="606"/>
      <c r="BU33" s="606"/>
      <c r="BV33" s="606"/>
      <c r="BW33" s="606"/>
      <c r="BX33" s="652">
        <v>87.6</v>
      </c>
      <c r="BY33" s="606"/>
      <c r="BZ33" s="606"/>
      <c r="CA33" s="606"/>
      <c r="CB33" s="669"/>
      <c r="CD33" s="618" t="s">
        <v>322</v>
      </c>
      <c r="CE33" s="619"/>
      <c r="CF33" s="619"/>
      <c r="CG33" s="619"/>
      <c r="CH33" s="619"/>
      <c r="CI33" s="619"/>
      <c r="CJ33" s="619"/>
      <c r="CK33" s="619"/>
      <c r="CL33" s="619"/>
      <c r="CM33" s="619"/>
      <c r="CN33" s="619"/>
      <c r="CO33" s="619"/>
      <c r="CP33" s="619"/>
      <c r="CQ33" s="620"/>
      <c r="CR33" s="621">
        <v>9440835</v>
      </c>
      <c r="CS33" s="634"/>
      <c r="CT33" s="634"/>
      <c r="CU33" s="634"/>
      <c r="CV33" s="634"/>
      <c r="CW33" s="634"/>
      <c r="CX33" s="634"/>
      <c r="CY33" s="635"/>
      <c r="CZ33" s="624">
        <v>48.9</v>
      </c>
      <c r="DA33" s="636"/>
      <c r="DB33" s="636"/>
      <c r="DC33" s="637"/>
      <c r="DD33" s="627">
        <v>7695162</v>
      </c>
      <c r="DE33" s="634"/>
      <c r="DF33" s="634"/>
      <c r="DG33" s="634"/>
      <c r="DH33" s="634"/>
      <c r="DI33" s="634"/>
      <c r="DJ33" s="634"/>
      <c r="DK33" s="635"/>
      <c r="DL33" s="627">
        <v>5124700</v>
      </c>
      <c r="DM33" s="634"/>
      <c r="DN33" s="634"/>
      <c r="DO33" s="634"/>
      <c r="DP33" s="634"/>
      <c r="DQ33" s="634"/>
      <c r="DR33" s="634"/>
      <c r="DS33" s="634"/>
      <c r="DT33" s="634"/>
      <c r="DU33" s="634"/>
      <c r="DV33" s="635"/>
      <c r="DW33" s="624">
        <v>47.9</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1204421</v>
      </c>
      <c r="S34" s="622"/>
      <c r="T34" s="622"/>
      <c r="U34" s="622"/>
      <c r="V34" s="622"/>
      <c r="W34" s="622"/>
      <c r="X34" s="622"/>
      <c r="Y34" s="623"/>
      <c r="Z34" s="659">
        <v>6</v>
      </c>
      <c r="AA34" s="659"/>
      <c r="AB34" s="659"/>
      <c r="AC34" s="659"/>
      <c r="AD34" s="660" t="s">
        <v>131</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2957520</v>
      </c>
      <c r="CS34" s="622"/>
      <c r="CT34" s="622"/>
      <c r="CU34" s="622"/>
      <c r="CV34" s="622"/>
      <c r="CW34" s="622"/>
      <c r="CX34" s="622"/>
      <c r="CY34" s="623"/>
      <c r="CZ34" s="624">
        <v>15.3</v>
      </c>
      <c r="DA34" s="636"/>
      <c r="DB34" s="636"/>
      <c r="DC34" s="637"/>
      <c r="DD34" s="627">
        <v>2326752</v>
      </c>
      <c r="DE34" s="622"/>
      <c r="DF34" s="622"/>
      <c r="DG34" s="622"/>
      <c r="DH34" s="622"/>
      <c r="DI34" s="622"/>
      <c r="DJ34" s="622"/>
      <c r="DK34" s="623"/>
      <c r="DL34" s="627">
        <v>1585934</v>
      </c>
      <c r="DM34" s="622"/>
      <c r="DN34" s="622"/>
      <c r="DO34" s="622"/>
      <c r="DP34" s="622"/>
      <c r="DQ34" s="622"/>
      <c r="DR34" s="622"/>
      <c r="DS34" s="622"/>
      <c r="DT34" s="622"/>
      <c r="DU34" s="622"/>
      <c r="DV34" s="623"/>
      <c r="DW34" s="624">
        <v>14.8</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775003</v>
      </c>
      <c r="S35" s="622"/>
      <c r="T35" s="622"/>
      <c r="U35" s="622"/>
      <c r="V35" s="622"/>
      <c r="W35" s="622"/>
      <c r="X35" s="622"/>
      <c r="Y35" s="623"/>
      <c r="Z35" s="659">
        <v>3.9</v>
      </c>
      <c r="AA35" s="659"/>
      <c r="AB35" s="659"/>
      <c r="AC35" s="659"/>
      <c r="AD35" s="660" t="s">
        <v>131</v>
      </c>
      <c r="AE35" s="660"/>
      <c r="AF35" s="660"/>
      <c r="AG35" s="660"/>
      <c r="AH35" s="660"/>
      <c r="AI35" s="660"/>
      <c r="AJ35" s="660"/>
      <c r="AK35" s="660"/>
      <c r="AL35" s="624" t="s">
        <v>131</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147266</v>
      </c>
      <c r="CS35" s="634"/>
      <c r="CT35" s="634"/>
      <c r="CU35" s="634"/>
      <c r="CV35" s="634"/>
      <c r="CW35" s="634"/>
      <c r="CX35" s="634"/>
      <c r="CY35" s="635"/>
      <c r="CZ35" s="624">
        <v>0.8</v>
      </c>
      <c r="DA35" s="636"/>
      <c r="DB35" s="636"/>
      <c r="DC35" s="637"/>
      <c r="DD35" s="627">
        <v>99323</v>
      </c>
      <c r="DE35" s="634"/>
      <c r="DF35" s="634"/>
      <c r="DG35" s="634"/>
      <c r="DH35" s="634"/>
      <c r="DI35" s="634"/>
      <c r="DJ35" s="634"/>
      <c r="DK35" s="635"/>
      <c r="DL35" s="627">
        <v>99323</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549848</v>
      </c>
      <c r="S36" s="622"/>
      <c r="T36" s="622"/>
      <c r="U36" s="622"/>
      <c r="V36" s="622"/>
      <c r="W36" s="622"/>
      <c r="X36" s="622"/>
      <c r="Y36" s="623"/>
      <c r="Z36" s="659">
        <v>2.8</v>
      </c>
      <c r="AA36" s="659"/>
      <c r="AB36" s="659"/>
      <c r="AC36" s="659"/>
      <c r="AD36" s="660" t="s">
        <v>131</v>
      </c>
      <c r="AE36" s="660"/>
      <c r="AF36" s="660"/>
      <c r="AG36" s="660"/>
      <c r="AH36" s="660"/>
      <c r="AI36" s="660"/>
      <c r="AJ36" s="660"/>
      <c r="AK36" s="660"/>
      <c r="AL36" s="624" t="s">
        <v>237</v>
      </c>
      <c r="AM36" s="625"/>
      <c r="AN36" s="625"/>
      <c r="AO36" s="661"/>
      <c r="AP36" s="222"/>
      <c r="AQ36" s="670" t="s">
        <v>330</v>
      </c>
      <c r="AR36" s="671"/>
      <c r="AS36" s="671"/>
      <c r="AT36" s="671"/>
      <c r="AU36" s="671"/>
      <c r="AV36" s="671"/>
      <c r="AW36" s="671"/>
      <c r="AX36" s="671"/>
      <c r="AY36" s="672"/>
      <c r="AZ36" s="676">
        <v>3283231</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2816</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3118042</v>
      </c>
      <c r="CS36" s="622"/>
      <c r="CT36" s="622"/>
      <c r="CU36" s="622"/>
      <c r="CV36" s="622"/>
      <c r="CW36" s="622"/>
      <c r="CX36" s="622"/>
      <c r="CY36" s="623"/>
      <c r="CZ36" s="624">
        <v>16.100000000000001</v>
      </c>
      <c r="DA36" s="636"/>
      <c r="DB36" s="636"/>
      <c r="DC36" s="637"/>
      <c r="DD36" s="627">
        <v>2879834</v>
      </c>
      <c r="DE36" s="622"/>
      <c r="DF36" s="622"/>
      <c r="DG36" s="622"/>
      <c r="DH36" s="622"/>
      <c r="DI36" s="622"/>
      <c r="DJ36" s="622"/>
      <c r="DK36" s="623"/>
      <c r="DL36" s="627">
        <v>1850581</v>
      </c>
      <c r="DM36" s="622"/>
      <c r="DN36" s="622"/>
      <c r="DO36" s="622"/>
      <c r="DP36" s="622"/>
      <c r="DQ36" s="622"/>
      <c r="DR36" s="622"/>
      <c r="DS36" s="622"/>
      <c r="DT36" s="622"/>
      <c r="DU36" s="622"/>
      <c r="DV36" s="623"/>
      <c r="DW36" s="624">
        <v>17.3</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172836</v>
      </c>
      <c r="S37" s="622"/>
      <c r="T37" s="622"/>
      <c r="U37" s="622"/>
      <c r="V37" s="622"/>
      <c r="W37" s="622"/>
      <c r="X37" s="622"/>
      <c r="Y37" s="623"/>
      <c r="Z37" s="659">
        <v>0.9</v>
      </c>
      <c r="AA37" s="659"/>
      <c r="AB37" s="659"/>
      <c r="AC37" s="659"/>
      <c r="AD37" s="660">
        <v>50</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665700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-80393</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3244</v>
      </c>
      <c r="CS37" s="634"/>
      <c r="CT37" s="634"/>
      <c r="CU37" s="634"/>
      <c r="CV37" s="634"/>
      <c r="CW37" s="634"/>
      <c r="CX37" s="634"/>
      <c r="CY37" s="635"/>
      <c r="CZ37" s="624">
        <v>0</v>
      </c>
      <c r="DA37" s="636"/>
      <c r="DB37" s="636"/>
      <c r="DC37" s="637"/>
      <c r="DD37" s="627">
        <v>3244</v>
      </c>
      <c r="DE37" s="634"/>
      <c r="DF37" s="634"/>
      <c r="DG37" s="634"/>
      <c r="DH37" s="634"/>
      <c r="DI37" s="634"/>
      <c r="DJ37" s="634"/>
      <c r="DK37" s="635"/>
      <c r="DL37" s="627">
        <v>3244</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415893</v>
      </c>
      <c r="S38" s="622"/>
      <c r="T38" s="622"/>
      <c r="U38" s="622"/>
      <c r="V38" s="622"/>
      <c r="W38" s="622"/>
      <c r="X38" s="622"/>
      <c r="Y38" s="623"/>
      <c r="Z38" s="659">
        <v>2.1</v>
      </c>
      <c r="AA38" s="659"/>
      <c r="AB38" s="659"/>
      <c r="AC38" s="659"/>
      <c r="AD38" s="660" t="s">
        <v>237</v>
      </c>
      <c r="AE38" s="660"/>
      <c r="AF38" s="660"/>
      <c r="AG38" s="660"/>
      <c r="AH38" s="660"/>
      <c r="AI38" s="660"/>
      <c r="AJ38" s="660"/>
      <c r="AK38" s="660"/>
      <c r="AL38" s="624" t="s">
        <v>131</v>
      </c>
      <c r="AM38" s="625"/>
      <c r="AN38" s="625"/>
      <c r="AO38" s="661"/>
      <c r="AQ38" s="654" t="s">
        <v>338</v>
      </c>
      <c r="AR38" s="655"/>
      <c r="AS38" s="655"/>
      <c r="AT38" s="655"/>
      <c r="AU38" s="655"/>
      <c r="AV38" s="655"/>
      <c r="AW38" s="655"/>
      <c r="AX38" s="655"/>
      <c r="AY38" s="656"/>
      <c r="AZ38" s="621">
        <v>397686</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6989</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2023068</v>
      </c>
      <c r="CS38" s="622"/>
      <c r="CT38" s="622"/>
      <c r="CU38" s="622"/>
      <c r="CV38" s="622"/>
      <c r="CW38" s="622"/>
      <c r="CX38" s="622"/>
      <c r="CY38" s="623"/>
      <c r="CZ38" s="624">
        <v>10.5</v>
      </c>
      <c r="DA38" s="636"/>
      <c r="DB38" s="636"/>
      <c r="DC38" s="637"/>
      <c r="DD38" s="627">
        <v>1666510</v>
      </c>
      <c r="DE38" s="622"/>
      <c r="DF38" s="622"/>
      <c r="DG38" s="622"/>
      <c r="DH38" s="622"/>
      <c r="DI38" s="622"/>
      <c r="DJ38" s="622"/>
      <c r="DK38" s="623"/>
      <c r="DL38" s="627">
        <v>1588862</v>
      </c>
      <c r="DM38" s="622"/>
      <c r="DN38" s="622"/>
      <c r="DO38" s="622"/>
      <c r="DP38" s="622"/>
      <c r="DQ38" s="622"/>
      <c r="DR38" s="622"/>
      <c r="DS38" s="622"/>
      <c r="DT38" s="622"/>
      <c r="DU38" s="622"/>
      <c r="DV38" s="623"/>
      <c r="DW38" s="624">
        <v>14.8</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131</v>
      </c>
      <c r="AM39" s="625"/>
      <c r="AN39" s="625"/>
      <c r="AO39" s="661"/>
      <c r="AQ39" s="654" t="s">
        <v>342</v>
      </c>
      <c r="AR39" s="655"/>
      <c r="AS39" s="655"/>
      <c r="AT39" s="655"/>
      <c r="AU39" s="655"/>
      <c r="AV39" s="655"/>
      <c r="AW39" s="655"/>
      <c r="AX39" s="655"/>
      <c r="AY39" s="656"/>
      <c r="AZ39" s="621">
        <v>196777</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11247</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1180619</v>
      </c>
      <c r="CS39" s="634"/>
      <c r="CT39" s="634"/>
      <c r="CU39" s="634"/>
      <c r="CV39" s="634"/>
      <c r="CW39" s="634"/>
      <c r="CX39" s="634"/>
      <c r="CY39" s="635"/>
      <c r="CZ39" s="624">
        <v>6.1</v>
      </c>
      <c r="DA39" s="636"/>
      <c r="DB39" s="636"/>
      <c r="DC39" s="637"/>
      <c r="DD39" s="627">
        <v>722743</v>
      </c>
      <c r="DE39" s="634"/>
      <c r="DF39" s="634"/>
      <c r="DG39" s="634"/>
      <c r="DH39" s="634"/>
      <c r="DI39" s="634"/>
      <c r="DJ39" s="634"/>
      <c r="DK39" s="635"/>
      <c r="DL39" s="627" t="s">
        <v>131</v>
      </c>
      <c r="DM39" s="634"/>
      <c r="DN39" s="634"/>
      <c r="DO39" s="634"/>
      <c r="DP39" s="634"/>
      <c r="DQ39" s="634"/>
      <c r="DR39" s="634"/>
      <c r="DS39" s="634"/>
      <c r="DT39" s="634"/>
      <c r="DU39" s="634"/>
      <c r="DV39" s="635"/>
      <c r="DW39" s="624" t="s">
        <v>237</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207393</v>
      </c>
      <c r="S40" s="622"/>
      <c r="T40" s="622"/>
      <c r="U40" s="622"/>
      <c r="V40" s="622"/>
      <c r="W40" s="622"/>
      <c r="X40" s="622"/>
      <c r="Y40" s="623"/>
      <c r="Z40" s="659">
        <v>1</v>
      </c>
      <c r="AA40" s="659"/>
      <c r="AB40" s="659"/>
      <c r="AC40" s="659"/>
      <c r="AD40" s="660" t="s">
        <v>131</v>
      </c>
      <c r="AE40" s="660"/>
      <c r="AF40" s="660"/>
      <c r="AG40" s="660"/>
      <c r="AH40" s="660"/>
      <c r="AI40" s="660"/>
      <c r="AJ40" s="660"/>
      <c r="AK40" s="660"/>
      <c r="AL40" s="624" t="s">
        <v>131</v>
      </c>
      <c r="AM40" s="625"/>
      <c r="AN40" s="625"/>
      <c r="AO40" s="661"/>
      <c r="AQ40" s="654" t="s">
        <v>346</v>
      </c>
      <c r="AR40" s="655"/>
      <c r="AS40" s="655"/>
      <c r="AT40" s="655"/>
      <c r="AU40" s="655"/>
      <c r="AV40" s="655"/>
      <c r="AW40" s="655"/>
      <c r="AX40" s="655"/>
      <c r="AY40" s="656"/>
      <c r="AZ40" s="621">
        <v>11983</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111</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14320</v>
      </c>
      <c r="CS40" s="622"/>
      <c r="CT40" s="622"/>
      <c r="CU40" s="622"/>
      <c r="CV40" s="622"/>
      <c r="CW40" s="622"/>
      <c r="CX40" s="622"/>
      <c r="CY40" s="623"/>
      <c r="CZ40" s="624">
        <v>0.1</v>
      </c>
      <c r="DA40" s="636"/>
      <c r="DB40" s="636"/>
      <c r="DC40" s="637"/>
      <c r="DD40" s="627" t="s">
        <v>131</v>
      </c>
      <c r="DE40" s="622"/>
      <c r="DF40" s="622"/>
      <c r="DG40" s="622"/>
      <c r="DH40" s="622"/>
      <c r="DI40" s="622"/>
      <c r="DJ40" s="622"/>
      <c r="DK40" s="623"/>
      <c r="DL40" s="627" t="s">
        <v>131</v>
      </c>
      <c r="DM40" s="622"/>
      <c r="DN40" s="622"/>
      <c r="DO40" s="622"/>
      <c r="DP40" s="622"/>
      <c r="DQ40" s="622"/>
      <c r="DR40" s="622"/>
      <c r="DS40" s="622"/>
      <c r="DT40" s="622"/>
      <c r="DU40" s="622"/>
      <c r="DV40" s="623"/>
      <c r="DW40" s="624" t="s">
        <v>237</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19975031</v>
      </c>
      <c r="S41" s="646"/>
      <c r="T41" s="646"/>
      <c r="U41" s="646"/>
      <c r="V41" s="646"/>
      <c r="W41" s="646"/>
      <c r="X41" s="646"/>
      <c r="Y41" s="649"/>
      <c r="Z41" s="650">
        <v>100</v>
      </c>
      <c r="AA41" s="650"/>
      <c r="AB41" s="650"/>
      <c r="AC41" s="650"/>
      <c r="AD41" s="651">
        <v>10501365</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423442</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131</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176</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1587643</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339</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789617</v>
      </c>
      <c r="CS42" s="634"/>
      <c r="CT42" s="634"/>
      <c r="CU42" s="634"/>
      <c r="CV42" s="634"/>
      <c r="CW42" s="634"/>
      <c r="CX42" s="634"/>
      <c r="CY42" s="635"/>
      <c r="CZ42" s="624">
        <v>4.0999999999999996</v>
      </c>
      <c r="DA42" s="636"/>
      <c r="DB42" s="636"/>
      <c r="DC42" s="637"/>
      <c r="DD42" s="627">
        <v>188850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26557</v>
      </c>
      <c r="CS43" s="634"/>
      <c r="CT43" s="634"/>
      <c r="CU43" s="634"/>
      <c r="CV43" s="634"/>
      <c r="CW43" s="634"/>
      <c r="CX43" s="634"/>
      <c r="CY43" s="635"/>
      <c r="CZ43" s="624">
        <v>0.1</v>
      </c>
      <c r="DA43" s="636"/>
      <c r="DB43" s="636"/>
      <c r="DC43" s="637"/>
      <c r="DD43" s="627">
        <v>26557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786554</v>
      </c>
      <c r="CS44" s="622"/>
      <c r="CT44" s="622"/>
      <c r="CU44" s="622"/>
      <c r="CV44" s="622"/>
      <c r="CW44" s="622"/>
      <c r="CX44" s="622"/>
      <c r="CY44" s="623"/>
      <c r="CZ44" s="624">
        <v>4.0999999999999996</v>
      </c>
      <c r="DA44" s="625"/>
      <c r="DB44" s="625"/>
      <c r="DC44" s="626"/>
      <c r="DD44" s="627">
        <v>188850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365516</v>
      </c>
      <c r="CS45" s="634"/>
      <c r="CT45" s="634"/>
      <c r="CU45" s="634"/>
      <c r="CV45" s="634"/>
      <c r="CW45" s="634"/>
      <c r="CX45" s="634"/>
      <c r="CY45" s="635"/>
      <c r="CZ45" s="624">
        <v>1.9</v>
      </c>
      <c r="DA45" s="636"/>
      <c r="DB45" s="636"/>
      <c r="DC45" s="637"/>
      <c r="DD45" s="627">
        <v>36865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314246</v>
      </c>
      <c r="CS46" s="622"/>
      <c r="CT46" s="622"/>
      <c r="CU46" s="622"/>
      <c r="CV46" s="622"/>
      <c r="CW46" s="622"/>
      <c r="CX46" s="622"/>
      <c r="CY46" s="623"/>
      <c r="CZ46" s="624">
        <v>1.6</v>
      </c>
      <c r="DA46" s="625"/>
      <c r="DB46" s="625"/>
      <c r="DC46" s="626"/>
      <c r="DD46" s="627">
        <v>138301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v>3063</v>
      </c>
      <c r="CS47" s="634"/>
      <c r="CT47" s="634"/>
      <c r="CU47" s="634"/>
      <c r="CV47" s="634"/>
      <c r="CW47" s="634"/>
      <c r="CX47" s="634"/>
      <c r="CY47" s="635"/>
      <c r="CZ47" s="624">
        <v>0</v>
      </c>
      <c r="DA47" s="636"/>
      <c r="DB47" s="636"/>
      <c r="DC47" s="637"/>
      <c r="DD47" s="627" t="s">
        <v>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365</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19309575</v>
      </c>
      <c r="CS49" s="606"/>
      <c r="CT49" s="606"/>
      <c r="CU49" s="606"/>
      <c r="CV49" s="606"/>
      <c r="CW49" s="606"/>
      <c r="CX49" s="606"/>
      <c r="CY49" s="607"/>
      <c r="CZ49" s="608">
        <v>100</v>
      </c>
      <c r="DA49" s="609"/>
      <c r="DB49" s="609"/>
      <c r="DC49" s="610"/>
      <c r="DD49" s="611">
        <v>13668363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utdd0ZEcQ8aj5QeL4vvEQMlKRXbYQHRvV3SSzT+jDgG4pvn2DuNmrPp0ji2M06SPRIaJ1NSRoB7/K2GG612TA==" saltValue="xgmnem+J6h8O4DP9YwlyU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389</v>
      </c>
      <c r="C7" s="1048"/>
      <c r="D7" s="1048"/>
      <c r="E7" s="1048"/>
      <c r="F7" s="1048"/>
      <c r="G7" s="1048"/>
      <c r="H7" s="1048"/>
      <c r="I7" s="1048"/>
      <c r="J7" s="1048"/>
      <c r="K7" s="1048"/>
      <c r="L7" s="1048"/>
      <c r="M7" s="1048"/>
      <c r="N7" s="1048"/>
      <c r="O7" s="1048"/>
      <c r="P7" s="1049"/>
      <c r="Q7" s="1102">
        <v>19993</v>
      </c>
      <c r="R7" s="1103"/>
      <c r="S7" s="1103"/>
      <c r="T7" s="1103"/>
      <c r="U7" s="1103"/>
      <c r="V7" s="1103">
        <v>19328</v>
      </c>
      <c r="W7" s="1103"/>
      <c r="X7" s="1103"/>
      <c r="Y7" s="1103"/>
      <c r="Z7" s="1103"/>
      <c r="AA7" s="1103">
        <v>665</v>
      </c>
      <c r="AB7" s="1103"/>
      <c r="AC7" s="1103"/>
      <c r="AD7" s="1103"/>
      <c r="AE7" s="1104"/>
      <c r="AF7" s="1105">
        <v>535</v>
      </c>
      <c r="AG7" s="1106"/>
      <c r="AH7" s="1106"/>
      <c r="AI7" s="1106"/>
      <c r="AJ7" s="1107"/>
      <c r="AK7" s="1108">
        <v>775</v>
      </c>
      <c r="AL7" s="1109"/>
      <c r="AM7" s="1109"/>
      <c r="AN7" s="1109"/>
      <c r="AO7" s="1109"/>
      <c r="AP7" s="1109">
        <v>16977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582</v>
      </c>
      <c r="BT7" s="1100"/>
      <c r="BU7" s="1100"/>
      <c r="BV7" s="1100"/>
      <c r="BW7" s="1100"/>
      <c r="BX7" s="1100"/>
      <c r="BY7" s="1100"/>
      <c r="BZ7" s="1100"/>
      <c r="CA7" s="1100"/>
      <c r="CB7" s="1100"/>
      <c r="CC7" s="1100"/>
      <c r="CD7" s="1100"/>
      <c r="CE7" s="1100"/>
      <c r="CF7" s="1100"/>
      <c r="CG7" s="1112"/>
      <c r="CH7" s="1096">
        <v>0</v>
      </c>
      <c r="CI7" s="1097"/>
      <c r="CJ7" s="1097"/>
      <c r="CK7" s="1097"/>
      <c r="CL7" s="1098"/>
      <c r="CM7" s="1096">
        <v>1866</v>
      </c>
      <c r="CN7" s="1097"/>
      <c r="CO7" s="1097"/>
      <c r="CP7" s="1097"/>
      <c r="CQ7" s="1098"/>
      <c r="CR7" s="1096">
        <v>19</v>
      </c>
      <c r="CS7" s="1097"/>
      <c r="CT7" s="1097"/>
      <c r="CU7" s="1097"/>
      <c r="CV7" s="1098"/>
      <c r="CW7" s="1096" t="s">
        <v>589</v>
      </c>
      <c r="CX7" s="1097"/>
      <c r="CY7" s="1097"/>
      <c r="CZ7" s="1097"/>
      <c r="DA7" s="1098"/>
      <c r="DB7" s="1096" t="s">
        <v>589</v>
      </c>
      <c r="DC7" s="1097"/>
      <c r="DD7" s="1097"/>
      <c r="DE7" s="1097"/>
      <c r="DF7" s="1098"/>
      <c r="DG7" s="1096" t="s">
        <v>589</v>
      </c>
      <c r="DH7" s="1097"/>
      <c r="DI7" s="1097"/>
      <c r="DJ7" s="1097"/>
      <c r="DK7" s="1098"/>
      <c r="DL7" s="1096" t="s">
        <v>589</v>
      </c>
      <c r="DM7" s="1097"/>
      <c r="DN7" s="1097"/>
      <c r="DO7" s="1097"/>
      <c r="DP7" s="1098"/>
      <c r="DQ7" s="1096" t="s">
        <v>589</v>
      </c>
      <c r="DR7" s="1097"/>
      <c r="DS7" s="1097"/>
      <c r="DT7" s="1097"/>
      <c r="DU7" s="1098"/>
      <c r="DV7" s="1099"/>
      <c r="DW7" s="1100"/>
      <c r="DX7" s="1100"/>
      <c r="DY7" s="1100"/>
      <c r="DZ7" s="1101"/>
      <c r="EA7" s="234"/>
    </row>
    <row r="8" spans="1:131" s="235" customFormat="1" ht="26.25" customHeight="1" x14ac:dyDescent="0.2">
      <c r="A8" s="238">
        <v>2</v>
      </c>
      <c r="B8" s="1030" t="s">
        <v>390</v>
      </c>
      <c r="C8" s="1031"/>
      <c r="D8" s="1031"/>
      <c r="E8" s="1031"/>
      <c r="F8" s="1031"/>
      <c r="G8" s="1031"/>
      <c r="H8" s="1031"/>
      <c r="I8" s="1031"/>
      <c r="J8" s="1031"/>
      <c r="K8" s="1031"/>
      <c r="L8" s="1031"/>
      <c r="M8" s="1031"/>
      <c r="N8" s="1031"/>
      <c r="O8" s="1031"/>
      <c r="P8" s="1032"/>
      <c r="Q8" s="1038">
        <v>264</v>
      </c>
      <c r="R8" s="1039"/>
      <c r="S8" s="1039"/>
      <c r="T8" s="1039"/>
      <c r="U8" s="1039"/>
      <c r="V8" s="1039">
        <v>264</v>
      </c>
      <c r="W8" s="1039"/>
      <c r="X8" s="1039"/>
      <c r="Y8" s="1039"/>
      <c r="Z8" s="1039"/>
      <c r="AA8" s="1039" t="s">
        <v>515</v>
      </c>
      <c r="AB8" s="1039"/>
      <c r="AC8" s="1039"/>
      <c r="AD8" s="1039"/>
      <c r="AE8" s="1040"/>
      <c r="AF8" s="1035" t="s">
        <v>391</v>
      </c>
      <c r="AG8" s="1036"/>
      <c r="AH8" s="1036"/>
      <c r="AI8" s="1036"/>
      <c r="AJ8" s="1037"/>
      <c r="AK8" s="1080">
        <v>243</v>
      </c>
      <c r="AL8" s="1081"/>
      <c r="AM8" s="1081"/>
      <c r="AN8" s="1081"/>
      <c r="AO8" s="1081"/>
      <c r="AP8" s="1081">
        <v>4375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583</v>
      </c>
      <c r="BT8" s="993"/>
      <c r="BU8" s="993"/>
      <c r="BV8" s="993"/>
      <c r="BW8" s="993"/>
      <c r="BX8" s="993"/>
      <c r="BY8" s="993"/>
      <c r="BZ8" s="993"/>
      <c r="CA8" s="993"/>
      <c r="CB8" s="993"/>
      <c r="CC8" s="993"/>
      <c r="CD8" s="993"/>
      <c r="CE8" s="993"/>
      <c r="CF8" s="993"/>
      <c r="CG8" s="1014"/>
      <c r="CH8" s="989">
        <v>5</v>
      </c>
      <c r="CI8" s="990"/>
      <c r="CJ8" s="990"/>
      <c r="CK8" s="990"/>
      <c r="CL8" s="991"/>
      <c r="CM8" s="989">
        <v>224</v>
      </c>
      <c r="CN8" s="990"/>
      <c r="CO8" s="990"/>
      <c r="CP8" s="990"/>
      <c r="CQ8" s="991"/>
      <c r="CR8" s="989">
        <v>104</v>
      </c>
      <c r="CS8" s="990"/>
      <c r="CT8" s="990"/>
      <c r="CU8" s="990"/>
      <c r="CV8" s="991"/>
      <c r="CW8" s="989">
        <v>4</v>
      </c>
      <c r="CX8" s="990"/>
      <c r="CY8" s="990"/>
      <c r="CZ8" s="990"/>
      <c r="DA8" s="991"/>
      <c r="DB8" s="989" t="s">
        <v>589</v>
      </c>
      <c r="DC8" s="990"/>
      <c r="DD8" s="990"/>
      <c r="DE8" s="990"/>
      <c r="DF8" s="991"/>
      <c r="DG8" s="989" t="s">
        <v>589</v>
      </c>
      <c r="DH8" s="990"/>
      <c r="DI8" s="990"/>
      <c r="DJ8" s="990"/>
      <c r="DK8" s="991"/>
      <c r="DL8" s="989" t="s">
        <v>589</v>
      </c>
      <c r="DM8" s="990"/>
      <c r="DN8" s="990"/>
      <c r="DO8" s="990"/>
      <c r="DP8" s="991"/>
      <c r="DQ8" s="989" t="s">
        <v>589</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20014</v>
      </c>
      <c r="R23" s="1061"/>
      <c r="S23" s="1061"/>
      <c r="T23" s="1061"/>
      <c r="U23" s="1061"/>
      <c r="V23" s="1061">
        <v>19348</v>
      </c>
      <c r="W23" s="1061"/>
      <c r="X23" s="1061"/>
      <c r="Y23" s="1061"/>
      <c r="Z23" s="1061"/>
      <c r="AA23" s="1061">
        <v>665</v>
      </c>
      <c r="AB23" s="1061"/>
      <c r="AC23" s="1061"/>
      <c r="AD23" s="1061"/>
      <c r="AE23" s="1068"/>
      <c r="AF23" s="1069">
        <v>535</v>
      </c>
      <c r="AG23" s="1061"/>
      <c r="AH23" s="1061"/>
      <c r="AI23" s="1061"/>
      <c r="AJ23" s="1070"/>
      <c r="AK23" s="1071"/>
      <c r="AL23" s="1072"/>
      <c r="AM23" s="1072"/>
      <c r="AN23" s="1072"/>
      <c r="AO23" s="1072"/>
      <c r="AP23" s="1061">
        <v>21352</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5607</v>
      </c>
      <c r="R28" s="1051"/>
      <c r="S28" s="1051"/>
      <c r="T28" s="1051"/>
      <c r="U28" s="1051"/>
      <c r="V28" s="1051">
        <v>5605</v>
      </c>
      <c r="W28" s="1051"/>
      <c r="X28" s="1051"/>
      <c r="Y28" s="1051"/>
      <c r="Z28" s="1051"/>
      <c r="AA28" s="1051">
        <v>3</v>
      </c>
      <c r="AB28" s="1051"/>
      <c r="AC28" s="1051"/>
      <c r="AD28" s="1051"/>
      <c r="AE28" s="1052"/>
      <c r="AF28" s="1053">
        <v>3</v>
      </c>
      <c r="AG28" s="1051"/>
      <c r="AH28" s="1051"/>
      <c r="AI28" s="1051"/>
      <c r="AJ28" s="1054"/>
      <c r="AK28" s="1042">
        <v>450</v>
      </c>
      <c r="AL28" s="1043"/>
      <c r="AM28" s="1043"/>
      <c r="AN28" s="1043"/>
      <c r="AO28" s="1043"/>
      <c r="AP28" s="1043">
        <v>21</v>
      </c>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5531</v>
      </c>
      <c r="R29" s="1039"/>
      <c r="S29" s="1039"/>
      <c r="T29" s="1039"/>
      <c r="U29" s="1039"/>
      <c r="V29" s="1039">
        <v>5516</v>
      </c>
      <c r="W29" s="1039"/>
      <c r="X29" s="1039"/>
      <c r="Y29" s="1039"/>
      <c r="Z29" s="1039"/>
      <c r="AA29" s="1039">
        <v>14</v>
      </c>
      <c r="AB29" s="1039"/>
      <c r="AC29" s="1039"/>
      <c r="AD29" s="1039"/>
      <c r="AE29" s="1040"/>
      <c r="AF29" s="1035">
        <v>14</v>
      </c>
      <c r="AG29" s="1036"/>
      <c r="AH29" s="1036"/>
      <c r="AI29" s="1036"/>
      <c r="AJ29" s="1037"/>
      <c r="AK29" s="980">
        <v>937</v>
      </c>
      <c r="AL29" s="971"/>
      <c r="AM29" s="971"/>
      <c r="AN29" s="971"/>
      <c r="AO29" s="971"/>
      <c r="AP29" s="971" t="s">
        <v>515</v>
      </c>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871</v>
      </c>
      <c r="R30" s="1039"/>
      <c r="S30" s="1039"/>
      <c r="T30" s="1039"/>
      <c r="U30" s="1039"/>
      <c r="V30" s="1039">
        <v>829</v>
      </c>
      <c r="W30" s="1039"/>
      <c r="X30" s="1039"/>
      <c r="Y30" s="1039"/>
      <c r="Z30" s="1039"/>
      <c r="AA30" s="1039">
        <v>42</v>
      </c>
      <c r="AB30" s="1039"/>
      <c r="AC30" s="1039"/>
      <c r="AD30" s="1039"/>
      <c r="AE30" s="1040"/>
      <c r="AF30" s="1035">
        <v>42</v>
      </c>
      <c r="AG30" s="1036"/>
      <c r="AH30" s="1036"/>
      <c r="AI30" s="1036"/>
      <c r="AJ30" s="1037"/>
      <c r="AK30" s="980">
        <v>153</v>
      </c>
      <c r="AL30" s="971"/>
      <c r="AM30" s="971"/>
      <c r="AN30" s="971"/>
      <c r="AO30" s="971"/>
      <c r="AP30" s="971" t="s">
        <v>515</v>
      </c>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408</v>
      </c>
      <c r="C31" s="1031"/>
      <c r="D31" s="1031"/>
      <c r="E31" s="1031"/>
      <c r="F31" s="1031"/>
      <c r="G31" s="1031"/>
      <c r="H31" s="1031"/>
      <c r="I31" s="1031"/>
      <c r="J31" s="1031"/>
      <c r="K31" s="1031"/>
      <c r="L31" s="1031"/>
      <c r="M31" s="1031"/>
      <c r="N31" s="1031"/>
      <c r="O31" s="1031"/>
      <c r="P31" s="1032"/>
      <c r="Q31" s="1038">
        <v>2765</v>
      </c>
      <c r="R31" s="1039"/>
      <c r="S31" s="1039"/>
      <c r="T31" s="1039"/>
      <c r="U31" s="1039"/>
      <c r="V31" s="1039">
        <v>2801</v>
      </c>
      <c r="W31" s="1039"/>
      <c r="X31" s="1039"/>
      <c r="Y31" s="1039"/>
      <c r="Z31" s="1039"/>
      <c r="AA31" s="1039">
        <v>-35</v>
      </c>
      <c r="AB31" s="1039"/>
      <c r="AC31" s="1039"/>
      <c r="AD31" s="1039"/>
      <c r="AE31" s="1040"/>
      <c r="AF31" s="1035">
        <v>1217</v>
      </c>
      <c r="AG31" s="1036"/>
      <c r="AH31" s="1036"/>
      <c r="AI31" s="1036"/>
      <c r="AJ31" s="1037"/>
      <c r="AK31" s="980">
        <v>382</v>
      </c>
      <c r="AL31" s="971"/>
      <c r="AM31" s="971"/>
      <c r="AN31" s="971"/>
      <c r="AO31" s="971"/>
      <c r="AP31" s="971">
        <v>2125</v>
      </c>
      <c r="AQ31" s="971"/>
      <c r="AR31" s="971"/>
      <c r="AS31" s="971"/>
      <c r="AT31" s="971"/>
      <c r="AU31" s="971">
        <v>1277</v>
      </c>
      <c r="AV31" s="971"/>
      <c r="AW31" s="971"/>
      <c r="AX31" s="971"/>
      <c r="AY31" s="971"/>
      <c r="AZ31" s="1041" t="s">
        <v>515</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410</v>
      </c>
      <c r="C32" s="1031"/>
      <c r="D32" s="1031"/>
      <c r="E32" s="1031"/>
      <c r="F32" s="1031"/>
      <c r="G32" s="1031"/>
      <c r="H32" s="1031"/>
      <c r="I32" s="1031"/>
      <c r="J32" s="1031"/>
      <c r="K32" s="1031"/>
      <c r="L32" s="1031"/>
      <c r="M32" s="1031"/>
      <c r="N32" s="1031"/>
      <c r="O32" s="1031"/>
      <c r="P32" s="1032"/>
      <c r="Q32" s="1038">
        <v>1367</v>
      </c>
      <c r="R32" s="1039"/>
      <c r="S32" s="1039"/>
      <c r="T32" s="1039"/>
      <c r="U32" s="1039"/>
      <c r="V32" s="1039">
        <v>1303</v>
      </c>
      <c r="W32" s="1039"/>
      <c r="X32" s="1039"/>
      <c r="Y32" s="1039"/>
      <c r="Z32" s="1039"/>
      <c r="AA32" s="1039">
        <v>64</v>
      </c>
      <c r="AB32" s="1039"/>
      <c r="AC32" s="1039"/>
      <c r="AD32" s="1039"/>
      <c r="AE32" s="1040"/>
      <c r="AF32" s="1035">
        <v>60</v>
      </c>
      <c r="AG32" s="1036"/>
      <c r="AH32" s="1036"/>
      <c r="AI32" s="1036"/>
      <c r="AJ32" s="1037"/>
      <c r="AK32" s="980">
        <v>197</v>
      </c>
      <c r="AL32" s="971"/>
      <c r="AM32" s="971"/>
      <c r="AN32" s="971"/>
      <c r="AO32" s="971"/>
      <c r="AP32" s="971">
        <v>3532</v>
      </c>
      <c r="AQ32" s="971"/>
      <c r="AR32" s="971"/>
      <c r="AS32" s="971"/>
      <c r="AT32" s="971"/>
      <c r="AU32" s="971" t="s">
        <v>515</v>
      </c>
      <c r="AV32" s="971"/>
      <c r="AW32" s="971"/>
      <c r="AX32" s="971"/>
      <c r="AY32" s="971"/>
      <c r="AZ32" s="1041" t="s">
        <v>515</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898</v>
      </c>
      <c r="R33" s="1039"/>
      <c r="S33" s="1039"/>
      <c r="T33" s="1039"/>
      <c r="U33" s="1039"/>
      <c r="V33" s="1039">
        <v>897</v>
      </c>
      <c r="W33" s="1039"/>
      <c r="X33" s="1039"/>
      <c r="Y33" s="1039"/>
      <c r="Z33" s="1039"/>
      <c r="AA33" s="1039">
        <v>0</v>
      </c>
      <c r="AB33" s="1039"/>
      <c r="AC33" s="1039"/>
      <c r="AD33" s="1039"/>
      <c r="AE33" s="1040"/>
      <c r="AF33" s="1035">
        <v>58</v>
      </c>
      <c r="AG33" s="1036"/>
      <c r="AH33" s="1036"/>
      <c r="AI33" s="1036"/>
      <c r="AJ33" s="1037"/>
      <c r="AK33" s="980">
        <v>666</v>
      </c>
      <c r="AL33" s="971"/>
      <c r="AM33" s="971"/>
      <c r="AN33" s="971"/>
      <c r="AO33" s="971"/>
      <c r="AP33" s="971">
        <v>3469</v>
      </c>
      <c r="AQ33" s="971"/>
      <c r="AR33" s="971"/>
      <c r="AS33" s="971"/>
      <c r="AT33" s="971"/>
      <c r="AU33" s="971">
        <v>3247</v>
      </c>
      <c r="AV33" s="971"/>
      <c r="AW33" s="971"/>
      <c r="AX33" s="971"/>
      <c r="AY33" s="971"/>
      <c r="AZ33" s="1041" t="s">
        <v>515</v>
      </c>
      <c r="BA33" s="1041"/>
      <c r="BB33" s="1041"/>
      <c r="BC33" s="1041"/>
      <c r="BD33" s="1041"/>
      <c r="BE33" s="972" t="s">
        <v>409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413</v>
      </c>
      <c r="C34" s="1031"/>
      <c r="D34" s="1031"/>
      <c r="E34" s="1031"/>
      <c r="F34" s="1031"/>
      <c r="G34" s="1031"/>
      <c r="H34" s="1031"/>
      <c r="I34" s="1031"/>
      <c r="J34" s="1031"/>
      <c r="K34" s="1031"/>
      <c r="L34" s="1031"/>
      <c r="M34" s="1031"/>
      <c r="N34" s="1031"/>
      <c r="O34" s="1031"/>
      <c r="P34" s="1032"/>
      <c r="Q34" s="1038">
        <v>353</v>
      </c>
      <c r="R34" s="1039"/>
      <c r="S34" s="1039"/>
      <c r="T34" s="1039"/>
      <c r="U34" s="1039"/>
      <c r="V34" s="1039">
        <v>353</v>
      </c>
      <c r="W34" s="1039"/>
      <c r="X34" s="1039"/>
      <c r="Y34" s="1039"/>
      <c r="Z34" s="1039"/>
      <c r="AA34" s="1039">
        <v>0</v>
      </c>
      <c r="AB34" s="1039"/>
      <c r="AC34" s="1039"/>
      <c r="AD34" s="1039"/>
      <c r="AE34" s="1040"/>
      <c r="AF34" s="1035" t="s">
        <v>131</v>
      </c>
      <c r="AG34" s="1036"/>
      <c r="AH34" s="1036"/>
      <c r="AI34" s="1036"/>
      <c r="AJ34" s="1037"/>
      <c r="AK34" s="980">
        <v>47</v>
      </c>
      <c r="AL34" s="971"/>
      <c r="AM34" s="971"/>
      <c r="AN34" s="971"/>
      <c r="AO34" s="971"/>
      <c r="AP34" s="971">
        <v>1399</v>
      </c>
      <c r="AQ34" s="971"/>
      <c r="AR34" s="971"/>
      <c r="AS34" s="971"/>
      <c r="AT34" s="971"/>
      <c r="AU34" s="971">
        <v>434</v>
      </c>
      <c r="AV34" s="971"/>
      <c r="AW34" s="971"/>
      <c r="AX34" s="971"/>
      <c r="AY34" s="971"/>
      <c r="AZ34" s="1041" t="s">
        <v>515</v>
      </c>
      <c r="BA34" s="1041"/>
      <c r="BB34" s="1041"/>
      <c r="BC34" s="1041"/>
      <c r="BD34" s="1041"/>
      <c r="BE34" s="972" t="s">
        <v>414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1395</v>
      </c>
      <c r="AG63" s="959"/>
      <c r="AH63" s="959"/>
      <c r="AI63" s="959"/>
      <c r="AJ63" s="1022"/>
      <c r="AK63" s="1023"/>
      <c r="AL63" s="963"/>
      <c r="AM63" s="963"/>
      <c r="AN63" s="963"/>
      <c r="AO63" s="963"/>
      <c r="AP63" s="959">
        <v>10546</v>
      </c>
      <c r="AQ63" s="959"/>
      <c r="AR63" s="959"/>
      <c r="AS63" s="959"/>
      <c r="AT63" s="959"/>
      <c r="AU63" s="959">
        <v>4958</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400</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580</v>
      </c>
      <c r="C68" s="986"/>
      <c r="D68" s="986"/>
      <c r="E68" s="986"/>
      <c r="F68" s="986"/>
      <c r="G68" s="986"/>
      <c r="H68" s="986"/>
      <c r="I68" s="986"/>
      <c r="J68" s="986"/>
      <c r="K68" s="986"/>
      <c r="L68" s="986"/>
      <c r="M68" s="986"/>
      <c r="N68" s="986"/>
      <c r="O68" s="986"/>
      <c r="P68" s="987"/>
      <c r="Q68" s="988">
        <v>4957</v>
      </c>
      <c r="R68" s="982"/>
      <c r="S68" s="982"/>
      <c r="T68" s="982"/>
      <c r="U68" s="982"/>
      <c r="V68" s="982">
        <v>4411</v>
      </c>
      <c r="W68" s="982"/>
      <c r="X68" s="982"/>
      <c r="Y68" s="982"/>
      <c r="Z68" s="982"/>
      <c r="AA68" s="982">
        <v>546</v>
      </c>
      <c r="AB68" s="982"/>
      <c r="AC68" s="982"/>
      <c r="AD68" s="982"/>
      <c r="AE68" s="982"/>
      <c r="AF68" s="982">
        <v>546</v>
      </c>
      <c r="AG68" s="982"/>
      <c r="AH68" s="982"/>
      <c r="AI68" s="982"/>
      <c r="AJ68" s="982"/>
      <c r="AK68" s="982">
        <v>543</v>
      </c>
      <c r="AL68" s="982"/>
      <c r="AM68" s="982"/>
      <c r="AN68" s="982"/>
      <c r="AO68" s="982"/>
      <c r="AP68" s="982" t="s">
        <v>515</v>
      </c>
      <c r="AQ68" s="982"/>
      <c r="AR68" s="982"/>
      <c r="AS68" s="982"/>
      <c r="AT68" s="982"/>
      <c r="AU68" s="982" t="s">
        <v>515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581</v>
      </c>
      <c r="C69" s="975"/>
      <c r="D69" s="975"/>
      <c r="E69" s="975"/>
      <c r="F69" s="975"/>
      <c r="G69" s="975"/>
      <c r="H69" s="975"/>
      <c r="I69" s="975"/>
      <c r="J69" s="975"/>
      <c r="K69" s="975"/>
      <c r="L69" s="975"/>
      <c r="M69" s="975"/>
      <c r="N69" s="975"/>
      <c r="O69" s="975"/>
      <c r="P69" s="976"/>
      <c r="Q69" s="977">
        <v>1038597</v>
      </c>
      <c r="R69" s="971"/>
      <c r="S69" s="971"/>
      <c r="T69" s="971"/>
      <c r="U69" s="971"/>
      <c r="V69" s="971">
        <v>1027785</v>
      </c>
      <c r="W69" s="971"/>
      <c r="X69" s="971"/>
      <c r="Y69" s="971"/>
      <c r="Z69" s="971"/>
      <c r="AA69" s="971">
        <v>10811</v>
      </c>
      <c r="AB69" s="971"/>
      <c r="AC69" s="971"/>
      <c r="AD69" s="971"/>
      <c r="AE69" s="971"/>
      <c r="AF69" s="971">
        <v>10811</v>
      </c>
      <c r="AG69" s="971"/>
      <c r="AH69" s="971"/>
      <c r="AI69" s="971"/>
      <c r="AJ69" s="971"/>
      <c r="AK69" s="971">
        <v>7967</v>
      </c>
      <c r="AL69" s="971"/>
      <c r="AM69" s="971"/>
      <c r="AN69" s="971"/>
      <c r="AO69" s="971"/>
      <c r="AP69" s="971" t="s">
        <v>515</v>
      </c>
      <c r="AQ69" s="971"/>
      <c r="AR69" s="971"/>
      <c r="AS69" s="971"/>
      <c r="AT69" s="971"/>
      <c r="AU69" s="971" t="s">
        <v>515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11357</v>
      </c>
      <c r="AG88" s="959"/>
      <c r="AH88" s="959"/>
      <c r="AI88" s="959"/>
      <c r="AJ88" s="959"/>
      <c r="AK88" s="963"/>
      <c r="AL88" s="963"/>
      <c r="AM88" s="963"/>
      <c r="AN88" s="963"/>
      <c r="AO88" s="963"/>
      <c r="AP88" s="959" t="s">
        <v>515</v>
      </c>
      <c r="AQ88" s="959"/>
      <c r="AR88" s="959"/>
      <c r="AS88" s="959"/>
      <c r="AT88" s="959"/>
      <c r="AU88" s="959" t="s">
        <v>515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123</v>
      </c>
      <c r="CS102" s="953"/>
      <c r="CT102" s="953"/>
      <c r="CU102" s="953"/>
      <c r="CV102" s="954"/>
      <c r="CW102" s="952">
        <v>4</v>
      </c>
      <c r="CX102" s="953"/>
      <c r="CY102" s="953"/>
      <c r="CZ102" s="953"/>
      <c r="DA102" s="954"/>
      <c r="DB102" s="952" t="s">
        <v>589</v>
      </c>
      <c r="DC102" s="953"/>
      <c r="DD102" s="953"/>
      <c r="DE102" s="953"/>
      <c r="DF102" s="954"/>
      <c r="DG102" s="952" t="s">
        <v>589</v>
      </c>
      <c r="DH102" s="953"/>
      <c r="DI102" s="953"/>
      <c r="DJ102" s="953"/>
      <c r="DK102" s="954"/>
      <c r="DL102" s="952" t="s">
        <v>589</v>
      </c>
      <c r="DM102" s="953"/>
      <c r="DN102" s="953"/>
      <c r="DO102" s="953"/>
      <c r="DP102" s="954"/>
      <c r="DQ102" s="952" t="s">
        <v>589</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309</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309</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309</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4185348</v>
      </c>
      <c r="AB110" s="889"/>
      <c r="AC110" s="889"/>
      <c r="AD110" s="889"/>
      <c r="AE110" s="890"/>
      <c r="AF110" s="891">
        <v>1910704</v>
      </c>
      <c r="AG110" s="889"/>
      <c r="AH110" s="889"/>
      <c r="AI110" s="889"/>
      <c r="AJ110" s="890"/>
      <c r="AK110" s="891">
        <v>2009052</v>
      </c>
      <c r="AL110" s="889"/>
      <c r="AM110" s="889"/>
      <c r="AN110" s="889"/>
      <c r="AO110" s="890"/>
      <c r="AP110" s="892">
        <v>22.2</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23712791</v>
      </c>
      <c r="BR110" s="842"/>
      <c r="BS110" s="842"/>
      <c r="BT110" s="842"/>
      <c r="BU110" s="842"/>
      <c r="BV110" s="842">
        <v>22869176</v>
      </c>
      <c r="BW110" s="842"/>
      <c r="BX110" s="842"/>
      <c r="BY110" s="842"/>
      <c r="BZ110" s="842"/>
      <c r="CA110" s="842">
        <v>21351702</v>
      </c>
      <c r="CB110" s="842"/>
      <c r="CC110" s="842"/>
      <c r="CD110" s="842"/>
      <c r="CE110" s="842"/>
      <c r="CF110" s="866">
        <v>235.6</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443</v>
      </c>
      <c r="DM110" s="842"/>
      <c r="DN110" s="842"/>
      <c r="DO110" s="842"/>
      <c r="DP110" s="842"/>
      <c r="DQ110" s="842" t="s">
        <v>443</v>
      </c>
      <c r="DR110" s="842"/>
      <c r="DS110" s="842"/>
      <c r="DT110" s="842"/>
      <c r="DU110" s="842"/>
      <c r="DV110" s="843" t="s">
        <v>443</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131</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443</v>
      </c>
      <c r="BR111" s="817"/>
      <c r="BS111" s="817"/>
      <c r="BT111" s="817"/>
      <c r="BU111" s="817"/>
      <c r="BV111" s="817" t="s">
        <v>443</v>
      </c>
      <c r="BW111" s="817"/>
      <c r="BX111" s="817"/>
      <c r="BY111" s="817"/>
      <c r="BZ111" s="817"/>
      <c r="CA111" s="817" t="s">
        <v>131</v>
      </c>
      <c r="CB111" s="817"/>
      <c r="CC111" s="817"/>
      <c r="CD111" s="817"/>
      <c r="CE111" s="817"/>
      <c r="CF111" s="875" t="s">
        <v>443</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131</v>
      </c>
      <c r="DM111" s="817"/>
      <c r="DN111" s="817"/>
      <c r="DO111" s="817"/>
      <c r="DP111" s="817"/>
      <c r="DQ111" s="817" t="s">
        <v>131</v>
      </c>
      <c r="DR111" s="817"/>
      <c r="DS111" s="817"/>
      <c r="DT111" s="817"/>
      <c r="DU111" s="817"/>
      <c r="DV111" s="794" t="s">
        <v>443</v>
      </c>
      <c r="DW111" s="794"/>
      <c r="DX111" s="794"/>
      <c r="DY111" s="794"/>
      <c r="DZ111" s="795"/>
    </row>
    <row r="112" spans="1:131" s="230" customFormat="1" ht="26.25" customHeight="1" x14ac:dyDescent="0.2">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131</v>
      </c>
      <c r="AG112" s="780"/>
      <c r="AH112" s="780"/>
      <c r="AI112" s="780"/>
      <c r="AJ112" s="781"/>
      <c r="AK112" s="782" t="s">
        <v>443</v>
      </c>
      <c r="AL112" s="780"/>
      <c r="AM112" s="780"/>
      <c r="AN112" s="780"/>
      <c r="AO112" s="781"/>
      <c r="AP112" s="824" t="s">
        <v>131</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5496771</v>
      </c>
      <c r="BR112" s="817"/>
      <c r="BS112" s="817"/>
      <c r="BT112" s="817"/>
      <c r="BU112" s="817"/>
      <c r="BV112" s="817">
        <v>5160425</v>
      </c>
      <c r="BW112" s="817"/>
      <c r="BX112" s="817"/>
      <c r="BY112" s="817"/>
      <c r="BZ112" s="817"/>
      <c r="CA112" s="817">
        <v>4957742</v>
      </c>
      <c r="CB112" s="817"/>
      <c r="CC112" s="817"/>
      <c r="CD112" s="817"/>
      <c r="CE112" s="817"/>
      <c r="CF112" s="875">
        <v>54.7</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443</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2">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866471</v>
      </c>
      <c r="AB113" s="919"/>
      <c r="AC113" s="919"/>
      <c r="AD113" s="919"/>
      <c r="AE113" s="920"/>
      <c r="AF113" s="921">
        <v>880397</v>
      </c>
      <c r="AG113" s="919"/>
      <c r="AH113" s="919"/>
      <c r="AI113" s="919"/>
      <c r="AJ113" s="920"/>
      <c r="AK113" s="921">
        <v>823057</v>
      </c>
      <c r="AL113" s="919"/>
      <c r="AM113" s="919"/>
      <c r="AN113" s="919"/>
      <c r="AO113" s="920"/>
      <c r="AP113" s="922">
        <v>9.1</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t="s">
        <v>443</v>
      </c>
      <c r="BR113" s="817"/>
      <c r="BS113" s="817"/>
      <c r="BT113" s="817"/>
      <c r="BU113" s="817"/>
      <c r="BV113" s="817" t="s">
        <v>131</v>
      </c>
      <c r="BW113" s="817"/>
      <c r="BX113" s="817"/>
      <c r="BY113" s="817"/>
      <c r="BZ113" s="817"/>
      <c r="CA113" s="817" t="s">
        <v>443</v>
      </c>
      <c r="CB113" s="817"/>
      <c r="CC113" s="817"/>
      <c r="CD113" s="817"/>
      <c r="CE113" s="817"/>
      <c r="CF113" s="875" t="s">
        <v>131</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443</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2">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131</v>
      </c>
      <c r="AB114" s="780"/>
      <c r="AC114" s="780"/>
      <c r="AD114" s="780"/>
      <c r="AE114" s="781"/>
      <c r="AF114" s="782" t="s">
        <v>443</v>
      </c>
      <c r="AG114" s="780"/>
      <c r="AH114" s="780"/>
      <c r="AI114" s="780"/>
      <c r="AJ114" s="781"/>
      <c r="AK114" s="782" t="s">
        <v>131</v>
      </c>
      <c r="AL114" s="780"/>
      <c r="AM114" s="780"/>
      <c r="AN114" s="780"/>
      <c r="AO114" s="781"/>
      <c r="AP114" s="824" t="s">
        <v>131</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2792573</v>
      </c>
      <c r="BR114" s="817"/>
      <c r="BS114" s="817"/>
      <c r="BT114" s="817"/>
      <c r="BU114" s="817"/>
      <c r="BV114" s="817">
        <v>2784594</v>
      </c>
      <c r="BW114" s="817"/>
      <c r="BX114" s="817"/>
      <c r="BY114" s="817"/>
      <c r="BZ114" s="817"/>
      <c r="CA114" s="817">
        <v>2813252</v>
      </c>
      <c r="CB114" s="817"/>
      <c r="CC114" s="817"/>
      <c r="CD114" s="817"/>
      <c r="CE114" s="817"/>
      <c r="CF114" s="875">
        <v>31</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443</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2">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443</v>
      </c>
      <c r="AB115" s="919"/>
      <c r="AC115" s="919"/>
      <c r="AD115" s="919"/>
      <c r="AE115" s="920"/>
      <c r="AF115" s="921" t="s">
        <v>131</v>
      </c>
      <c r="AG115" s="919"/>
      <c r="AH115" s="919"/>
      <c r="AI115" s="919"/>
      <c r="AJ115" s="920"/>
      <c r="AK115" s="921" t="s">
        <v>443</v>
      </c>
      <c r="AL115" s="919"/>
      <c r="AM115" s="919"/>
      <c r="AN115" s="919"/>
      <c r="AO115" s="920"/>
      <c r="AP115" s="922" t="s">
        <v>131</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131</v>
      </c>
      <c r="BW115" s="817"/>
      <c r="BX115" s="817"/>
      <c r="BY115" s="817"/>
      <c r="BZ115" s="817"/>
      <c r="CA115" s="817" t="s">
        <v>131</v>
      </c>
      <c r="CB115" s="817"/>
      <c r="CC115" s="817"/>
      <c r="CD115" s="817"/>
      <c r="CE115" s="817"/>
      <c r="CF115" s="875" t="s">
        <v>131</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131</v>
      </c>
      <c r="DR115" s="780"/>
      <c r="DS115" s="780"/>
      <c r="DT115" s="780"/>
      <c r="DU115" s="781"/>
      <c r="DV115" s="824" t="s">
        <v>443</v>
      </c>
      <c r="DW115" s="825"/>
      <c r="DX115" s="825"/>
      <c r="DY115" s="825"/>
      <c r="DZ115" s="826"/>
    </row>
    <row r="116" spans="1:130" s="230"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443</v>
      </c>
      <c r="AB116" s="780"/>
      <c r="AC116" s="780"/>
      <c r="AD116" s="780"/>
      <c r="AE116" s="781"/>
      <c r="AF116" s="782" t="s">
        <v>131</v>
      </c>
      <c r="AG116" s="780"/>
      <c r="AH116" s="780"/>
      <c r="AI116" s="780"/>
      <c r="AJ116" s="781"/>
      <c r="AK116" s="782" t="s">
        <v>131</v>
      </c>
      <c r="AL116" s="780"/>
      <c r="AM116" s="780"/>
      <c r="AN116" s="780"/>
      <c r="AO116" s="781"/>
      <c r="AP116" s="824" t="s">
        <v>131</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443</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443</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5051819</v>
      </c>
      <c r="AB117" s="903"/>
      <c r="AC117" s="903"/>
      <c r="AD117" s="903"/>
      <c r="AE117" s="904"/>
      <c r="AF117" s="905">
        <v>2791101</v>
      </c>
      <c r="AG117" s="903"/>
      <c r="AH117" s="903"/>
      <c r="AI117" s="903"/>
      <c r="AJ117" s="904"/>
      <c r="AK117" s="905">
        <v>2832109</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443</v>
      </c>
      <c r="CB117" s="817"/>
      <c r="CC117" s="817"/>
      <c r="CD117" s="817"/>
      <c r="CE117" s="817"/>
      <c r="CF117" s="875" t="s">
        <v>131</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443</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309</v>
      </c>
      <c r="AL118" s="896"/>
      <c r="AM118" s="896"/>
      <c r="AN118" s="896"/>
      <c r="AO118" s="897"/>
      <c r="AP118" s="899" t="s">
        <v>437</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443</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443</v>
      </c>
      <c r="DR118" s="780"/>
      <c r="DS118" s="780"/>
      <c r="DT118" s="780"/>
      <c r="DU118" s="781"/>
      <c r="DV118" s="824" t="s">
        <v>443</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443</v>
      </c>
      <c r="AL119" s="889"/>
      <c r="AM119" s="889"/>
      <c r="AN119" s="889"/>
      <c r="AO119" s="890"/>
      <c r="AP119" s="892" t="s">
        <v>131</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468</v>
      </c>
      <c r="BP119" s="878"/>
      <c r="BQ119" s="879">
        <v>32002135</v>
      </c>
      <c r="BR119" s="845"/>
      <c r="BS119" s="845"/>
      <c r="BT119" s="845"/>
      <c r="BU119" s="845"/>
      <c r="BV119" s="845">
        <v>30814195</v>
      </c>
      <c r="BW119" s="845"/>
      <c r="BX119" s="845"/>
      <c r="BY119" s="845"/>
      <c r="BZ119" s="845"/>
      <c r="CA119" s="845">
        <v>29122696</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443</v>
      </c>
      <c r="DR119" s="764"/>
      <c r="DS119" s="764"/>
      <c r="DT119" s="764"/>
      <c r="DU119" s="765"/>
      <c r="DV119" s="848" t="s">
        <v>443</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443</v>
      </c>
      <c r="AL120" s="780"/>
      <c r="AM120" s="780"/>
      <c r="AN120" s="780"/>
      <c r="AO120" s="781"/>
      <c r="AP120" s="824" t="s">
        <v>131</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2797401</v>
      </c>
      <c r="BR120" s="842"/>
      <c r="BS120" s="842"/>
      <c r="BT120" s="842"/>
      <c r="BU120" s="842"/>
      <c r="BV120" s="842">
        <v>4035890</v>
      </c>
      <c r="BW120" s="842"/>
      <c r="BX120" s="842"/>
      <c r="BY120" s="842"/>
      <c r="BZ120" s="842"/>
      <c r="CA120" s="842">
        <v>4938337</v>
      </c>
      <c r="CB120" s="842"/>
      <c r="CC120" s="842"/>
      <c r="CD120" s="842"/>
      <c r="CE120" s="842"/>
      <c r="CF120" s="866">
        <v>54.5</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3884830</v>
      </c>
      <c r="DH120" s="842"/>
      <c r="DI120" s="842"/>
      <c r="DJ120" s="842"/>
      <c r="DK120" s="842"/>
      <c r="DL120" s="842">
        <v>3601892</v>
      </c>
      <c r="DM120" s="842"/>
      <c r="DN120" s="842"/>
      <c r="DO120" s="842"/>
      <c r="DP120" s="842"/>
      <c r="DQ120" s="842">
        <v>3246561</v>
      </c>
      <c r="DR120" s="842"/>
      <c r="DS120" s="842"/>
      <c r="DT120" s="842"/>
      <c r="DU120" s="842"/>
      <c r="DV120" s="843">
        <v>35.799999999999997</v>
      </c>
      <c r="DW120" s="843"/>
      <c r="DX120" s="843"/>
      <c r="DY120" s="843"/>
      <c r="DZ120" s="844"/>
    </row>
    <row r="121" spans="1:130" s="230" customFormat="1" ht="26.25" customHeight="1" x14ac:dyDescent="0.2">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443</v>
      </c>
      <c r="AB121" s="780"/>
      <c r="AC121" s="780"/>
      <c r="AD121" s="780"/>
      <c r="AE121" s="781"/>
      <c r="AF121" s="782" t="s">
        <v>443</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2583412</v>
      </c>
      <c r="BR121" s="817"/>
      <c r="BS121" s="817"/>
      <c r="BT121" s="817"/>
      <c r="BU121" s="817"/>
      <c r="BV121" s="817">
        <v>2319618</v>
      </c>
      <c r="BW121" s="817"/>
      <c r="BX121" s="817"/>
      <c r="BY121" s="817"/>
      <c r="BZ121" s="817"/>
      <c r="CA121" s="817">
        <v>2016114</v>
      </c>
      <c r="CB121" s="817"/>
      <c r="CC121" s="817"/>
      <c r="CD121" s="817"/>
      <c r="CE121" s="817"/>
      <c r="CF121" s="875">
        <v>22.2</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816">
        <v>1205374</v>
      </c>
      <c r="DH121" s="817"/>
      <c r="DI121" s="817"/>
      <c r="DJ121" s="817"/>
      <c r="DK121" s="817"/>
      <c r="DL121" s="817">
        <v>1154348</v>
      </c>
      <c r="DM121" s="817"/>
      <c r="DN121" s="817"/>
      <c r="DO121" s="817"/>
      <c r="DP121" s="817"/>
      <c r="DQ121" s="817">
        <v>1277395</v>
      </c>
      <c r="DR121" s="817"/>
      <c r="DS121" s="817"/>
      <c r="DT121" s="817"/>
      <c r="DU121" s="817"/>
      <c r="DV121" s="794">
        <v>14.1</v>
      </c>
      <c r="DW121" s="794"/>
      <c r="DX121" s="794"/>
      <c r="DY121" s="794"/>
      <c r="DZ121" s="795"/>
    </row>
    <row r="122" spans="1:130" s="230" customFormat="1" ht="26.25" customHeight="1" x14ac:dyDescent="0.2">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443</v>
      </c>
      <c r="AL122" s="780"/>
      <c r="AM122" s="780"/>
      <c r="AN122" s="780"/>
      <c r="AO122" s="781"/>
      <c r="AP122" s="824" t="s">
        <v>131</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16146493</v>
      </c>
      <c r="BR122" s="845"/>
      <c r="BS122" s="845"/>
      <c r="BT122" s="845"/>
      <c r="BU122" s="845"/>
      <c r="BV122" s="845">
        <v>15441483</v>
      </c>
      <c r="BW122" s="845"/>
      <c r="BX122" s="845"/>
      <c r="BY122" s="845"/>
      <c r="BZ122" s="845"/>
      <c r="CA122" s="845">
        <v>14509102</v>
      </c>
      <c r="CB122" s="845"/>
      <c r="CC122" s="845"/>
      <c r="CD122" s="845"/>
      <c r="CE122" s="845"/>
      <c r="CF122" s="846">
        <v>160.1</v>
      </c>
      <c r="CG122" s="847"/>
      <c r="CH122" s="847"/>
      <c r="CI122" s="847"/>
      <c r="CJ122" s="847"/>
      <c r="CK122" s="869"/>
      <c r="CL122" s="855"/>
      <c r="CM122" s="855"/>
      <c r="CN122" s="855"/>
      <c r="CO122" s="856"/>
      <c r="CP122" s="835" t="s">
        <v>413</v>
      </c>
      <c r="CQ122" s="836"/>
      <c r="CR122" s="836"/>
      <c r="CS122" s="836"/>
      <c r="CT122" s="836"/>
      <c r="CU122" s="836"/>
      <c r="CV122" s="836"/>
      <c r="CW122" s="836"/>
      <c r="CX122" s="836"/>
      <c r="CY122" s="836"/>
      <c r="CZ122" s="836"/>
      <c r="DA122" s="836"/>
      <c r="DB122" s="836"/>
      <c r="DC122" s="836"/>
      <c r="DD122" s="836"/>
      <c r="DE122" s="836"/>
      <c r="DF122" s="837"/>
      <c r="DG122" s="816">
        <v>406567</v>
      </c>
      <c r="DH122" s="817"/>
      <c r="DI122" s="817"/>
      <c r="DJ122" s="817"/>
      <c r="DK122" s="817"/>
      <c r="DL122" s="817">
        <v>404185</v>
      </c>
      <c r="DM122" s="817"/>
      <c r="DN122" s="817"/>
      <c r="DO122" s="817"/>
      <c r="DP122" s="817"/>
      <c r="DQ122" s="817">
        <v>433786</v>
      </c>
      <c r="DR122" s="817"/>
      <c r="DS122" s="817"/>
      <c r="DT122" s="817"/>
      <c r="DU122" s="817"/>
      <c r="DV122" s="794">
        <v>4.8</v>
      </c>
      <c r="DW122" s="794"/>
      <c r="DX122" s="794"/>
      <c r="DY122" s="794"/>
      <c r="DZ122" s="795"/>
    </row>
    <row r="123" spans="1:130" s="230" customFormat="1" ht="26.25" customHeight="1" x14ac:dyDescent="0.2">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443</v>
      </c>
      <c r="AB123" s="780"/>
      <c r="AC123" s="780"/>
      <c r="AD123" s="780"/>
      <c r="AE123" s="781"/>
      <c r="AF123" s="782" t="s">
        <v>131</v>
      </c>
      <c r="AG123" s="780"/>
      <c r="AH123" s="780"/>
      <c r="AI123" s="780"/>
      <c r="AJ123" s="781"/>
      <c r="AK123" s="782" t="s">
        <v>131</v>
      </c>
      <c r="AL123" s="780"/>
      <c r="AM123" s="780"/>
      <c r="AN123" s="780"/>
      <c r="AO123" s="781"/>
      <c r="AP123" s="824" t="s">
        <v>443</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477</v>
      </c>
      <c r="BP123" s="878"/>
      <c r="BQ123" s="832">
        <v>21527306</v>
      </c>
      <c r="BR123" s="833"/>
      <c r="BS123" s="833"/>
      <c r="BT123" s="833"/>
      <c r="BU123" s="833"/>
      <c r="BV123" s="833">
        <v>21796991</v>
      </c>
      <c r="BW123" s="833"/>
      <c r="BX123" s="833"/>
      <c r="BY123" s="833"/>
      <c r="BZ123" s="833"/>
      <c r="CA123" s="833">
        <v>21463553</v>
      </c>
      <c r="CB123" s="833"/>
      <c r="CC123" s="833"/>
      <c r="CD123" s="833"/>
      <c r="CE123" s="833"/>
      <c r="CF123" s="748"/>
      <c r="CG123" s="749"/>
      <c r="CH123" s="749"/>
      <c r="CI123" s="749"/>
      <c r="CJ123" s="834"/>
      <c r="CK123" s="869"/>
      <c r="CL123" s="855"/>
      <c r="CM123" s="855"/>
      <c r="CN123" s="855"/>
      <c r="CO123" s="856"/>
      <c r="CP123" s="835" t="s">
        <v>406</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5">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443</v>
      </c>
      <c r="AG124" s="780"/>
      <c r="AH124" s="780"/>
      <c r="AI124" s="780"/>
      <c r="AJ124" s="781"/>
      <c r="AK124" s="782" t="s">
        <v>443</v>
      </c>
      <c r="AL124" s="780"/>
      <c r="AM124" s="780"/>
      <c r="AN124" s="780"/>
      <c r="AO124" s="781"/>
      <c r="AP124" s="824" t="s">
        <v>131</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118.6</v>
      </c>
      <c r="BR124" s="831"/>
      <c r="BS124" s="831"/>
      <c r="BT124" s="831"/>
      <c r="BU124" s="831"/>
      <c r="BV124" s="831">
        <v>96.9</v>
      </c>
      <c r="BW124" s="831"/>
      <c r="BX124" s="831"/>
      <c r="BY124" s="831"/>
      <c r="BZ124" s="831"/>
      <c r="CA124" s="831">
        <v>84.5</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443</v>
      </c>
      <c r="DH124" s="764"/>
      <c r="DI124" s="764"/>
      <c r="DJ124" s="764"/>
      <c r="DK124" s="765"/>
      <c r="DL124" s="766" t="s">
        <v>443</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2">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443</v>
      </c>
      <c r="AB125" s="780"/>
      <c r="AC125" s="780"/>
      <c r="AD125" s="780"/>
      <c r="AE125" s="781"/>
      <c r="AF125" s="782" t="s">
        <v>131</v>
      </c>
      <c r="AG125" s="780"/>
      <c r="AH125" s="780"/>
      <c r="AI125" s="780"/>
      <c r="AJ125" s="781"/>
      <c r="AK125" s="782" t="s">
        <v>131</v>
      </c>
      <c r="AL125" s="780"/>
      <c r="AM125" s="780"/>
      <c r="AN125" s="780"/>
      <c r="AO125" s="781"/>
      <c r="AP125" s="824" t="s">
        <v>443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443</v>
      </c>
      <c r="DM125" s="842"/>
      <c r="DN125" s="842"/>
      <c r="DO125" s="842"/>
      <c r="DP125" s="842"/>
      <c r="DQ125" s="842" t="s">
        <v>443</v>
      </c>
      <c r="DR125" s="842"/>
      <c r="DS125" s="842"/>
      <c r="DT125" s="842"/>
      <c r="DU125" s="842"/>
      <c r="DV125" s="843" t="s">
        <v>131</v>
      </c>
      <c r="DW125" s="843"/>
      <c r="DX125" s="843"/>
      <c r="DY125" s="843"/>
      <c r="DZ125" s="844"/>
    </row>
    <row r="126" spans="1:130" s="230" customFormat="1" ht="26.25" customHeight="1" thickBot="1" x14ac:dyDescent="0.25">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443</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443</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2">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443</v>
      </c>
      <c r="AB127" s="780"/>
      <c r="AC127" s="780"/>
      <c r="AD127" s="780"/>
      <c r="AE127" s="781"/>
      <c r="AF127" s="782" t="s">
        <v>131</v>
      </c>
      <c r="AG127" s="780"/>
      <c r="AH127" s="780"/>
      <c r="AI127" s="780"/>
      <c r="AJ127" s="781"/>
      <c r="AK127" s="782" t="s">
        <v>443</v>
      </c>
      <c r="AL127" s="780"/>
      <c r="AM127" s="780"/>
      <c r="AN127" s="780"/>
      <c r="AO127" s="781"/>
      <c r="AP127" s="824" t="s">
        <v>131</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443</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5">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2497136</v>
      </c>
      <c r="AB128" s="801"/>
      <c r="AC128" s="801"/>
      <c r="AD128" s="801"/>
      <c r="AE128" s="802"/>
      <c r="AF128" s="803">
        <v>405758</v>
      </c>
      <c r="AG128" s="801"/>
      <c r="AH128" s="801"/>
      <c r="AI128" s="801"/>
      <c r="AJ128" s="802"/>
      <c r="AK128" s="803">
        <v>382433</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131</v>
      </c>
      <c r="BG128" s="787"/>
      <c r="BH128" s="787"/>
      <c r="BI128" s="787"/>
      <c r="BJ128" s="787"/>
      <c r="BK128" s="787"/>
      <c r="BL128" s="810"/>
      <c r="BM128" s="786">
        <v>13.26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t="s">
        <v>443</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10187107</v>
      </c>
      <c r="AB129" s="780"/>
      <c r="AC129" s="780"/>
      <c r="AD129" s="780"/>
      <c r="AE129" s="781"/>
      <c r="AF129" s="782">
        <v>10661615</v>
      </c>
      <c r="AG129" s="780"/>
      <c r="AH129" s="780"/>
      <c r="AI129" s="780"/>
      <c r="AJ129" s="781"/>
      <c r="AK129" s="782">
        <v>10466632</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131</v>
      </c>
      <c r="BG129" s="771"/>
      <c r="BH129" s="771"/>
      <c r="BI129" s="771"/>
      <c r="BJ129" s="771"/>
      <c r="BK129" s="771"/>
      <c r="BL129" s="772"/>
      <c r="BM129" s="770">
        <v>18.260000000000002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1356002</v>
      </c>
      <c r="AB130" s="780"/>
      <c r="AC130" s="780"/>
      <c r="AD130" s="780"/>
      <c r="AE130" s="781"/>
      <c r="AF130" s="782">
        <v>1364904</v>
      </c>
      <c r="AG130" s="780"/>
      <c r="AH130" s="780"/>
      <c r="AI130" s="780"/>
      <c r="AJ130" s="781"/>
      <c r="AK130" s="782">
        <v>1404227</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12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8831105</v>
      </c>
      <c r="AB131" s="764"/>
      <c r="AC131" s="764"/>
      <c r="AD131" s="764"/>
      <c r="AE131" s="765"/>
      <c r="AF131" s="766">
        <v>9296711</v>
      </c>
      <c r="AG131" s="764"/>
      <c r="AH131" s="764"/>
      <c r="AI131" s="764"/>
      <c r="AJ131" s="765"/>
      <c r="AK131" s="766">
        <v>9062405</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v>84.5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13.57339767</v>
      </c>
      <c r="AB132" s="745"/>
      <c r="AC132" s="745"/>
      <c r="AD132" s="745"/>
      <c r="AE132" s="746"/>
      <c r="AF132" s="747">
        <v>10.976344210000001</v>
      </c>
      <c r="AG132" s="745"/>
      <c r="AH132" s="745"/>
      <c r="AI132" s="745"/>
      <c r="AJ132" s="746"/>
      <c r="AK132" s="747">
        <v>11.5361099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13.5</v>
      </c>
      <c r="AB133" s="724"/>
      <c r="AC133" s="724"/>
      <c r="AD133" s="724"/>
      <c r="AE133" s="725"/>
      <c r="AF133" s="723">
        <v>12.4</v>
      </c>
      <c r="AG133" s="724"/>
      <c r="AH133" s="724"/>
      <c r="AI133" s="724"/>
      <c r="AJ133" s="725"/>
      <c r="AK133" s="723">
        <v>12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SU9G84YzH4R9SByBK/dW0E8nHkZz+f41371NBqPis7HnoZFwiar+lmGEvLBAfCUEOCRIyRngg6c/nTt33MwWA==" saltValue="Nd/jE6ADfQP+CaL2YgqrI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H6fU22DUcJlBixgrW28n3RLiOR6Fol80j3C2TZ/iWIsl/UgkVhd2mOpfOWYew5oxFp/6+l7tYco5DIPqgTUzg==" saltValue="MJP0L3RHjM+S0isOes4Y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5Mp199VSRWSvCxbepnW0H1bHH+4XSv66E8QhRCn0ZGHp0ZSW0Mq68rzDosjlGGZWxBzbI3xwQz1IZ5Uzo2zOg==" saltValue="3K6sl96HsmLi4G6BgbF/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2920157</v>
      </c>
      <c r="AP9" s="281">
        <v>70711</v>
      </c>
      <c r="AQ9" s="282">
        <v>105319</v>
      </c>
      <c r="AR9" s="283">
        <v>-32.9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9</v>
      </c>
      <c r="AP10" s="284">
        <v>0</v>
      </c>
      <c r="AQ10" s="285">
        <v>9860</v>
      </c>
      <c r="AR10" s="286">
        <v>-100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v>76481</v>
      </c>
      <c r="AP11" s="284">
        <v>1852</v>
      </c>
      <c r="AQ11" s="285">
        <v>1656</v>
      </c>
      <c r="AR11" s="286">
        <v>11.8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514</v>
      </c>
      <c r="AL12" s="1131"/>
      <c r="AM12" s="1131"/>
      <c r="AN12" s="1132"/>
      <c r="AO12" s="284" t="s">
        <v>515</v>
      </c>
      <c r="AP12" s="284" t="s">
        <v>515</v>
      </c>
      <c r="AQ12" s="285">
        <v>3</v>
      </c>
      <c r="AR12" s="286" t="s">
        <v>515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163547</v>
      </c>
      <c r="AP13" s="284">
        <v>3960</v>
      </c>
      <c r="AQ13" s="285">
        <v>4056</v>
      </c>
      <c r="AR13" s="286">
        <v>-2.4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26557</v>
      </c>
      <c r="AP14" s="284">
        <v>643</v>
      </c>
      <c r="AQ14" s="285">
        <v>2339</v>
      </c>
      <c r="AR14" s="286">
        <v>-72.5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-237863</v>
      </c>
      <c r="AP15" s="284">
        <v>-5760</v>
      </c>
      <c r="AQ15" s="285">
        <v>-7717</v>
      </c>
      <c r="AR15" s="286">
        <v>-25.4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2948888</v>
      </c>
      <c r="AP16" s="284">
        <v>71407</v>
      </c>
      <c r="AQ16" s="285">
        <v>115515</v>
      </c>
      <c r="AR16" s="286">
        <v>-38.200000000000003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7.07</v>
      </c>
      <c r="AP21" s="298">
        <v>10.69</v>
      </c>
      <c r="AQ21" s="299">
        <v>-3.62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96.8</v>
      </c>
      <c r="AP22" s="303">
        <v>97.4</v>
      </c>
      <c r="AQ22" s="304">
        <v>-0.6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2009052</v>
      </c>
      <c r="AP32" s="312">
        <v>48649</v>
      </c>
      <c r="AQ32" s="313">
        <v>74824</v>
      </c>
      <c r="AR32" s="314">
        <v>-35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515</v>
      </c>
      <c r="AP33" s="312" t="s">
        <v>515</v>
      </c>
      <c r="AQ33" s="313" t="s">
        <v>515</v>
      </c>
      <c r="AR33" s="314" t="s">
        <v>515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515</v>
      </c>
      <c r="AP34" s="312" t="s">
        <v>515</v>
      </c>
      <c r="AQ34" s="313">
        <v>1</v>
      </c>
      <c r="AR34" s="314" t="s">
        <v>515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823057</v>
      </c>
      <c r="AP35" s="312">
        <v>19930</v>
      </c>
      <c r="AQ35" s="313">
        <v>17427</v>
      </c>
      <c r="AR35" s="314">
        <v>14.4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t="s">
        <v>515</v>
      </c>
      <c r="AP36" s="312" t="s">
        <v>515</v>
      </c>
      <c r="AQ36" s="313">
        <v>2447</v>
      </c>
      <c r="AR36" s="314" t="s">
        <v>515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t="s">
        <v>515</v>
      </c>
      <c r="AP37" s="312" t="s">
        <v>515</v>
      </c>
      <c r="AQ37" s="313">
        <v>591</v>
      </c>
      <c r="AR37" s="314" t="s">
        <v>515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515</v>
      </c>
      <c r="AP38" s="315" t="s">
        <v>515</v>
      </c>
      <c r="AQ38" s="316">
        <v>2</v>
      </c>
      <c r="AR38" s="304" t="s">
        <v>515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v>-382433</v>
      </c>
      <c r="AP39" s="312">
        <v>-9261</v>
      </c>
      <c r="AQ39" s="313">
        <v>-3618</v>
      </c>
      <c r="AR39" s="314">
        <v>156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-1404227</v>
      </c>
      <c r="AP40" s="312">
        <v>-34003</v>
      </c>
      <c r="AQ40" s="313">
        <v>-63812</v>
      </c>
      <c r="AR40" s="314">
        <v>-46.7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1045449</v>
      </c>
      <c r="AP41" s="312">
        <v>25315</v>
      </c>
      <c r="AQ41" s="313">
        <v>27863</v>
      </c>
      <c r="AR41" s="314">
        <v>-9.1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2372143</v>
      </c>
      <c r="AN51" s="334">
        <v>54196</v>
      </c>
      <c r="AO51" s="335">
        <v>41.8</v>
      </c>
      <c r="AP51" s="336">
        <v>85173</v>
      </c>
      <c r="AQ51" s="337">
        <v>-4.3</v>
      </c>
      <c r="AR51" s="338">
        <v>46.1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1465961</v>
      </c>
      <c r="AN52" s="342">
        <v>33492</v>
      </c>
      <c r="AO52" s="343">
        <v>169.2</v>
      </c>
      <c r="AP52" s="344">
        <v>43913</v>
      </c>
      <c r="AQ52" s="345">
        <v>-3.4</v>
      </c>
      <c r="AR52" s="346">
        <v>172.6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4476818</v>
      </c>
      <c r="AN53" s="334">
        <v>104025</v>
      </c>
      <c r="AO53" s="335">
        <v>91.9</v>
      </c>
      <c r="AP53" s="336">
        <v>94081</v>
      </c>
      <c r="AQ53" s="337">
        <v>10.5</v>
      </c>
      <c r="AR53" s="338">
        <v>81.400000000000006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2423474</v>
      </c>
      <c r="AN54" s="342">
        <v>56313</v>
      </c>
      <c r="AO54" s="343">
        <v>68.099999999999994</v>
      </c>
      <c r="AP54" s="344">
        <v>48949</v>
      </c>
      <c r="AQ54" s="345">
        <v>11.5</v>
      </c>
      <c r="AR54" s="346">
        <v>56.6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768057</v>
      </c>
      <c r="AN55" s="334">
        <v>18096</v>
      </c>
      <c r="AO55" s="335">
        <v>-82.6</v>
      </c>
      <c r="AP55" s="336">
        <v>92632</v>
      </c>
      <c r="AQ55" s="337">
        <v>-1.5</v>
      </c>
      <c r="AR55" s="338">
        <v>-81.099999999999994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573234</v>
      </c>
      <c r="AN56" s="342">
        <v>13506</v>
      </c>
      <c r="AO56" s="343">
        <v>-76</v>
      </c>
      <c r="AP56" s="344">
        <v>47978</v>
      </c>
      <c r="AQ56" s="345">
        <v>-2</v>
      </c>
      <c r="AR56" s="346">
        <v>-74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756283</v>
      </c>
      <c r="AN57" s="334">
        <v>18086</v>
      </c>
      <c r="AO57" s="335">
        <v>-0.1</v>
      </c>
      <c r="AP57" s="336">
        <v>96469</v>
      </c>
      <c r="AQ57" s="337">
        <v>4.0999999999999996</v>
      </c>
      <c r="AR57" s="338">
        <v>-4.2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520134</v>
      </c>
      <c r="AN58" s="342">
        <v>12438</v>
      </c>
      <c r="AO58" s="343">
        <v>-7.9</v>
      </c>
      <c r="AP58" s="344">
        <v>49775</v>
      </c>
      <c r="AQ58" s="345">
        <v>3.7</v>
      </c>
      <c r="AR58" s="346">
        <v>-11.6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786554</v>
      </c>
      <c r="AN59" s="334">
        <v>19046</v>
      </c>
      <c r="AO59" s="335">
        <v>5.3</v>
      </c>
      <c r="AP59" s="336">
        <v>85743</v>
      </c>
      <c r="AQ59" s="337">
        <v>-11.1</v>
      </c>
      <c r="AR59" s="338">
        <v>16.399999999999999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314246</v>
      </c>
      <c r="AN60" s="342">
        <v>7609</v>
      </c>
      <c r="AO60" s="343">
        <v>-38.799999999999997</v>
      </c>
      <c r="AP60" s="344">
        <v>45231</v>
      </c>
      <c r="AQ60" s="345">
        <v>-9.1</v>
      </c>
      <c r="AR60" s="346">
        <v>-29.7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1831971</v>
      </c>
      <c r="AN61" s="349">
        <v>42690</v>
      </c>
      <c r="AO61" s="350">
        <v>11.3</v>
      </c>
      <c r="AP61" s="351">
        <v>90820</v>
      </c>
      <c r="AQ61" s="352">
        <v>-0.5</v>
      </c>
      <c r="AR61" s="338">
        <v>11.8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1059410</v>
      </c>
      <c r="AN62" s="342">
        <v>24672</v>
      </c>
      <c r="AO62" s="343">
        <v>22.9</v>
      </c>
      <c r="AP62" s="344">
        <v>47169</v>
      </c>
      <c r="AQ62" s="345">
        <v>0.1</v>
      </c>
      <c r="AR62" s="346">
        <v>22.8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r04xKep0zqjUxDMZgkVzWyhhJAAfRfWjG5Xskz7d7m2iOWrrpkZskZrvFu3jK4sYyE9yTqi8OQuMz6WGLBYozw==" saltValue="hmvXpmpizSGt8DbzX5Rkb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554</v>
      </c>
    </row>
    <row r="120" spans="125:125" ht="13.5" hidden="1" customHeight="1" x14ac:dyDescent="0.2"/>
    <row r="121" spans="125:125" ht="13.5" hidden="1" customHeight="1" x14ac:dyDescent="0.2">
      <c r="DU121" s="259"/>
    </row>
  </sheetData>
  <sheetProtection algorithmName="SHA-512" hashValue="BL3dicbACU9/6oiK0RWXWwMPWSxdC1DHKHAkXAmF0BMyyW+HXx/VaH9TvwwnA6NvZBQbNbnGCCmuCglRySlkTA==" saltValue="XvCiO5ar/jtJzSuGhkCL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555</v>
      </c>
    </row>
  </sheetData>
  <sheetProtection algorithmName="SHA-512" hashValue="h9I6pzHZNRvJvcUHSYte+Q3M2PLcW31LJYaU40Bm2hDGWmZWzVXN6wLFpQMqGUjgxfOQSKASY36+LWvWlI1rrQ==" saltValue="2UnBFog5XzucWEdayZzc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39" t="s">
        <v>3</v>
      </c>
      <c r="D47" s="1139"/>
      <c r="E47" s="1140"/>
      <c r="F47" s="11">
        <v>7.94</v>
      </c>
      <c r="G47" s="12">
        <v>10.23</v>
      </c>
      <c r="H47" s="12">
        <v>9.6</v>
      </c>
      <c r="I47" s="12">
        <v>10.76</v>
      </c>
      <c r="J47" s="13">
        <v>9.74</v>
      </c>
    </row>
    <row r="48" spans="2:10" ht="57.75" customHeight="1" x14ac:dyDescent="0.2">
      <c r="B48" s="14"/>
      <c r="C48" s="1141" t="s">
        <v>4</v>
      </c>
      <c r="D48" s="1141"/>
      <c r="E48" s="1142"/>
      <c r="F48" s="15">
        <v>3.38</v>
      </c>
      <c r="G48" s="16">
        <v>2.74</v>
      </c>
      <c r="H48" s="16">
        <v>3.31</v>
      </c>
      <c r="I48" s="16">
        <v>8.41</v>
      </c>
      <c r="J48" s="17">
        <v>5.1100000000000003</v>
      </c>
    </row>
    <row r="49" spans="2:10" ht="57.75" customHeight="1" thickBot="1" x14ac:dyDescent="0.25">
      <c r="B49" s="18"/>
      <c r="C49" s="1143" t="s">
        <v>5</v>
      </c>
      <c r="D49" s="1143"/>
      <c r="E49" s="1144"/>
      <c r="F49" s="19">
        <v>0.8</v>
      </c>
      <c r="G49" s="20" t="s">
        <v>561</v>
      </c>
      <c r="H49" s="20" t="s">
        <v>562</v>
      </c>
      <c r="I49" s="20">
        <v>5.24</v>
      </c>
      <c r="J49" s="21" t="s">
        <v>563</v>
      </c>
    </row>
    <row r="50" spans="2:10" ht="13.2" x14ac:dyDescent="0.2"/>
  </sheetData>
  <sheetProtection algorithmName="SHA-512" hashValue="PIrW54shOijBVozx49+dIp4Rgcx/8ckdcvnIAkeJ2Xfe5BncSVhsMLNGaJJtirQ7AcB5PAdWreIdEQ53YemJ4g==" saltValue="PdIHcM06JKrBhD2YwUwp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2024-03-19T01:51:31Z</cp:lastPrinted>
  <dcterms:created xsi:type="dcterms:W3CDTF">2024-03-14T02:05:52Z</dcterms:created>
  <dcterms:modified xsi:type="dcterms:W3CDTF">2024-03-26T06:04:03Z</dcterms:modified>
  <cp:category/>
</cp:coreProperties>
</file>