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8368248\Desktop\１回目\"/>
    </mc:Choice>
  </mc:AlternateContent>
  <bookViews>
    <workbookView xWindow="0" yWindow="0" windowWidth="15360" windowHeight="7632" tabRatio="927"/>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1" i="12" l="1"/>
  <c r="AA70" i="12"/>
  <c r="AA69" i="12"/>
  <c r="AA68" i="12"/>
  <c r="BG36" i="10" l="1"/>
  <c r="BG35" i="10"/>
  <c r="BG34"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BW39" i="10"/>
  <c r="BE39" i="10"/>
  <c r="AM39" i="10"/>
  <c r="U39" i="10"/>
  <c r="BW38" i="10"/>
  <c r="BE38" i="10"/>
  <c r="U38" i="10"/>
  <c r="BE37" i="10"/>
  <c r="C34" i="10"/>
  <c r="C35" i="10" l="1"/>
  <c r="C36" i="10" s="1"/>
  <c r="C37" i="10" s="1"/>
  <c r="C38" i="10" s="1"/>
  <c r="C39" i="10" s="1"/>
  <c r="C40" i="10" s="1"/>
  <c r="U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AM35" i="10" s="1"/>
  <c r="AM36" i="10" s="1"/>
  <c r="AM37" i="10" s="1"/>
  <c r="AM38" i="10" s="1"/>
  <c r="BE34" i="10" l="1"/>
  <c r="BE35" i="10" s="1"/>
  <c r="BE36" i="10" s="1"/>
  <c r="BW34" i="10" l="1"/>
  <c r="BW35" i="10" s="1"/>
  <c r="BW36" i="10" s="1"/>
  <c r="BW37"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<sst xmlns="http://schemas.openxmlformats.org/spreadsheetml/2006/main" count="983" uniqueCount="621">
  <si>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</si>
  <si>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</si>
  <si>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</si>
  <si>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</si>
  <si>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</si>
  <si>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</si>
  <si>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</si>
  <si>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</si>
  <si>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</si>
  <si>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</si>
  <si>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</si>
  <si>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</si>
  <si>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</si>
  <si>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</si>
  <si>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</si>
  <si>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</si>
  <si>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</si>
  <si>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</si>
  <si>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</si>
  <si>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</si>
  <si>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</si>
  <si>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</si>
  <si>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</si>
  <si>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</si>
  <si>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</si>
  <si>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</si>
  <si>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</si>
  <si>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</si>
  <si>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</si>
  <si>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</si>
  <si>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</si>
  <si>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</si>
  <si>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</si>
  <si>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</si>
  <si>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</si>
  <si>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</si>
  <si>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</si>
  <si>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</si>
  <si>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</si>
  <si>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</si>
  <si>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</si>
  <si>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</si>
  <si>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</si>
  <si>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</si>
  <si>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</si>
  <si>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</si>
  <si>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</si>
  <si>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</si>
  <si>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</si>
  <si>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</si>
  <si>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</si>
  <si>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</si>
  <si>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</si>
  <si>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</si>
  <si>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</si>
  <si>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</si>
  <si>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</si>
  <si>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</si>
  <si>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</si>
  <si>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</si>
  <si>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</si>
  <si>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</si>
  <si>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</si>
  <si>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</si>
  <si>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</si>
  <si>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</si>
  <si>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</si>
  <si>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</si>
  <si>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</si>
  <si>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</si>
  <si>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</si>
  <si>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</si>
  <si>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</si>
  <si>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</si>
  <si>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</si>
  <si>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</si>
  <si>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</si>
  <si>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</si>
  <si>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</si>
  <si>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</si>
  <si>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</si>
  <si>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</si>
  <si>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</si>
  <si>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</si>
  <si>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</si>
  <si>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</si>
  <si>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</si>
  <si>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政令指定都市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</si>
  <si>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</si>
  <si>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</si>
  <si>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</si>
  <si>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</si>
  <si>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</si>
  <si>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</si>
  <si>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</si>
  <si>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</si>
  <si>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</si>
  <si>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</si>
  <si>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</si>
  <si>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</si>
  <si>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川崎市</t>
    <phoneticPr fontId="5"/>
  </si>
  <si>
    <t>地方交付税種地</t>
    <rPh sb="0" eb="2">
      <t>チホウ</t>
    </rPh>
    <rPh sb="2" eb="5">
      <t>コウフゼイ</t>
    </rPh>
    <rPh sb="5" eb="6">
      <t>シュ</t>
    </rPh>
    <rPh sb="6" eb="7">
      <t>チ</t>
    </rPh>
    <phoneticPr fontId="5"/>
  </si>
  <si>
    <t>1-9</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</si>
  <si>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</si>
  <si>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</si>
  <si>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</si>
  <si>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</si>
  <si>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</si>
  <si>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</si>
  <si>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</si>
  <si>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</si>
  <si>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</si>
  <si>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</si>
  <si>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</si>
  <si>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</si>
  <si>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</si>
  <si>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</si>
  <si>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</si>
  <si>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</si>
  <si>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</si>
  <si>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</si>
  <si>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</si>
  <si>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</si>
  <si>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</si>
  <si>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</si>
  <si>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</si>
  <si>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</si>
  <si>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</si>
  <si>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</si>
  <si>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</si>
  <si>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</si>
  <si>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</si>
  <si>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</si>
  <si>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</si>
  <si>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</si>
  <si>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</si>
  <si>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</si>
  <si>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</si>
  <si>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</si>
  <si>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</si>
  <si>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</si>
  <si>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</si>
  <si>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</si>
  <si>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</si>
  <si>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</si>
  <si>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</si>
  <si>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</si>
  <si>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</si>
  <si>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</si>
  <si>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</si>
  <si>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</si>
  <si>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</si>
  <si>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</si>
  <si>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</si>
  <si>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</si>
  <si>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</si>
  <si>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</si>
  <si>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</si>
  <si>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</si>
  <si>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</si>
  <si>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</si>
  <si>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</si>
  <si>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</si>
  <si>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</si>
  <si>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</si>
  <si>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</si>
  <si>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</si>
  <si>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</si>
  <si>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</si>
  <si>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</si>
  <si>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</si>
  <si>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</si>
  <si>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</si>
  <si>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</si>
  <si>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</si>
  <si>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</si>
  <si>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</si>
  <si>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</si>
  <si>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</si>
  <si>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</si>
  <si>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</si>
  <si>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</si>
  <si>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</si>
  <si>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</si>
  <si>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</si>
  <si>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</si>
  <si>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</si>
  <si>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</si>
  <si>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</si>
  <si>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</si>
  <si>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</si>
  <si>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</si>
  <si>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</si>
  <si>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</si>
  <si>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</si>
  <si>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</si>
  <si>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</si>
  <si>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</si>
  <si>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</si>
  <si>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</si>
  <si>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</si>
  <si>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</si>
  <si>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</si>
  <si>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</si>
  <si>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</si>
  <si>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</si>
  <si>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</si>
  <si>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</si>
  <si>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</si>
  <si>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</si>
  <si>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</si>
  <si>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</si>
  <si>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</si>
  <si>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</si>
  <si>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</si>
  <si>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</si>
  <si>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神奈川県川崎市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</si>
  <si>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</si>
  <si>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</si>
  <si>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</si>
  <si>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</si>
  <si>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</si>
  <si>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</si>
  <si>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</si>
  <si>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</si>
  <si>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</si>
  <si>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</si>
  <si>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</si>
  <si>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</si>
  <si>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</si>
  <si>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</si>
  <si>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</si>
  <si>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</si>
  <si>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</si>
  <si>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</si>
  <si>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</si>
  <si>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</si>
  <si>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</si>
  <si>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</si>
  <si>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</si>
  <si>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</si>
  <si>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</si>
  <si>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</si>
  <si>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</si>
  <si>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</si>
  <si>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</si>
  <si>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</si>
  <si>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</si>
  <si>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</si>
  <si>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</si>
  <si>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</si>
  <si>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</si>
  <si>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</si>
  <si>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</si>
  <si>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</si>
  <si>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</si>
  <si>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</si>
  <si>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</si>
  <si>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</si>
  <si>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</si>
  <si>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</si>
  <si>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</si>
  <si>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</si>
  <si>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</si>
  <si>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</si>
  <si>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</si>
  <si>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</si>
  <si>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</si>
  <si>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</si>
  <si>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</si>
  <si>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</si>
  <si>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</si>
  <si>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</si>
  <si>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</si>
  <si>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</si>
  <si>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</si>
  <si>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</si>
  <si>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</si>
  <si>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</si>
  <si>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</si>
  <si>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</si>
  <si>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</si>
  <si>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</si>
  <si>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</si>
  <si>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</si>
  <si>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</si>
  <si>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</si>
  <si>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</si>
  <si>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</si>
  <si>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</si>
  <si>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</si>
  <si>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</si>
  <si>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</si>
  <si>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</si>
  <si>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</si>
  <si>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</si>
  <si>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</si>
  <si>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</si>
  <si>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</si>
  <si>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</si>
  <si>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</si>
  <si>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</si>
  <si>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</si>
  <si>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</si>
  <si>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</si>
  <si>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</si>
  <si>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</si>
  <si>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</si>
  <si>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</si>
  <si>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</si>
  <si>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</si>
  <si>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</si>
  <si>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</si>
  <si>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</si>
  <si>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</si>
  <si>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</si>
  <si>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</si>
  <si>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</si>
  <si>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</si>
  <si>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</si>
  <si>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</si>
  <si>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</si>
  <si>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</si>
  <si>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</si>
  <si>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</si>
  <si>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</si>
  <si>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</si>
  <si>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</si>
  <si>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</si>
  <si>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</si>
  <si>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</si>
  <si>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</si>
  <si>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</si>
  <si>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</si>
  <si>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</si>
  <si>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</si>
  <si>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</si>
  <si>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</si>
  <si>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</si>
  <si>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</si>
  <si>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</si>
  <si>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</si>
  <si>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</si>
  <si>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</si>
  <si>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</si>
  <si>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</si>
  <si>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</si>
  <si>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</si>
  <si>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</si>
  <si>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</si>
  <si>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</si>
  <si>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</si>
  <si>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</si>
  <si>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</si>
  <si>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</si>
  <si>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</si>
  <si>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</si>
  <si>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</si>
  <si>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</si>
  <si>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</si>
  <si>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</si>
  <si>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</si>
  <si>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</si>
  <si>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</si>
  <si>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</si>
  <si>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</si>
  <si>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</si>
  <si>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</si>
  <si>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</si>
  <si>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神奈川県川崎市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</si>
  <si>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</si>
  <si>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</si>
  <si>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</si>
  <si>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</si>
  <si>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</si>
  <si>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</si>
  <si>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</si>
  <si>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</si>
  <si>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</si>
  <si>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</si>
  <si>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</si>
  <si>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</si>
  <si>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</si>
  <si>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</si>
  <si>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</si>
  <si>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</si>
  <si>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</si>
  <si>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</si>
  <si>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</si>
  <si>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</si>
  <si>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</si>
  <si>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</si>
  <si>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</si>
  <si>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</si>
  <si>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</si>
  <si>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</si>
  <si>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</si>
  <si>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</si>
  <si>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</si>
  <si>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</si>
  <si>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</si>
  <si>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</si>
  <si>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</si>
  <si>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</si>
  <si>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</si>
  <si>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</si>
  <si>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</si>
  <si>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</si>
  <si>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</si>
  <si>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</si>
  <si>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</si>
  <si>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</si>
  <si>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</si>
  <si>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</si>
  <si>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</si>
  <si>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</si>
  <si>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</si>
  <si>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</si>
  <si>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</si>
  <si>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</si>
  <si>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</si>
  <si>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</si>
  <si>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</si>
  <si>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</si>
  <si>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</si>
  <si>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</si>
  <si>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</si>
  <si>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</si>
  <si>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</si>
  <si>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</si>
  <si>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</si>
  <si>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</si>
  <si>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</si>
  <si>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</si>
  <si>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</si>
  <si>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</si>
  <si>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</si>
  <si>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</si>
  <si>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</si>
  <si>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</si>
  <si>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</si>
  <si>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</si>
  <si>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</si>
  <si>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</si>
  <si>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</si>
  <si>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</si>
  <si>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</si>
  <si>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</si>
  <si>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</si>
  <si>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</si>
  <si>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</si>
  <si>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</si>
  <si>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</si>
  <si>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</si>
  <si>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</si>
  <si>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</si>
  <si>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</si>
  <si>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</si>
  <si>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</si>
  <si>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</si>
  <si>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</si>
  <si>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</si>
  <si>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</si>
  <si>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</si>
  <si>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</si>
  <si>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</si>
  <si>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</si>
  <si>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</si>
  <si>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</si>
  <si>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</si>
  <si>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</si>
  <si>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卸売市場事業特別会計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</si>
  <si>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</si>
  <si>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</si>
  <si>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</si>
  <si>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</si>
  <si>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</si>
  <si>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</si>
  <si>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</si>
  <si>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</si>
  <si>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</si>
  <si>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</si>
  <si>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</si>
  <si>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</si>
  <si>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</si>
  <si>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</si>
  <si>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</si>
  <si>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</si>
  <si>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</si>
  <si>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</si>
  <si>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</si>
  <si>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</si>
  <si>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</si>
  <si>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</si>
  <si>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</si>
  <si>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</si>
  <si>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</si>
  <si>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</si>
  <si>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</si>
  <si>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</si>
  <si>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</si>
  <si>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</si>
  <si>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</si>
  <si>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</si>
  <si>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</si>
  <si>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</si>
  <si>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</si>
  <si>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</si>
  <si>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</si>
  <si>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</si>
  <si>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</si>
  <si>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</si>
  <si>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</si>
  <si>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</si>
  <si>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</si>
  <si>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</si>
  <si>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</si>
  <si>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</si>
  <si>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</si>
  <si>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</si>
  <si>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</si>
  <si>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</si>
  <si>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</si>
  <si>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</si>
  <si>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</si>
  <si>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</si>
  <si>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</si>
  <si>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</si>
  <si>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</si>
  <si>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</si>
  <si>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</si>
  <si>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</si>
  <si>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</si>
  <si>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</si>
  <si>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</si>
  <si>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</si>
  <si>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</si>
  <si>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</si>
  <si>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</si>
  <si>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</si>
  <si>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</si>
  <si>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</si>
  <si>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</si>
  <si>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</si>
  <si>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</si>
  <si>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</si>
  <si>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</si>
  <si>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</si>
  <si>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</si>
  <si>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</si>
  <si>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</si>
  <si>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</si>
  <si>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</si>
  <si>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</si>
  <si>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</si>
  <si>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</si>
  <si>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</si>
  <si>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</si>
  <si>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</si>
  <si>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0.00</t>
  </si>
  <si>
    <t>▲ 1.47</t>
  </si>
  <si>
    <t>水道事業会計</t>
  </si>
  <si>
    <t>下水道事業会計</t>
  </si>
  <si>
    <t>工業用水道事業会計</t>
  </si>
  <si>
    <t>病院事業会計</t>
  </si>
  <si>
    <t>一般会計</t>
  </si>
  <si>
    <t>介護保険事業特別会計</t>
  </si>
  <si>
    <t>公害健康被害補償事業特別会計</t>
  </si>
  <si>
    <t>生田緑地ゴルフ場事業特別会計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</si>
  <si>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</si>
  <si>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</si>
  <si>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</si>
  <si>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</si>
  <si>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</si>
  <si>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</si>
  <si>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</si>
  <si>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</si>
  <si>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母子寡婦福祉資金貸付事業特別会計</t>
  </si>
  <si>
    <t>勤労者福祉共済事業特別会計</t>
  </si>
  <si>
    <t>墓地整備事業特別会計</t>
  </si>
  <si>
    <t>公共用地先行取得等事業特別会計</t>
  </si>
  <si>
    <t>公債管理特別会計</t>
  </si>
  <si>
    <t>自動車運送事業会計</t>
  </si>
  <si>
    <t>卸売市場事業特別会計</t>
  </si>
  <si>
    <t>港湾整備事業特別会計</t>
  </si>
  <si>
    <t>競輪事業特別会計</t>
  </si>
  <si>
    <t>国民健康保険事業特別会計</t>
  </si>
  <si>
    <t>後期高齢者医療事業特別会計</t>
  </si>
  <si>
    <t>法適用企業</t>
    <rPh sb="0" eb="1">
      <t>ホウ</t>
    </rPh>
    <rPh sb="1" eb="3">
      <t>テキヨウ</t>
    </rPh>
    <rPh sb="3" eb="5">
      <t>キギョウ</t>
    </rPh>
    <phoneticPr fontId="3"/>
  </si>
  <si>
    <t>法非適用企業</t>
    <rPh sb="0" eb="1">
      <t>ホウ</t>
    </rPh>
    <rPh sb="1" eb="2">
      <t>ヒ</t>
    </rPh>
    <rPh sb="2" eb="4">
      <t>テキヨウ</t>
    </rPh>
    <rPh sb="4" eb="6">
      <t>キギョウ</t>
    </rPh>
    <phoneticPr fontId="2"/>
  </si>
  <si>
    <t>神奈川県川崎競馬組合</t>
    <rPh sb="0" eb="4">
      <t>カナガワケン</t>
    </rPh>
    <rPh sb="4" eb="6">
      <t>カワサキ</t>
    </rPh>
    <rPh sb="6" eb="8">
      <t>ケイバ</t>
    </rPh>
    <rPh sb="8" eb="10">
      <t>クミアイ</t>
    </rPh>
    <phoneticPr fontId="23"/>
  </si>
  <si>
    <t>神奈川県内広域水道企業団</t>
  </si>
  <si>
    <t>神奈川県後期高齢者医療広域連合
（一般会計）</t>
  </si>
  <si>
    <t>神奈川県後期高齢者医療広域連合
（後期高齢者医療特別会計）</t>
  </si>
  <si>
    <t>かわさき市民放送</t>
    <rPh sb="4" eb="6">
      <t>シミン</t>
    </rPh>
    <rPh sb="6" eb="8">
      <t>ホウソウ</t>
    </rPh>
    <phoneticPr fontId="3"/>
  </si>
  <si>
    <t>川崎市土地開発公社</t>
    <rPh sb="0" eb="3">
      <t>カワサキシ</t>
    </rPh>
    <rPh sb="3" eb="5">
      <t>トチ</t>
    </rPh>
    <rPh sb="5" eb="7">
      <t>カイハツ</t>
    </rPh>
    <rPh sb="7" eb="9">
      <t>コウシャ</t>
    </rPh>
    <phoneticPr fontId="3"/>
  </si>
  <si>
    <t>川崎市文化財団</t>
    <rPh sb="0" eb="3">
      <t>カワサキシ</t>
    </rPh>
    <rPh sb="3" eb="5">
      <t>ブンカ</t>
    </rPh>
    <rPh sb="5" eb="7">
      <t>ザイダン</t>
    </rPh>
    <phoneticPr fontId="3"/>
  </si>
  <si>
    <t>川崎市国際交流協会</t>
    <rPh sb="0" eb="3">
      <t>カワサキシ</t>
    </rPh>
    <rPh sb="3" eb="5">
      <t>コクサイ</t>
    </rPh>
    <rPh sb="5" eb="7">
      <t>コウリュウ</t>
    </rPh>
    <rPh sb="7" eb="9">
      <t>キョウカイ</t>
    </rPh>
    <phoneticPr fontId="3"/>
  </si>
  <si>
    <t>川崎市スポーツ協会</t>
    <rPh sb="0" eb="3">
      <t>カワサキシ</t>
    </rPh>
    <rPh sb="7" eb="9">
      <t>キョウカイ</t>
    </rPh>
    <phoneticPr fontId="3"/>
  </si>
  <si>
    <t>川崎アゼリア</t>
    <rPh sb="0" eb="2">
      <t>カワサキ</t>
    </rPh>
    <phoneticPr fontId="3"/>
  </si>
  <si>
    <t>川崎冷蔵</t>
    <rPh sb="0" eb="2">
      <t>カワサキ</t>
    </rPh>
    <rPh sb="2" eb="4">
      <t>レイゾウ</t>
    </rPh>
    <phoneticPr fontId="3"/>
  </si>
  <si>
    <t>川崎市産業振興財団</t>
    <rPh sb="0" eb="3">
      <t>カワサキシ</t>
    </rPh>
    <rPh sb="3" eb="5">
      <t>サンギョウ</t>
    </rPh>
    <rPh sb="5" eb="7">
      <t>シンコウ</t>
    </rPh>
    <rPh sb="7" eb="9">
      <t>ザイダン</t>
    </rPh>
    <phoneticPr fontId="3"/>
  </si>
  <si>
    <t>川崎・横浜公害保健センター</t>
    <rPh sb="0" eb="2">
      <t>カワサキ</t>
    </rPh>
    <rPh sb="3" eb="5">
      <t>ヨコハマ</t>
    </rPh>
    <rPh sb="5" eb="7">
      <t>コウガイ</t>
    </rPh>
    <rPh sb="7" eb="9">
      <t>ホケン</t>
    </rPh>
    <phoneticPr fontId="3"/>
  </si>
  <si>
    <t>川崎市シルバー人材センター</t>
    <rPh sb="0" eb="3">
      <t>カワサキシ</t>
    </rPh>
    <rPh sb="7" eb="9">
      <t>ジンザイ</t>
    </rPh>
    <phoneticPr fontId="3"/>
  </si>
  <si>
    <t>川崎市身体障害者協会</t>
    <rPh sb="0" eb="3">
      <t>カワサキシ</t>
    </rPh>
    <rPh sb="3" eb="5">
      <t>シンタイ</t>
    </rPh>
    <rPh sb="5" eb="8">
      <t>ショウガイシャ</t>
    </rPh>
    <rPh sb="8" eb="10">
      <t>キョウカイ</t>
    </rPh>
    <phoneticPr fontId="3"/>
  </si>
  <si>
    <t>川崎市母子寡婦福祉協議会</t>
    <rPh sb="0" eb="3">
      <t>カワサキシ</t>
    </rPh>
    <rPh sb="3" eb="5">
      <t>ボシ</t>
    </rPh>
    <rPh sb="5" eb="7">
      <t>カフ</t>
    </rPh>
    <rPh sb="7" eb="9">
      <t>フクシ</t>
    </rPh>
    <rPh sb="9" eb="12">
      <t>キョウギカイ</t>
    </rPh>
    <phoneticPr fontId="3"/>
  </si>
  <si>
    <t>神奈川県住宅供給公社</t>
    <rPh sb="0" eb="4">
      <t>カナガワケン</t>
    </rPh>
    <rPh sb="4" eb="6">
      <t>ジュウタク</t>
    </rPh>
    <rPh sb="6" eb="8">
      <t>キョウキュウ</t>
    </rPh>
    <rPh sb="8" eb="10">
      <t>コウシャ</t>
    </rPh>
    <phoneticPr fontId="3"/>
  </si>
  <si>
    <t>川崎市まちづくり公社</t>
    <rPh sb="0" eb="3">
      <t>カワサキシ</t>
    </rPh>
    <rPh sb="8" eb="10">
      <t>コウシャ</t>
    </rPh>
    <phoneticPr fontId="3"/>
  </si>
  <si>
    <t>川崎市住宅供給公社</t>
    <rPh sb="0" eb="3">
      <t>カワサキシ</t>
    </rPh>
    <rPh sb="3" eb="5">
      <t>ジュウタク</t>
    </rPh>
    <rPh sb="5" eb="7">
      <t>キョウキュウ</t>
    </rPh>
    <rPh sb="7" eb="9">
      <t>コウシャ</t>
    </rPh>
    <phoneticPr fontId="3"/>
  </si>
  <si>
    <t>みぞのくち新都市</t>
    <rPh sb="5" eb="8">
      <t>シントシ</t>
    </rPh>
    <phoneticPr fontId="3"/>
  </si>
  <si>
    <t>川崎市公園緑地協会</t>
    <rPh sb="0" eb="3">
      <t>カワサキシ</t>
    </rPh>
    <rPh sb="3" eb="5">
      <t>コウエン</t>
    </rPh>
    <rPh sb="5" eb="7">
      <t>リョクチ</t>
    </rPh>
    <rPh sb="7" eb="9">
      <t>キョウカイ</t>
    </rPh>
    <phoneticPr fontId="3"/>
  </si>
  <si>
    <t>川崎臨港倉庫埠頭</t>
    <rPh sb="0" eb="2">
      <t>カワサキ</t>
    </rPh>
    <rPh sb="2" eb="4">
      <t>リンコウ</t>
    </rPh>
    <rPh sb="4" eb="6">
      <t>ソウコ</t>
    </rPh>
    <rPh sb="6" eb="8">
      <t>フトウ</t>
    </rPh>
    <phoneticPr fontId="3"/>
  </si>
  <si>
    <t>かわさきファズ</t>
  </si>
  <si>
    <t>川崎市消防防災指導公社</t>
    <rPh sb="0" eb="3">
      <t>カワサキシ</t>
    </rPh>
    <rPh sb="3" eb="5">
      <t>ショウボウ</t>
    </rPh>
    <rPh sb="5" eb="7">
      <t>ボウサイ</t>
    </rPh>
    <rPh sb="7" eb="9">
      <t>シドウ</t>
    </rPh>
    <rPh sb="9" eb="11">
      <t>コウシャ</t>
    </rPh>
    <phoneticPr fontId="3"/>
  </si>
  <si>
    <t>川崎市学校給食会</t>
    <rPh sb="0" eb="3">
      <t>カワサキシ</t>
    </rPh>
    <rPh sb="3" eb="5">
      <t>ガッコウ</t>
    </rPh>
    <rPh sb="5" eb="7">
      <t>キュウショク</t>
    </rPh>
    <rPh sb="7" eb="8">
      <t>カイ</t>
    </rPh>
    <phoneticPr fontId="3"/>
  </si>
  <si>
    <t>川崎市生涯学習財団</t>
  </si>
  <si>
    <t>鉄道整備事業基金</t>
    <rPh sb="0" eb="2">
      <t>テツドウ</t>
    </rPh>
    <rPh sb="2" eb="4">
      <t>セイビ</t>
    </rPh>
    <rPh sb="4" eb="8">
      <t>ジギョウキキン</t>
    </rPh>
    <phoneticPr fontId="5"/>
  </si>
  <si>
    <t>都市整備事業基金</t>
    <rPh sb="0" eb="4">
      <t>トシセイビ</t>
    </rPh>
    <rPh sb="4" eb="8">
      <t>ジギョウキキン</t>
    </rPh>
    <phoneticPr fontId="2"/>
  </si>
  <si>
    <t>緑化基金</t>
    <rPh sb="0" eb="2">
      <t>リョクカ</t>
    </rPh>
    <rPh sb="2" eb="4">
      <t>キキン</t>
    </rPh>
    <phoneticPr fontId="2"/>
  </si>
  <si>
    <t>資源再生化基金</t>
    <rPh sb="0" eb="5">
      <t>シゲンサイセイカ</t>
    </rPh>
    <rPh sb="5" eb="7">
      <t>キキン</t>
    </rPh>
    <phoneticPr fontId="2"/>
  </si>
  <si>
    <t>市営住宅等修繕基金</t>
    <rPh sb="0" eb="4">
      <t>シエイジュウタク</t>
    </rPh>
    <rPh sb="4" eb="5">
      <t>トウ</t>
    </rPh>
    <rPh sb="5" eb="9">
      <t>シュウゼンキキン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</si>
</sst>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style="hair">
        <color indexed="64"/>
      </right>
      <top style="hair">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88" xfId="14" applyNumberFormat="1" applyFont="1" applyBorder="1" applyAlignment="1" applyProtection="1">
      <alignment horizontal="right" vertical="center" shrinkToFit="1"/>
      <protection locked="0"/>
    </xf>
    <xf numFmtId="177" fontId="34" fillId="0" borderId="121" xfId="14"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54945</c:v>
                </c:pt>
                <c:pt idx="1">
                  <c:v>57132</c:v>
                </c:pt>
                <c:pt idx="2">
                  <c:v>58766</c:v>
                </c:pt>
                <c:pt idx="3">
                  <c:v>62482</c:v>
                </c:pt>
                <c:pt idx="4">
                  <c:v>59288</c:v>
                </c:pt>
              </c:numCache>
            </c:numRef>
          </c:val>
          <c:smooth val="0"/>
          <c:extLst>
            <c:ext xmlns:c16="http://schemas.microsoft.com/office/drawing/2014/chart" uri="{C3380CC4-5D6E-409C-BE32-E72D297353CC}">
              <c16:uniqueId val="{00000000-E254-488B-BFC7-399EB7363B2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61625</c:v>
                </c:pt>
                <c:pt idx="1">
                  <c:v>57934</c:v>
                </c:pt>
                <c:pt idx="2">
                  <c:v>71795</c:v>
                </c:pt>
                <c:pt idx="3">
                  <c:v>64255</c:v>
                </c:pt>
                <c:pt idx="4">
                  <c:v>68818</c:v>
                </c:pt>
              </c:numCache>
            </c:numRef>
          </c:val>
          <c:smooth val="0"/>
          <c:extLst>
            <c:ext xmlns:c16="http://schemas.microsoft.com/office/drawing/2014/chart" uri="{C3380CC4-5D6E-409C-BE32-E72D297353CC}">
              <c16:uniqueId val="{00000001-E254-488B-BFC7-399EB7363B2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0.17</c:v>
                </c:pt>
                <c:pt idx="1">
                  <c:v>0.12</c:v>
                </c:pt>
                <c:pt idx="2">
                  <c:v>0.14000000000000001</c:v>
                </c:pt>
                <c:pt idx="3">
                  <c:v>1.63</c:v>
                </c:pt>
                <c:pt idx="4">
                  <c:v>0.55000000000000004</c:v>
                </c:pt>
              </c:numCache>
            </c:numRef>
          </c:val>
          <c:extLst>
            <c:ext xmlns:c16="http://schemas.microsoft.com/office/drawing/2014/chart" uri="{C3380CC4-5D6E-409C-BE32-E72D297353CC}">
              <c16:uniqueId val="{00000000-9A88-4015-AAE0-BF5A52616B2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1.66</c:v>
                </c:pt>
                <c:pt idx="1">
                  <c:v>1.71</c:v>
                </c:pt>
                <c:pt idx="2">
                  <c:v>1.7</c:v>
                </c:pt>
                <c:pt idx="3">
                  <c:v>1.97</c:v>
                </c:pt>
                <c:pt idx="4">
                  <c:v>2.2400000000000002</c:v>
                </c:pt>
              </c:numCache>
            </c:numRef>
          </c:val>
          <c:extLst>
            <c:ext xmlns:c16="http://schemas.microsoft.com/office/drawing/2014/chart" uri="{C3380CC4-5D6E-409C-BE32-E72D297353CC}">
              <c16:uniqueId val="{00000001-9A88-4015-AAE0-BF5A52616B2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7.0000000000000007E-2</c:v>
                </c:pt>
                <c:pt idx="1">
                  <c:v>0</c:v>
                </c:pt>
                <c:pt idx="2">
                  <c:v>0.04</c:v>
                </c:pt>
                <c:pt idx="3">
                  <c:v>1.73</c:v>
                </c:pt>
                <c:pt idx="4">
                  <c:v>-1.47</c:v>
                </c:pt>
              </c:numCache>
            </c:numRef>
          </c:val>
          <c:smooth val="0"/>
          <c:extLst>
            <c:ext xmlns:c16="http://schemas.microsoft.com/office/drawing/2014/chart" uri="{C3380CC4-5D6E-409C-BE32-E72D297353CC}">
              <c16:uniqueId val="{00000002-9A88-4015-AAE0-BF5A52616B2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0.57999999999999996</c:v>
                </c:pt>
                <c:pt idx="2">
                  <c:v>#N/A</c:v>
                </c:pt>
                <c:pt idx="3">
                  <c:v>0.04</c:v>
                </c:pt>
                <c:pt idx="4">
                  <c:v>#N/A</c:v>
                </c:pt>
                <c:pt idx="5">
                  <c:v>0.13</c:v>
                </c:pt>
                <c:pt idx="6">
                  <c:v>#N/A</c:v>
                </c:pt>
                <c:pt idx="7">
                  <c:v>0.04</c:v>
                </c:pt>
                <c:pt idx="8">
                  <c:v>#N/A</c:v>
                </c:pt>
                <c:pt idx="9">
                  <c:v>0.03</c:v>
                </c:pt>
              </c:numCache>
            </c:numRef>
          </c:val>
          <c:extLst>
            <c:ext xmlns:c16="http://schemas.microsoft.com/office/drawing/2014/chart" uri="{C3380CC4-5D6E-409C-BE32-E72D297353CC}">
              <c16:uniqueId val="{00000000-CAF3-41A1-BC81-C30C54EE68C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AF3-41A1-BC81-C30C54EE68C0}"/>
            </c:ext>
          </c:extLst>
        </c:ser>
        <c:ser>
          <c:idx val="2"/>
          <c:order val="2"/>
          <c:tx>
            <c:strRef>
              <c:f>データシート!$A$29</c:f>
              <c:strCache>
                <c:ptCount val="1"/>
                <c:pt idx="0">
                  <c:v>生田緑地ゴルフ場事業特別会計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0.03</c:v>
                </c:pt>
                <c:pt idx="2">
                  <c:v>#N/A</c:v>
                </c:pt>
                <c:pt idx="3">
                  <c:v>0.01</c:v>
                </c:pt>
                <c:pt idx="4">
                  <c:v>#N/A</c:v>
                </c:pt>
                <c:pt idx="5">
                  <c:v>0</c:v>
                </c:pt>
                <c:pt idx="6">
                  <c:v>#N/A</c:v>
                </c:pt>
                <c:pt idx="7">
                  <c:v>0.01</c:v>
                </c:pt>
                <c:pt idx="8">
                  <c:v>#N/A</c:v>
                </c:pt>
                <c:pt idx="9">
                  <c:v>0.02</c:v>
                </c:pt>
              </c:numCache>
            </c:numRef>
          </c:val>
          <c:extLst>
            <c:ext xmlns:c16="http://schemas.microsoft.com/office/drawing/2014/chart" uri="{C3380CC4-5D6E-409C-BE32-E72D297353CC}">
              <c16:uniqueId val="{00000002-CAF3-41A1-BC81-C30C54EE68C0}"/>
            </c:ext>
          </c:extLst>
        </c:ser>
        <c:ser>
          <c:idx val="3"/>
          <c:order val="3"/>
          <c:tx>
            <c:strRef>
              <c:f>データシート!$A$30</c:f>
              <c:strCache>
                <c:ptCount val="1"/>
                <c:pt idx="0">
                  <c:v>公害健康被害補償事業特別会計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0.04</c:v>
                </c:pt>
                <c:pt idx="2">
                  <c:v>#N/A</c:v>
                </c:pt>
                <c:pt idx="3">
                  <c:v>0.03</c:v>
                </c:pt>
                <c:pt idx="4">
                  <c:v>#N/A</c:v>
                </c:pt>
                <c:pt idx="5">
                  <c:v>0.03</c:v>
                </c:pt>
                <c:pt idx="6">
                  <c:v>#N/A</c:v>
                </c:pt>
                <c:pt idx="7">
                  <c:v>0.03</c:v>
                </c:pt>
                <c:pt idx="8">
                  <c:v>#N/A</c:v>
                </c:pt>
                <c:pt idx="9">
                  <c:v>0.03</c:v>
                </c:pt>
              </c:numCache>
            </c:numRef>
          </c:val>
          <c:extLst>
            <c:ext xmlns:c16="http://schemas.microsoft.com/office/drawing/2014/chart" uri="{C3380CC4-5D6E-409C-BE32-E72D297353CC}">
              <c16:uniqueId val="{00000003-CAF3-41A1-BC81-C30C54EE68C0}"/>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0.19</c:v>
                </c:pt>
                <c:pt idx="2">
                  <c:v>#N/A</c:v>
                </c:pt>
                <c:pt idx="3">
                  <c:v>0.28000000000000003</c:v>
                </c:pt>
                <c:pt idx="4">
                  <c:v>#N/A</c:v>
                </c:pt>
                <c:pt idx="5">
                  <c:v>0.28999999999999998</c:v>
                </c:pt>
                <c:pt idx="6">
                  <c:v>#N/A</c:v>
                </c:pt>
                <c:pt idx="7">
                  <c:v>0.35</c:v>
                </c:pt>
                <c:pt idx="8">
                  <c:v>#N/A</c:v>
                </c:pt>
                <c:pt idx="9">
                  <c:v>0.42</c:v>
                </c:pt>
              </c:numCache>
            </c:numRef>
          </c:val>
          <c:extLst>
            <c:ext xmlns:c16="http://schemas.microsoft.com/office/drawing/2014/chart" uri="{C3380CC4-5D6E-409C-BE32-E72D297353CC}">
              <c16:uniqueId val="{00000004-CAF3-41A1-BC81-C30C54EE68C0}"/>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0.05</c:v>
                </c:pt>
                <c:pt idx="2">
                  <c:v>#N/A</c:v>
                </c:pt>
                <c:pt idx="3">
                  <c:v>0.04</c:v>
                </c:pt>
                <c:pt idx="4">
                  <c:v>#N/A</c:v>
                </c:pt>
                <c:pt idx="5">
                  <c:v>0.04</c:v>
                </c:pt>
                <c:pt idx="6">
                  <c:v>#N/A</c:v>
                </c:pt>
                <c:pt idx="7">
                  <c:v>1.57</c:v>
                </c:pt>
                <c:pt idx="8">
                  <c:v>#N/A</c:v>
                </c:pt>
                <c:pt idx="9">
                  <c:v>0.49</c:v>
                </c:pt>
              </c:numCache>
            </c:numRef>
          </c:val>
          <c:extLst>
            <c:ext xmlns:c16="http://schemas.microsoft.com/office/drawing/2014/chart" uri="{C3380CC4-5D6E-409C-BE32-E72D297353CC}">
              <c16:uniqueId val="{00000005-CAF3-41A1-BC81-C30C54EE68C0}"/>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c:v>
                </c:pt>
                <c:pt idx="2">
                  <c:v>#N/A</c:v>
                </c:pt>
                <c:pt idx="3">
                  <c:v>0.35</c:v>
                </c:pt>
                <c:pt idx="4">
                  <c:v>#N/A</c:v>
                </c:pt>
                <c:pt idx="5">
                  <c:v>0.98</c:v>
                </c:pt>
                <c:pt idx="6">
                  <c:v>#N/A</c:v>
                </c:pt>
                <c:pt idx="7">
                  <c:v>2.14</c:v>
                </c:pt>
                <c:pt idx="8">
                  <c:v>#N/A</c:v>
                </c:pt>
                <c:pt idx="9">
                  <c:v>2.23</c:v>
                </c:pt>
              </c:numCache>
            </c:numRef>
          </c:val>
          <c:extLst>
            <c:ext xmlns:c16="http://schemas.microsoft.com/office/drawing/2014/chart" uri="{C3380CC4-5D6E-409C-BE32-E72D297353CC}">
              <c16:uniqueId val="{00000006-CAF3-41A1-BC81-C30C54EE68C0}"/>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2.27</c:v>
                </c:pt>
                <c:pt idx="2">
                  <c:v>#N/A</c:v>
                </c:pt>
                <c:pt idx="3">
                  <c:v>2.37</c:v>
                </c:pt>
                <c:pt idx="4">
                  <c:v>#N/A</c:v>
                </c:pt>
                <c:pt idx="5">
                  <c:v>2.35</c:v>
                </c:pt>
                <c:pt idx="6">
                  <c:v>#N/A</c:v>
                </c:pt>
                <c:pt idx="7">
                  <c:v>2.56</c:v>
                </c:pt>
                <c:pt idx="8">
                  <c:v>#N/A</c:v>
                </c:pt>
                <c:pt idx="9">
                  <c:v>2.58</c:v>
                </c:pt>
              </c:numCache>
            </c:numRef>
          </c:val>
          <c:extLst>
            <c:ext xmlns:c16="http://schemas.microsoft.com/office/drawing/2014/chart" uri="{C3380CC4-5D6E-409C-BE32-E72D297353CC}">
              <c16:uniqueId val="{00000007-CAF3-41A1-BC81-C30C54EE68C0}"/>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3.07</c:v>
                </c:pt>
                <c:pt idx="2">
                  <c:v>#N/A</c:v>
                </c:pt>
                <c:pt idx="3">
                  <c:v>3.55</c:v>
                </c:pt>
                <c:pt idx="4">
                  <c:v>#N/A</c:v>
                </c:pt>
                <c:pt idx="5">
                  <c:v>4.2300000000000004</c:v>
                </c:pt>
                <c:pt idx="6">
                  <c:v>#N/A</c:v>
                </c:pt>
                <c:pt idx="7">
                  <c:v>3.36</c:v>
                </c:pt>
                <c:pt idx="8">
                  <c:v>#N/A</c:v>
                </c:pt>
                <c:pt idx="9">
                  <c:v>2.66</c:v>
                </c:pt>
              </c:numCache>
            </c:numRef>
          </c:val>
          <c:extLst>
            <c:ext xmlns:c16="http://schemas.microsoft.com/office/drawing/2014/chart" uri="{C3380CC4-5D6E-409C-BE32-E72D297353CC}">
              <c16:uniqueId val="{00000008-CAF3-41A1-BC81-C30C54EE68C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3.87</c:v>
                </c:pt>
                <c:pt idx="2">
                  <c:v>#N/A</c:v>
                </c:pt>
                <c:pt idx="3">
                  <c:v>4.8</c:v>
                </c:pt>
                <c:pt idx="4">
                  <c:v>#N/A</c:v>
                </c:pt>
                <c:pt idx="5">
                  <c:v>5.35</c:v>
                </c:pt>
                <c:pt idx="6">
                  <c:v>#N/A</c:v>
                </c:pt>
                <c:pt idx="7">
                  <c:v>5.31</c:v>
                </c:pt>
                <c:pt idx="8">
                  <c:v>#N/A</c:v>
                </c:pt>
                <c:pt idx="9">
                  <c:v>4.62</c:v>
                </c:pt>
              </c:numCache>
            </c:numRef>
          </c:val>
          <c:extLst>
            <c:ext xmlns:c16="http://schemas.microsoft.com/office/drawing/2014/chart" uri="{C3380CC4-5D6E-409C-BE32-E72D297353CC}">
              <c16:uniqueId val="{00000009-CAF3-41A1-BC81-C30C54EE68C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61001</c:v>
                </c:pt>
                <c:pt idx="5">
                  <c:v>62458</c:v>
                </c:pt>
                <c:pt idx="8">
                  <c:v>59781</c:v>
                </c:pt>
                <c:pt idx="11">
                  <c:v>59030</c:v>
                </c:pt>
                <c:pt idx="14">
                  <c:v>58517</c:v>
                </c:pt>
              </c:numCache>
            </c:numRef>
          </c:val>
          <c:extLst>
            <c:ext xmlns:c16="http://schemas.microsoft.com/office/drawing/2014/chart" uri="{C3380CC4-5D6E-409C-BE32-E72D297353CC}">
              <c16:uniqueId val="{00000000-D1F5-447E-B37C-681B3BD189F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1F5-447E-B37C-681B3BD189F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1779</c:v>
                </c:pt>
                <c:pt idx="3">
                  <c:v>1840</c:v>
                </c:pt>
                <c:pt idx="6">
                  <c:v>1721</c:v>
                </c:pt>
                <c:pt idx="9">
                  <c:v>1507</c:v>
                </c:pt>
                <c:pt idx="12">
                  <c:v>1515</c:v>
                </c:pt>
              </c:numCache>
            </c:numRef>
          </c:val>
          <c:extLst>
            <c:ext xmlns:c16="http://schemas.microsoft.com/office/drawing/2014/chart" uri="{C3380CC4-5D6E-409C-BE32-E72D297353CC}">
              <c16:uniqueId val="{00000002-D1F5-447E-B37C-681B3BD189F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1F5-447E-B37C-681B3BD189F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12613</c:v>
                </c:pt>
                <c:pt idx="3">
                  <c:v>12783</c:v>
                </c:pt>
                <c:pt idx="6">
                  <c:v>12856</c:v>
                </c:pt>
                <c:pt idx="9">
                  <c:v>12217</c:v>
                </c:pt>
                <c:pt idx="12">
                  <c:v>11919</c:v>
                </c:pt>
              </c:numCache>
            </c:numRef>
          </c:val>
          <c:extLst>
            <c:ext xmlns:c16="http://schemas.microsoft.com/office/drawing/2014/chart" uri="{C3380CC4-5D6E-409C-BE32-E72D297353CC}">
              <c16:uniqueId val="{00000004-D1F5-447E-B37C-681B3BD189F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43035</c:v>
                </c:pt>
                <c:pt idx="3">
                  <c:v>43724</c:v>
                </c:pt>
                <c:pt idx="6">
                  <c:v>42506</c:v>
                </c:pt>
                <c:pt idx="9">
                  <c:v>42756</c:v>
                </c:pt>
                <c:pt idx="12">
                  <c:v>45447</c:v>
                </c:pt>
              </c:numCache>
            </c:numRef>
          </c:val>
          <c:extLst>
            <c:ext xmlns:c16="http://schemas.microsoft.com/office/drawing/2014/chart" uri="{C3380CC4-5D6E-409C-BE32-E72D297353CC}">
              <c16:uniqueId val="{00000005-D1F5-447E-B37C-681B3BD189F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3071</c:v>
                </c:pt>
                <c:pt idx="3">
                  <c:v>5896</c:v>
                </c:pt>
                <c:pt idx="6">
                  <c:v>7984</c:v>
                </c:pt>
                <c:pt idx="9">
                  <c:v>7667</c:v>
                </c:pt>
                <c:pt idx="12">
                  <c:v>5010</c:v>
                </c:pt>
              </c:numCache>
            </c:numRef>
          </c:val>
          <c:extLst>
            <c:ext xmlns:c16="http://schemas.microsoft.com/office/drawing/2014/chart" uri="{C3380CC4-5D6E-409C-BE32-E72D297353CC}">
              <c16:uniqueId val="{00000006-D1F5-447E-B37C-681B3BD189F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26386</c:v>
                </c:pt>
                <c:pt idx="3">
                  <c:v>24926</c:v>
                </c:pt>
                <c:pt idx="6">
                  <c:v>25286</c:v>
                </c:pt>
                <c:pt idx="9">
                  <c:v>25074</c:v>
                </c:pt>
                <c:pt idx="12">
                  <c:v>25251</c:v>
                </c:pt>
              </c:numCache>
            </c:numRef>
          </c:val>
          <c:extLst>
            <c:ext xmlns:c16="http://schemas.microsoft.com/office/drawing/2014/chart" uri="{C3380CC4-5D6E-409C-BE32-E72D297353CC}">
              <c16:uniqueId val="{00000007-D1F5-447E-B37C-681B3BD189F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25883</c:v>
                </c:pt>
                <c:pt idx="2">
                  <c:v>#N/A</c:v>
                </c:pt>
                <c:pt idx="3">
                  <c:v>#N/A</c:v>
                </c:pt>
                <c:pt idx="4">
                  <c:v>26711</c:v>
                </c:pt>
                <c:pt idx="5">
                  <c:v>#N/A</c:v>
                </c:pt>
                <c:pt idx="6">
                  <c:v>#N/A</c:v>
                </c:pt>
                <c:pt idx="7">
                  <c:v>30572</c:v>
                </c:pt>
                <c:pt idx="8">
                  <c:v>#N/A</c:v>
                </c:pt>
                <c:pt idx="9">
                  <c:v>#N/A</c:v>
                </c:pt>
                <c:pt idx="10">
                  <c:v>30191</c:v>
                </c:pt>
                <c:pt idx="11">
                  <c:v>#N/A</c:v>
                </c:pt>
                <c:pt idx="12">
                  <c:v>#N/A</c:v>
                </c:pt>
                <c:pt idx="13">
                  <c:v>30625</c:v>
                </c:pt>
                <c:pt idx="14">
                  <c:v>#N/A</c:v>
                </c:pt>
              </c:numCache>
            </c:numRef>
          </c:val>
          <c:smooth val="0"/>
          <c:extLst>
            <c:ext xmlns:c16="http://schemas.microsoft.com/office/drawing/2014/chart" uri="{C3380CC4-5D6E-409C-BE32-E72D297353CC}">
              <c16:uniqueId val="{00000008-D1F5-447E-B37C-681B3BD189F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437760</c:v>
                </c:pt>
                <c:pt idx="5">
                  <c:v>417670</c:v>
                </c:pt>
                <c:pt idx="8">
                  <c:v>396619</c:v>
                </c:pt>
                <c:pt idx="11">
                  <c:v>384700</c:v>
                </c:pt>
                <c:pt idx="14">
                  <c:v>368189</c:v>
                </c:pt>
              </c:numCache>
            </c:numRef>
          </c:val>
          <c:extLst>
            <c:ext xmlns:c16="http://schemas.microsoft.com/office/drawing/2014/chart" uri="{C3380CC4-5D6E-409C-BE32-E72D297353CC}">
              <c16:uniqueId val="{00000000-3BD8-4F53-B08A-B8C9CEC017B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247958</c:v>
                </c:pt>
                <c:pt idx="5">
                  <c:v>244740</c:v>
                </c:pt>
                <c:pt idx="8">
                  <c:v>265157</c:v>
                </c:pt>
                <c:pt idx="11">
                  <c:v>260368</c:v>
                </c:pt>
                <c:pt idx="14">
                  <c:v>277578</c:v>
                </c:pt>
              </c:numCache>
            </c:numRef>
          </c:val>
          <c:extLst>
            <c:ext xmlns:c16="http://schemas.microsoft.com/office/drawing/2014/chart" uri="{C3380CC4-5D6E-409C-BE32-E72D297353CC}">
              <c16:uniqueId val="{00000001-3BD8-4F53-B08A-B8C9CEC017B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238846</c:v>
                </c:pt>
                <c:pt idx="5">
                  <c:v>221716</c:v>
                </c:pt>
                <c:pt idx="8">
                  <c:v>220192</c:v>
                </c:pt>
                <c:pt idx="11">
                  <c:v>236916</c:v>
                </c:pt>
                <c:pt idx="14">
                  <c:v>260995</c:v>
                </c:pt>
              </c:numCache>
            </c:numRef>
          </c:val>
          <c:extLst>
            <c:ext xmlns:c16="http://schemas.microsoft.com/office/drawing/2014/chart" uri="{C3380CC4-5D6E-409C-BE32-E72D297353CC}">
              <c16:uniqueId val="{00000002-3BD8-4F53-B08A-B8C9CEC017B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BD8-4F53-B08A-B8C9CEC017B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BD8-4F53-B08A-B8C9CEC017B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93</c:v>
                </c:pt>
                <c:pt idx="3">
                  <c:v>67</c:v>
                </c:pt>
                <c:pt idx="6">
                  <c:v>37</c:v>
                </c:pt>
                <c:pt idx="9">
                  <c:v>26</c:v>
                </c:pt>
                <c:pt idx="12">
                  <c:v>18</c:v>
                </c:pt>
              </c:numCache>
            </c:numRef>
          </c:val>
          <c:extLst>
            <c:ext xmlns:c16="http://schemas.microsoft.com/office/drawing/2014/chart" uri="{C3380CC4-5D6E-409C-BE32-E72D297353CC}">
              <c16:uniqueId val="{00000005-3BD8-4F53-B08A-B8C9CEC017B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101660</c:v>
                </c:pt>
                <c:pt idx="3">
                  <c:v>101461</c:v>
                </c:pt>
                <c:pt idx="6">
                  <c:v>101065</c:v>
                </c:pt>
                <c:pt idx="9">
                  <c:v>102440</c:v>
                </c:pt>
                <c:pt idx="12">
                  <c:v>100836</c:v>
                </c:pt>
              </c:numCache>
            </c:numRef>
          </c:val>
          <c:extLst>
            <c:ext xmlns:c16="http://schemas.microsoft.com/office/drawing/2014/chart" uri="{C3380CC4-5D6E-409C-BE32-E72D297353CC}">
              <c16:uniqueId val="{00000006-3BD8-4F53-B08A-B8C9CEC017B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BD8-4F53-B08A-B8C9CEC017B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141684</c:v>
                </c:pt>
                <c:pt idx="3">
                  <c:v>142593</c:v>
                </c:pt>
                <c:pt idx="6">
                  <c:v>149402</c:v>
                </c:pt>
                <c:pt idx="9">
                  <c:v>146905</c:v>
                </c:pt>
                <c:pt idx="12">
                  <c:v>169615</c:v>
                </c:pt>
              </c:numCache>
            </c:numRef>
          </c:val>
          <c:extLst>
            <c:ext xmlns:c16="http://schemas.microsoft.com/office/drawing/2014/chart" uri="{C3380CC4-5D6E-409C-BE32-E72D297353CC}">
              <c16:uniqueId val="{00000008-3BD8-4F53-B08A-B8C9CEC017B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26270</c:v>
                </c:pt>
                <c:pt idx="3">
                  <c:v>23683</c:v>
                </c:pt>
                <c:pt idx="6">
                  <c:v>21078</c:v>
                </c:pt>
                <c:pt idx="9">
                  <c:v>18613</c:v>
                </c:pt>
                <c:pt idx="12">
                  <c:v>16143</c:v>
                </c:pt>
              </c:numCache>
            </c:numRef>
          </c:val>
          <c:extLst>
            <c:ext xmlns:c16="http://schemas.microsoft.com/office/drawing/2014/chart" uri="{C3380CC4-5D6E-409C-BE32-E72D297353CC}">
              <c16:uniqueId val="{00000009-3BD8-4F53-B08A-B8C9CEC017B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1049364</c:v>
                </c:pt>
                <c:pt idx="3">
                  <c:v>1028266</c:v>
                </c:pt>
                <c:pt idx="6">
                  <c:v>1031630</c:v>
                </c:pt>
                <c:pt idx="9">
                  <c:v>1037830</c:v>
                </c:pt>
                <c:pt idx="12">
                  <c:v>1060052</c:v>
                </c:pt>
              </c:numCache>
            </c:numRef>
          </c:val>
          <c:extLst>
            <c:ext xmlns:c16="http://schemas.microsoft.com/office/drawing/2014/chart" uri="{C3380CC4-5D6E-409C-BE32-E72D297353CC}">
              <c16:uniqueId val="{0000000A-3BD8-4F53-B08A-B8C9CEC017B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394508</c:v>
                </c:pt>
                <c:pt idx="2">
                  <c:v>#N/A</c:v>
                </c:pt>
                <c:pt idx="3">
                  <c:v>#N/A</c:v>
                </c:pt>
                <c:pt idx="4">
                  <c:v>411946</c:v>
                </c:pt>
                <c:pt idx="5">
                  <c:v>#N/A</c:v>
                </c:pt>
                <c:pt idx="6">
                  <c:v>#N/A</c:v>
                </c:pt>
                <c:pt idx="7">
                  <c:v>421244</c:v>
                </c:pt>
                <c:pt idx="8">
                  <c:v>#N/A</c:v>
                </c:pt>
                <c:pt idx="9">
                  <c:v>#N/A</c:v>
                </c:pt>
                <c:pt idx="10">
                  <c:v>423831</c:v>
                </c:pt>
                <c:pt idx="11">
                  <c:v>#N/A</c:v>
                </c:pt>
                <c:pt idx="12">
                  <c:v>#N/A</c:v>
                </c:pt>
                <c:pt idx="13">
                  <c:v>439902</c:v>
                </c:pt>
                <c:pt idx="14">
                  <c:v>#N/A</c:v>
                </c:pt>
              </c:numCache>
            </c:numRef>
          </c:val>
          <c:smooth val="0"/>
          <c:extLst>
            <c:ext xmlns:c16="http://schemas.microsoft.com/office/drawing/2014/chart" uri="{C3380CC4-5D6E-409C-BE32-E72D297353CC}">
              <c16:uniqueId val="{0000000B-3BD8-4F53-B08A-B8C9CEC017B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6524</c:v>
                </c:pt>
                <c:pt idx="1">
                  <c:v>7511</c:v>
                </c:pt>
                <c:pt idx="2">
                  <c:v>8817</c:v>
                </c:pt>
              </c:numCache>
            </c:numRef>
          </c:val>
          <c:extLst>
            <c:ext xmlns:c16="http://schemas.microsoft.com/office/drawing/2014/chart" uri="{C3380CC4-5D6E-409C-BE32-E72D297353CC}">
              <c16:uniqueId val="{00000000-09C3-4BC6-81F0-F57FB8BFD1B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1460</c:v>
                </c:pt>
                <c:pt idx="1">
                  <c:v>1672</c:v>
                </c:pt>
                <c:pt idx="2">
                  <c:v>1724</c:v>
                </c:pt>
              </c:numCache>
            </c:numRef>
          </c:val>
          <c:extLst>
            <c:ext xmlns:c16="http://schemas.microsoft.com/office/drawing/2014/chart" uri="{C3380CC4-5D6E-409C-BE32-E72D297353CC}">
              <c16:uniqueId val="{00000001-09C3-4BC6-81F0-F57FB8BFD1B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23320</c:v>
                </c:pt>
                <c:pt idx="1">
                  <c:v>24156</c:v>
                </c:pt>
                <c:pt idx="2">
                  <c:v>23844</c:v>
                </c:pt>
              </c:numCache>
            </c:numRef>
          </c:val>
          <c:extLst>
            <c:ext xmlns:c16="http://schemas.microsoft.com/office/drawing/2014/chart" uri="{C3380CC4-5D6E-409C-BE32-E72D297353CC}">
              <c16:uniqueId val="{00000002-09C3-4BC6-81F0-F57FB8BFD1B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年度は、準元利償還金等の増に加え、控除額（特定財源及び元利償還金・準元利償還金に係る基準財政需要額算入額）の減により、実質公債費比率の分子は増加した。</a:t>
          </a:r>
        </a:p>
        <a:p>
          <a:r>
            <a:rPr kumimoji="1" lang="ja-JP" altLang="en-US" sz="1400">
              <a:latin typeface="ＭＳ ゴシック" pitchFamily="49" charset="-128"/>
              <a:ea typeface="ＭＳ ゴシック" pitchFamily="49" charset="-128"/>
            </a:rPr>
            <a:t>令和元年度は、準元利償還金等の増により、実質公債費比率の分子が増加した。</a:t>
          </a:r>
        </a:p>
        <a:p>
          <a:r>
            <a:rPr kumimoji="1" lang="ja-JP" altLang="en-US" sz="1400">
              <a:latin typeface="ＭＳ ゴシック" pitchFamily="49" charset="-128"/>
              <a:ea typeface="ＭＳ ゴシック" pitchFamily="49" charset="-128"/>
            </a:rPr>
            <a:t>令和２年度は、元利償還金の増により、実質公債費比率の分子は増加した。</a:t>
          </a:r>
        </a:p>
        <a:p>
          <a:r>
            <a:rPr kumimoji="1" lang="ja-JP" altLang="en-US" sz="1400">
              <a:latin typeface="ＭＳ ゴシック" pitchFamily="49" charset="-128"/>
              <a:ea typeface="ＭＳ ゴシック" pitchFamily="49" charset="-128"/>
            </a:rPr>
            <a:t>令和３年度は、元利償還金の減等により実質公債費比率の分子は減少した。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令和４年度は、元利償還金の増により実質公債費比率の分子は増加した。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減債基金の積立はルールどおり行っているが、財源対策として減債基金から借入を行っていることにより積立不足が生じている。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将来負担額については、地方債現在高の増などにより増加するとともに、控除額（地方債現在高に係る基準財政需要額算入見込額）が減となったため、将来負担比率の分子は増加した。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神奈川県川崎市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歳計剰余金の処分、運用益金の収入等による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減債基金運用利子分の増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鉄道整備事業基金　：小杉駅周辺交通機能整備事業等への充当による減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都市整備事業基金　：登戸地区土地区画整理事業等への充当による減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緑化基金　　　　　：緑化推進事業補助金等への充当額の減による増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市営住宅等修繕基金：市営住宅修繕事業への充当による減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財政調整基金については、今後も年度途中で発生した新たな課題に機動的に対応する補正予算の財源などとして活用するため、各年度の決算剰余金等の積立を行っていく。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その他特定目的基金については、各基金の目的に沿った積立や取崩を計画的に行っていく。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・鉄道整備基金　　　：鉄道及び軌道整備事業並びに新駅設置及び駅改良の資金に充当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・都市整備基金　　  ：都市計画事業及び都市施設の整備事業の資金に充当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・緑化基金　　　　　：都市緑化推進事業の資金に充当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・資源再生化基金　　：資源再生化事業の資金に充当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・市営住宅等修繕基金：市営住宅及び特定公共賃貸住宅の修繕の資金に充当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鉄道整備事業基金　：小杉駅周辺交通機能整備事業等への充当による減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都市整備事業基金　：登戸地区土地区画整理事業等への充当による減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緑化基金　　　　　：緑化推進事業補助金等への充当額の減による増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市営住宅等修繕基金：市営住宅修繕事業への充当による減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基金の目的に沿った積立や取崩を計画的に行っていく。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財政調整基金については、補正予算の財源として活用している。平成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３年度は市税の増収や執行段階の精査による予算執行の抑制などにより最終的には取崩しを回避したため、剰余金処分等の積立てにより残高が増加した。令和４年度については、国庫返還分への対応分の取り崩しを行ったものの、剰余金処分等の積立てにより残高が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今後も年度途中で発生した新たな課題に機動的に対応する補正予算の財源などとして活用するため、各年度の決算剰余金等の積立を行っていく。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減債基金運用利子分の増による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今後も世代間の公平を図るために、市債の満期一括償還に備えて積み立てルール（発行額の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分の１）どおり計画的に積立を行っていく。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441AB9C2-6DA7-477D-8C24-DDBCC5D6AC0B}"/>
            </a:ext>
          </a:extLst>
        </xdr:cNvPr>
        <xdr:cNvSpPr/>
      </xdr:nvSpPr>
      <xdr:spPr>
        <a:xfrm>
          <a:off x="666750" y="533400"/>
          <a:ext cx="11534775" cy="8667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C5A3415-526D-4AE3-9829-B08A61EF1585}"/>
            </a:ext>
          </a:extLst>
        </xdr:cNvPr>
        <xdr:cNvSpPr/>
      </xdr:nvSpPr>
      <xdr:spPr>
        <a:xfrm>
          <a:off x="18364200" y="523875"/>
          <a:ext cx="3571875" cy="7239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2F18EEFB-328D-4C45-AAAB-00889BAFC7F3}"/>
            </a:ext>
          </a:extLst>
        </xdr:cNvPr>
        <xdr:cNvSpPr/>
      </xdr:nvSpPr>
      <xdr:spPr>
        <a:xfrm>
          <a:off x="18392775" y="542925"/>
          <a:ext cx="3524250" cy="6858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CECD9918-FCFE-45A1-A376-C9FC2805E215}"/>
            </a:ext>
          </a:extLst>
        </xdr:cNvPr>
        <xdr:cNvSpPr/>
      </xdr:nvSpPr>
      <xdr:spPr>
        <a:xfrm>
          <a:off x="18411825" y="571500"/>
          <a:ext cx="3486150" cy="6286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DA8B77AC-C79F-41E0-99B4-2C467B52E8FA}"/>
            </a:ext>
          </a:extLst>
        </xdr:cNvPr>
        <xdr:cNvSpPr/>
      </xdr:nvSpPr>
      <xdr:spPr>
        <a:xfrm>
          <a:off x="15821025" y="523875"/>
          <a:ext cx="2428875" cy="7239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C481FC2F-B6E4-470A-825C-3C46B2AA4E5F}"/>
            </a:ext>
          </a:extLst>
        </xdr:cNvPr>
        <xdr:cNvSpPr/>
      </xdr:nvSpPr>
      <xdr:spPr>
        <a:xfrm>
          <a:off x="15840075" y="542925"/>
          <a:ext cx="2390775" cy="6858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37E5CEB3-FB37-40C4-821D-6896C5D78663}"/>
            </a:ext>
          </a:extLst>
        </xdr:cNvPr>
        <xdr:cNvSpPr/>
      </xdr:nvSpPr>
      <xdr:spPr>
        <a:xfrm>
          <a:off x="15868650" y="571500"/>
          <a:ext cx="2333625" cy="6286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13C6F9DB-6A8B-4B00-B5F2-3EBB82A7F214}"/>
            </a:ext>
          </a:extLst>
        </xdr:cNvPr>
        <xdr:cNvSpPr/>
      </xdr:nvSpPr>
      <xdr:spPr>
        <a:xfrm>
          <a:off x="762000" y="1609725"/>
          <a:ext cx="8763000" cy="23241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ACC1A4E6-6782-4D59-8110-A72277CE7863}"/>
            </a:ext>
          </a:extLst>
        </xdr:cNvPr>
        <xdr:cNvSpPr/>
      </xdr:nvSpPr>
      <xdr:spPr>
        <a:xfrm>
          <a:off x="876300" y="1638300"/>
          <a:ext cx="1266825" cy="228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2E13D887-D939-431F-AF8B-EE60A00B11FD}"/>
            </a:ext>
          </a:extLst>
        </xdr:cNvPr>
        <xdr:cNvSpPr/>
      </xdr:nvSpPr>
      <xdr:spPr>
        <a:xfrm>
          <a:off x="2095500" y="1638300"/>
          <a:ext cx="1143000" cy="228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1,524,026
1,477,325
142.96
805,341,463
797,468,795
2,150,140
392,985,485
803,875,470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EF241B89-800F-4984-8D6B-5DF22B60CCC8}"/>
            </a:ext>
          </a:extLst>
        </xdr:cNvPr>
        <xdr:cNvSpPr/>
      </xdr:nvSpPr>
      <xdr:spPr>
        <a:xfrm>
          <a:off x="3295650" y="1638300"/>
          <a:ext cx="1390650" cy="228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38E30F4E-3527-49FC-9E97-2C179EF929D9}"/>
            </a:ext>
          </a:extLst>
        </xdr:cNvPr>
        <xdr:cNvSpPr/>
      </xdr:nvSpPr>
      <xdr:spPr>
        <a:xfrm>
          <a:off x="4686300" y="1657350"/>
          <a:ext cx="1838325" cy="1362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3D748D32-FD87-4EC6-8E85-9DBD212884D8}"/>
            </a:ext>
          </a:extLst>
        </xdr:cNvPr>
        <xdr:cNvSpPr/>
      </xdr:nvSpPr>
      <xdr:spPr>
        <a:xfrm>
          <a:off x="6524625" y="1657350"/>
          <a:ext cx="1162050" cy="1362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28FD21C6-7F5D-49A9-94D3-7E7FEFE00B04}"/>
            </a:ext>
          </a:extLst>
        </xdr:cNvPr>
        <xdr:cNvSpPr/>
      </xdr:nvSpPr>
      <xdr:spPr>
        <a:xfrm>
          <a:off x="7743825" y="1657350"/>
          <a:ext cx="581025" cy="1362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DE71EE9B-A7D6-4833-BE00-20D5234957E4}"/>
            </a:ext>
          </a:extLst>
        </xdr:cNvPr>
        <xdr:cNvSpPr/>
      </xdr:nvSpPr>
      <xdr:spPr>
        <a:xfrm>
          <a:off x="4686300" y="2781300"/>
          <a:ext cx="1838325" cy="8096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2E86F00C-B414-4619-B212-577EBF2EFA74}"/>
            </a:ext>
          </a:extLst>
        </xdr:cNvPr>
        <xdr:cNvSpPr/>
      </xdr:nvSpPr>
      <xdr:spPr>
        <a:xfrm>
          <a:off x="6591300" y="2781300"/>
          <a:ext cx="3124200" cy="8096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EE421788-FBBD-4585-908F-086F9AA4D8A8}"/>
            </a:ext>
          </a:extLst>
        </xdr:cNvPr>
        <xdr:cNvSpPr/>
      </xdr:nvSpPr>
      <xdr:spPr>
        <a:xfrm>
          <a:off x="9744075" y="1609725"/>
          <a:ext cx="1304925" cy="1485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2B76F376-9FAE-4052-8BDD-B00361F7CBD3}"/>
            </a:ext>
          </a:extLst>
        </xdr:cNvPr>
        <xdr:cNvSpPr/>
      </xdr:nvSpPr>
      <xdr:spPr>
        <a:xfrm>
          <a:off x="9963150" y="1666875"/>
          <a:ext cx="1152525"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349F478B-CB40-4BD3-BAAE-1F2F8DCC2CCC}"/>
            </a:ext>
          </a:extLst>
        </xdr:cNvPr>
        <xdr:cNvSpPr/>
      </xdr:nvSpPr>
      <xdr:spPr>
        <a:xfrm>
          <a:off x="9963150" y="1990725"/>
          <a:ext cx="1152525"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8EE85DC0-784E-45D8-8D9D-6ECF969F3560}"/>
            </a:ext>
          </a:extLst>
        </xdr:cNvPr>
        <xdr:cNvSpPr/>
      </xdr:nvSpPr>
      <xdr:spPr>
        <a:xfrm>
          <a:off x="9963150" y="2438400"/>
          <a:ext cx="1152525" cy="8667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87B60528-612E-43D1-B5E5-08CFA19B7C68}"/>
            </a:ext>
          </a:extLst>
        </xdr:cNvPr>
        <xdr:cNvCxnSpPr/>
      </xdr:nvCxnSpPr>
      <xdr:spPr>
        <a:xfrm>
          <a:off x="9820275" y="1762125"/>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EB491CE9-BD18-4968-964F-12617617824E}"/>
            </a:ext>
          </a:extLst>
        </xdr:cNvPr>
        <xdr:cNvCxnSpPr/>
      </xdr:nvCxnSpPr>
      <xdr:spPr>
        <a:xfrm>
          <a:off x="9906000" y="2409825"/>
          <a:ext cx="0" cy="200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F60B967-E425-4557-9D66-EF88B64D3263}"/>
            </a:ext>
          </a:extLst>
        </xdr:cNvPr>
        <xdr:cNvCxnSpPr/>
      </xdr:nvCxnSpPr>
      <xdr:spPr>
        <a:xfrm>
          <a:off x="9820275" y="24098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2DB8A844-349F-4043-B67A-FF1EF5133379}"/>
            </a:ext>
          </a:extLst>
        </xdr:cNvPr>
        <xdr:cNvCxnSpPr/>
      </xdr:nvCxnSpPr>
      <xdr:spPr>
        <a:xfrm flipV="1">
          <a:off x="9906000" y="27686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F1F149B3-45DE-4F15-9B61-E285B17A691D}"/>
            </a:ext>
          </a:extLst>
        </xdr:cNvPr>
        <xdr:cNvCxnSpPr/>
      </xdr:nvCxnSpPr>
      <xdr:spPr>
        <a:xfrm>
          <a:off x="9820275" y="29051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193417AF-FFD3-458A-86CE-B349CD1B7B76}"/>
            </a:ext>
          </a:extLst>
        </xdr:cNvPr>
        <xdr:cNvSpPr/>
      </xdr:nvSpPr>
      <xdr:spPr>
        <a:xfrm>
          <a:off x="9855200" y="1704975"/>
          <a:ext cx="85725"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6C1ECC99-A126-4A77-997F-9CB7A3D6B443}"/>
            </a:ext>
          </a:extLst>
        </xdr:cNvPr>
        <xdr:cNvSpPr/>
      </xdr:nvSpPr>
      <xdr:spPr>
        <a:xfrm>
          <a:off x="9855200" y="208597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E50A84B0-F585-4BAB-9C49-2019C4F5F6B3}"/>
            </a:ext>
          </a:extLst>
        </xdr:cNvPr>
        <xdr:cNvSpPr txBox="1"/>
      </xdr:nvSpPr>
      <xdr:spPr>
        <a:xfrm>
          <a:off x="704850" y="39814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9EC4CC9-8028-48FA-98BB-E9D33FCB9207}"/>
            </a:ext>
          </a:extLst>
        </xdr:cNvPr>
        <xdr:cNvSpPr txBox="1"/>
      </xdr:nvSpPr>
      <xdr:spPr>
        <a:xfrm>
          <a:off x="704850" y="4352925"/>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A5D75A44-229D-4096-AAF1-21E424895CCF}"/>
            </a:ext>
          </a:extLst>
        </xdr:cNvPr>
        <xdr:cNvSpPr txBox="1"/>
      </xdr:nvSpPr>
      <xdr:spPr>
        <a:xfrm>
          <a:off x="704850" y="4657725"/>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40DF1385-0379-4558-8481-04FDBF377F84}"/>
            </a:ext>
          </a:extLst>
        </xdr:cNvPr>
        <xdr:cNvSpPr txBox="1"/>
      </xdr:nvSpPr>
      <xdr:spPr>
        <a:xfrm>
          <a:off x="704850" y="5029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D9A1106F-092E-41DB-B748-C9285A132E36}"/>
            </a:ext>
          </a:extLst>
        </xdr:cNvPr>
        <xdr:cNvSpPr txBox="1"/>
      </xdr:nvSpPr>
      <xdr:spPr>
        <a:xfrm>
          <a:off x="704850" y="5343525"/>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406DE8DC-F9B3-4DF4-8458-7AD35C36A1AD}"/>
            </a:ext>
          </a:extLst>
        </xdr:cNvPr>
        <xdr:cNvSpPr txBox="1"/>
      </xdr:nvSpPr>
      <xdr:spPr>
        <a:xfrm>
          <a:off x="704850" y="5648325"/>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8F984C7-02F0-40F6-A637-E48C38B307AD}"/>
            </a:ext>
          </a:extLst>
        </xdr:cNvPr>
        <xdr:cNvSpPr txBox="1"/>
      </xdr:nvSpPr>
      <xdr:spPr>
        <a:xfrm>
          <a:off x="704850" y="6019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4304EC8-C402-4F66-BAD8-85E504ED926D}"/>
            </a:ext>
          </a:extLst>
        </xdr:cNvPr>
        <xdr:cNvSpPr/>
      </xdr:nvSpPr>
      <xdr:spPr>
        <a:xfrm>
          <a:off x="704850" y="6677025"/>
          <a:ext cx="4619625" cy="428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940B118B-9DF4-4C8B-A036-BD6D91B151A1}"/>
            </a:ext>
          </a:extLst>
        </xdr:cNvPr>
        <xdr:cNvSpPr txBox="1"/>
      </xdr:nvSpPr>
      <xdr:spPr>
        <a:xfrm>
          <a:off x="1627662" y="7153275"/>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BD3EAB1F-4E08-49D8-8BF6-9F757619083C}"/>
            </a:ext>
          </a:extLst>
        </xdr:cNvPr>
        <xdr:cNvSpPr txBox="1"/>
      </xdr:nvSpPr>
      <xdr:spPr>
        <a:xfrm>
          <a:off x="2887189" y="71247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3176BBE1-FD70-49E2-9D1C-FC5D9A42334D}"/>
            </a:ext>
          </a:extLst>
        </xdr:cNvPr>
        <xdr:cNvSpPr/>
      </xdr:nvSpPr>
      <xdr:spPr>
        <a:xfrm>
          <a:off x="5372100" y="6981825"/>
          <a:ext cx="139065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329FFC52-DC1B-4043-939E-3C0BED9EE10B}"/>
            </a:ext>
          </a:extLst>
        </xdr:cNvPr>
        <xdr:cNvSpPr/>
      </xdr:nvSpPr>
      <xdr:spPr>
        <a:xfrm>
          <a:off x="5372100" y="7229475"/>
          <a:ext cx="139065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B400EAE4-18C8-4496-9A5E-ABA83C7FFBE9}"/>
            </a:ext>
          </a:extLst>
        </xdr:cNvPr>
        <xdr:cNvSpPr/>
      </xdr:nvSpPr>
      <xdr:spPr>
        <a:xfrm>
          <a:off x="6867525" y="6981825"/>
          <a:ext cx="116205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A7BF5E84-9AC7-41AA-99A7-7341390F879F}"/>
            </a:ext>
          </a:extLst>
        </xdr:cNvPr>
        <xdr:cNvSpPr/>
      </xdr:nvSpPr>
      <xdr:spPr>
        <a:xfrm>
          <a:off x="6867525" y="7229475"/>
          <a:ext cx="116205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2448E1D7-ED82-4701-9140-AEAD5DAAAB10}"/>
            </a:ext>
          </a:extLst>
        </xdr:cNvPr>
        <xdr:cNvSpPr/>
      </xdr:nvSpPr>
      <xdr:spPr>
        <a:xfrm>
          <a:off x="8201025" y="6981825"/>
          <a:ext cx="1152525"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A3235BF6-4AC7-41F7-B753-756E0C6124E0}"/>
            </a:ext>
          </a:extLst>
        </xdr:cNvPr>
        <xdr:cNvSpPr/>
      </xdr:nvSpPr>
      <xdr:spPr>
        <a:xfrm>
          <a:off x="8201025" y="7229475"/>
          <a:ext cx="1152525"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1DA01921-21B2-413A-BAA3-022B9182C5BE}"/>
            </a:ext>
          </a:extLst>
        </xdr:cNvPr>
        <xdr:cNvSpPr/>
      </xdr:nvSpPr>
      <xdr:spPr>
        <a:xfrm>
          <a:off x="704850" y="7667625"/>
          <a:ext cx="4619625" cy="32099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86D6200A-C4E4-42BA-BB8B-3D809D319FBF}"/>
            </a:ext>
          </a:extLst>
        </xdr:cNvPr>
        <xdr:cNvSpPr/>
      </xdr:nvSpPr>
      <xdr:spPr>
        <a:xfrm>
          <a:off x="5495925" y="7667625"/>
          <a:ext cx="5486400" cy="32099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EA4F5298-FDEA-44EF-97B3-B6F8E21B8924}"/>
            </a:ext>
          </a:extLst>
        </xdr:cNvPr>
        <xdr:cNvSpPr/>
      </xdr:nvSpPr>
      <xdr:spPr>
        <a:xfrm>
          <a:off x="5495925" y="7667625"/>
          <a:ext cx="3457575" cy="361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9CD66A57-F304-42D7-9BAD-3E53D148596E}"/>
            </a:ext>
          </a:extLst>
        </xdr:cNvPr>
        <xdr:cNvSpPr txBox="1"/>
      </xdr:nvSpPr>
      <xdr:spPr>
        <a:xfrm>
          <a:off x="5610225" y="8096250"/>
          <a:ext cx="5248275" cy="27146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民の所得水準や土地価格水準の高いことなどから基準財政収入額が大きい一方で、市域面積が小さいことや高齢化率が比較的低いことなどから基準財政需要額が小さいため、類似団体平均値と比較して指数が高いもの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A4D9D62E-EBD2-4689-98B0-67829150C73F}"/>
            </a:ext>
          </a:extLst>
        </xdr:cNvPr>
        <xdr:cNvCxnSpPr/>
      </xdr:nvCxnSpPr>
      <xdr:spPr>
        <a:xfrm>
          <a:off x="704850" y="108775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BB0C8C7D-23DD-4D9C-8455-33251519A0F3}"/>
            </a:ext>
          </a:extLst>
        </xdr:cNvPr>
        <xdr:cNvSpPr txBox="1"/>
      </xdr:nvSpPr>
      <xdr:spPr>
        <a:xfrm>
          <a:off x="0" y="10675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B81856A4-991B-4A0B-BA09-905A883C67BD}"/>
            </a:ext>
          </a:extLst>
        </xdr:cNvPr>
        <xdr:cNvCxnSpPr/>
      </xdr:nvCxnSpPr>
      <xdr:spPr>
        <a:xfrm>
          <a:off x="704850" y="1041853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E2EFF262-3FB3-41C6-887F-3996E44F41B0}"/>
            </a:ext>
          </a:extLst>
        </xdr:cNvPr>
        <xdr:cNvSpPr txBox="1"/>
      </xdr:nvSpPr>
      <xdr:spPr>
        <a:xfrm>
          <a:off x="0" y="1022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20CA7020-2484-4E1E-818B-A8A477593941}"/>
            </a:ext>
          </a:extLst>
        </xdr:cNvPr>
        <xdr:cNvCxnSpPr/>
      </xdr:nvCxnSpPr>
      <xdr:spPr>
        <a:xfrm>
          <a:off x="704850" y="995634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5619D69D-33F6-4840-BF85-6F1E33D172FD}"/>
            </a:ext>
          </a:extLst>
        </xdr:cNvPr>
        <xdr:cNvSpPr txBox="1"/>
      </xdr:nvSpPr>
      <xdr:spPr>
        <a:xfrm>
          <a:off x="0" y="976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192C249B-731E-4468-A10A-D16094A68525}"/>
            </a:ext>
          </a:extLst>
        </xdr:cNvPr>
        <xdr:cNvCxnSpPr/>
      </xdr:nvCxnSpPr>
      <xdr:spPr>
        <a:xfrm>
          <a:off x="704850" y="949733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9D7CF0A-BE00-488D-A6D4-A9A32C1960E2}"/>
            </a:ext>
          </a:extLst>
        </xdr:cNvPr>
        <xdr:cNvSpPr txBox="1"/>
      </xdr:nvSpPr>
      <xdr:spPr>
        <a:xfrm>
          <a:off x="0" y="930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83AD865-7017-4788-B687-B0A2391BFCB5}"/>
            </a:ext>
          </a:extLst>
        </xdr:cNvPr>
        <xdr:cNvCxnSpPr/>
      </xdr:nvCxnSpPr>
      <xdr:spPr>
        <a:xfrm>
          <a:off x="704850" y="903831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C350AE4A-1156-4450-9BC6-E55D3B692097}"/>
            </a:ext>
          </a:extLst>
        </xdr:cNvPr>
        <xdr:cNvSpPr txBox="1"/>
      </xdr:nvSpPr>
      <xdr:spPr>
        <a:xfrm>
          <a:off x="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69345486-0F31-4B98-A93F-687A90B541E7}"/>
            </a:ext>
          </a:extLst>
        </xdr:cNvPr>
        <xdr:cNvCxnSpPr/>
      </xdr:nvCxnSpPr>
      <xdr:spPr>
        <a:xfrm>
          <a:off x="704850" y="857930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FE5DBD8D-D1E2-442A-9538-7D5184E2FA31}"/>
            </a:ext>
          </a:extLst>
        </xdr:cNvPr>
        <xdr:cNvSpPr txBox="1"/>
      </xdr:nvSpPr>
      <xdr:spPr>
        <a:xfrm>
          <a:off x="0" y="838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3A262563-B6A5-4706-AB09-F7B3218EB246}"/>
            </a:ext>
          </a:extLst>
        </xdr:cNvPr>
        <xdr:cNvCxnSpPr/>
      </xdr:nvCxnSpPr>
      <xdr:spPr>
        <a:xfrm>
          <a:off x="704850" y="812663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CF92C234-69DB-4EFE-A743-21587A564C42}"/>
            </a:ext>
          </a:extLst>
        </xdr:cNvPr>
        <xdr:cNvSpPr txBox="1"/>
      </xdr:nvSpPr>
      <xdr:spPr>
        <a:xfrm>
          <a:off x="0" y="792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10442F08-AB4E-4BBB-8BD2-79987120E967}"/>
            </a:ext>
          </a:extLst>
        </xdr:cNvPr>
        <xdr:cNvCxnSpPr/>
      </xdr:nvCxnSpPr>
      <xdr:spPr>
        <a:xfrm>
          <a:off x="704850" y="76676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FFC82AF4-DBD4-4D0A-85E2-1569D1B7AB53}"/>
            </a:ext>
          </a:extLst>
        </xdr:cNvPr>
        <xdr:cNvSpPr txBox="1"/>
      </xdr:nvSpPr>
      <xdr:spPr>
        <a:xfrm>
          <a:off x="0" y="746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E2CA3EB5-14E8-4FDF-9D56-9B093F46F3F2}"/>
            </a:ext>
          </a:extLst>
        </xdr:cNvPr>
        <xdr:cNvSpPr/>
      </xdr:nvSpPr>
      <xdr:spPr>
        <a:xfrm>
          <a:off x="704850" y="7667625"/>
          <a:ext cx="4619625" cy="32099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55336</xdr:rowOff>
    </xdr:from>
    <xdr:to>
      <xdr:col>23</xdr:col>
      <xdr:colOff>133350</xdr:colOff>
      <xdr:row>44</xdr:row>
      <xdr:rowOff>96157</xdr:rowOff>
    </xdr:to>
    <xdr:cxnSp macro="">
      <xdr:nvCxnSpPr>
        <xdr:cNvPr id="66" name="直線コネクタ 65">
          <a:extLst>
            <a:ext uri="{FF2B5EF4-FFF2-40B4-BE49-F238E27FC236}">
              <a16:creationId xmlns:a16="http://schemas.microsoft.com/office/drawing/2014/main" id="{D6B8D214-C553-481A-B8B0-9553C865F97C}"/>
            </a:ext>
          </a:extLst>
        </xdr:cNvPr>
        <xdr:cNvCxnSpPr/>
      </xdr:nvCxnSpPr>
      <xdr:spPr>
        <a:xfrm flipV="1">
          <a:off x="4514850" y="8513536"/>
          <a:ext cx="0" cy="1641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a:extLst>
            <a:ext uri="{FF2B5EF4-FFF2-40B4-BE49-F238E27FC236}">
              <a16:creationId xmlns:a16="http://schemas.microsoft.com/office/drawing/2014/main" id="{E8D73E77-4D09-45FF-8DFA-341CA6F52612}"/>
            </a:ext>
          </a:extLst>
        </xdr:cNvPr>
        <xdr:cNvSpPr txBox="1"/>
      </xdr:nvSpPr>
      <xdr:spPr>
        <a:xfrm>
          <a:off x="4581525" y="1012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a:extLst>
            <a:ext uri="{FF2B5EF4-FFF2-40B4-BE49-F238E27FC236}">
              <a16:creationId xmlns:a16="http://schemas.microsoft.com/office/drawing/2014/main" id="{8907E6B8-3001-4E72-AB23-EAC71111247B}"/>
            </a:ext>
          </a:extLst>
        </xdr:cNvPr>
        <xdr:cNvCxnSpPr/>
      </xdr:nvCxnSpPr>
      <xdr:spPr>
        <a:xfrm>
          <a:off x="4429125" y="1015455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141713</xdr:rowOff>
    </xdr:from>
    <xdr:ext cx="762000" cy="259045"/>
    <xdr:sp macro="" textlink="">
      <xdr:nvSpPr>
        <xdr:cNvPr id="69" name="財政力最大値テキスト">
          <a:extLst>
            <a:ext uri="{FF2B5EF4-FFF2-40B4-BE49-F238E27FC236}">
              <a16:creationId xmlns:a16="http://schemas.microsoft.com/office/drawing/2014/main" id="{916499A6-F54A-4475-AE26-E753FC8F904F}"/>
            </a:ext>
          </a:extLst>
        </xdr:cNvPr>
        <xdr:cNvSpPr txBox="1"/>
      </xdr:nvSpPr>
      <xdr:spPr>
        <a:xfrm>
          <a:off x="4581525" y="814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55336</xdr:rowOff>
    </xdr:from>
    <xdr:to>
      <xdr:col>24</xdr:col>
      <xdr:colOff>12700</xdr:colOff>
      <xdr:row>37</xdr:row>
      <xdr:rowOff>55336</xdr:rowOff>
    </xdr:to>
    <xdr:cxnSp macro="">
      <xdr:nvCxnSpPr>
        <xdr:cNvPr id="70" name="直線コネクタ 69">
          <a:extLst>
            <a:ext uri="{FF2B5EF4-FFF2-40B4-BE49-F238E27FC236}">
              <a16:creationId xmlns:a16="http://schemas.microsoft.com/office/drawing/2014/main" id="{0741BAAD-5E56-4F33-8308-957011D3B76B}"/>
            </a:ext>
          </a:extLst>
        </xdr:cNvPr>
        <xdr:cNvCxnSpPr/>
      </xdr:nvCxnSpPr>
      <xdr:spPr>
        <a:xfrm>
          <a:off x="4429125" y="851353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55336</xdr:rowOff>
    </xdr:from>
    <xdr:to>
      <xdr:col>23</xdr:col>
      <xdr:colOff>133350</xdr:colOff>
      <xdr:row>37</xdr:row>
      <xdr:rowOff>55336</xdr:rowOff>
    </xdr:to>
    <xdr:cxnSp macro="">
      <xdr:nvCxnSpPr>
        <xdr:cNvPr id="71" name="直線コネクタ 70">
          <a:extLst>
            <a:ext uri="{FF2B5EF4-FFF2-40B4-BE49-F238E27FC236}">
              <a16:creationId xmlns:a16="http://schemas.microsoft.com/office/drawing/2014/main" id="{08AE5102-29CD-4583-A094-3C64D73C6902}"/>
            </a:ext>
          </a:extLst>
        </xdr:cNvPr>
        <xdr:cNvCxnSpPr/>
      </xdr:nvCxnSpPr>
      <xdr:spPr>
        <a:xfrm>
          <a:off x="3752850" y="8513536"/>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82749</xdr:rowOff>
    </xdr:from>
    <xdr:ext cx="762000" cy="259045"/>
    <xdr:sp macro="" textlink="">
      <xdr:nvSpPr>
        <xdr:cNvPr id="72" name="財政力平均値テキスト">
          <a:extLst>
            <a:ext uri="{FF2B5EF4-FFF2-40B4-BE49-F238E27FC236}">
              <a16:creationId xmlns:a16="http://schemas.microsoft.com/office/drawing/2014/main" id="{6BF28F26-3282-4E3C-B47A-315073B1C177}"/>
            </a:ext>
          </a:extLst>
        </xdr:cNvPr>
        <xdr:cNvSpPr txBox="1"/>
      </xdr:nvSpPr>
      <xdr:spPr>
        <a:xfrm>
          <a:off x="4581525" y="9229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73" name="フローチャート: 判断 72">
          <a:extLst>
            <a:ext uri="{FF2B5EF4-FFF2-40B4-BE49-F238E27FC236}">
              <a16:creationId xmlns:a16="http://schemas.microsoft.com/office/drawing/2014/main" id="{90E55916-AEBF-4ED6-ADA7-6A065E07F455}"/>
            </a:ext>
          </a:extLst>
        </xdr:cNvPr>
        <xdr:cNvSpPr/>
      </xdr:nvSpPr>
      <xdr:spPr>
        <a:xfrm>
          <a:off x="4467225" y="9251497"/>
          <a:ext cx="95250"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20864</xdr:rowOff>
    </xdr:from>
    <xdr:to>
      <xdr:col>19</xdr:col>
      <xdr:colOff>133350</xdr:colOff>
      <xdr:row>37</xdr:row>
      <xdr:rowOff>55336</xdr:rowOff>
    </xdr:to>
    <xdr:cxnSp macro="">
      <xdr:nvCxnSpPr>
        <xdr:cNvPr id="74" name="直線コネクタ 73">
          <a:extLst>
            <a:ext uri="{FF2B5EF4-FFF2-40B4-BE49-F238E27FC236}">
              <a16:creationId xmlns:a16="http://schemas.microsoft.com/office/drawing/2014/main" id="{91134F4C-7120-417D-AB15-3B229E44CD9A}"/>
            </a:ext>
          </a:extLst>
        </xdr:cNvPr>
        <xdr:cNvCxnSpPr/>
      </xdr:nvCxnSpPr>
      <xdr:spPr>
        <a:xfrm>
          <a:off x="2943225" y="8479064"/>
          <a:ext cx="809625"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id="{148917D7-750F-4498-B9D1-56BFD5357D63}"/>
            </a:ext>
          </a:extLst>
        </xdr:cNvPr>
        <xdr:cNvSpPr/>
      </xdr:nvSpPr>
      <xdr:spPr>
        <a:xfrm>
          <a:off x="3705225" y="9251497"/>
          <a:ext cx="95250"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25599</xdr:rowOff>
    </xdr:from>
    <xdr:ext cx="736600" cy="259045"/>
    <xdr:sp macro="" textlink="">
      <xdr:nvSpPr>
        <xdr:cNvPr id="76" name="テキスト ボックス 75">
          <a:extLst>
            <a:ext uri="{FF2B5EF4-FFF2-40B4-BE49-F238E27FC236}">
              <a16:creationId xmlns:a16="http://schemas.microsoft.com/office/drawing/2014/main" id="{4BAFC2CD-44CF-40B4-971E-971FD444D6B5}"/>
            </a:ext>
          </a:extLst>
        </xdr:cNvPr>
        <xdr:cNvSpPr txBox="1"/>
      </xdr:nvSpPr>
      <xdr:spPr>
        <a:xfrm>
          <a:off x="3409950" y="9401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20864</xdr:rowOff>
    </xdr:from>
    <xdr:to>
      <xdr:col>15</xdr:col>
      <xdr:colOff>82550</xdr:colOff>
      <xdr:row>37</xdr:row>
      <xdr:rowOff>55336</xdr:rowOff>
    </xdr:to>
    <xdr:cxnSp macro="">
      <xdr:nvCxnSpPr>
        <xdr:cNvPr id="77" name="直線コネクタ 76">
          <a:extLst>
            <a:ext uri="{FF2B5EF4-FFF2-40B4-BE49-F238E27FC236}">
              <a16:creationId xmlns:a16="http://schemas.microsoft.com/office/drawing/2014/main" id="{A8226B0A-983E-4366-A9C1-D766C860D562}"/>
            </a:ext>
          </a:extLst>
        </xdr:cNvPr>
        <xdr:cNvCxnSpPr/>
      </xdr:nvCxnSpPr>
      <xdr:spPr>
        <a:xfrm flipV="1">
          <a:off x="2124075" y="8479064"/>
          <a:ext cx="81915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41728</xdr:rowOff>
    </xdr:from>
    <xdr:to>
      <xdr:col>15</xdr:col>
      <xdr:colOff>133350</xdr:colOff>
      <xdr:row>40</xdr:row>
      <xdr:rowOff>143328</xdr:rowOff>
    </xdr:to>
    <xdr:sp macro="" textlink="">
      <xdr:nvSpPr>
        <xdr:cNvPr id="78" name="フローチャート: 判断 77">
          <a:extLst>
            <a:ext uri="{FF2B5EF4-FFF2-40B4-BE49-F238E27FC236}">
              <a16:creationId xmlns:a16="http://schemas.microsoft.com/office/drawing/2014/main" id="{50DF0A4A-82C6-445F-90EB-341C0F635D8F}"/>
            </a:ext>
          </a:extLst>
        </xdr:cNvPr>
        <xdr:cNvSpPr/>
      </xdr:nvSpPr>
      <xdr:spPr>
        <a:xfrm>
          <a:off x="2886075" y="918890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128105</xdr:rowOff>
    </xdr:from>
    <xdr:ext cx="762000" cy="259045"/>
    <xdr:sp macro="" textlink="">
      <xdr:nvSpPr>
        <xdr:cNvPr id="79" name="テキスト ボックス 78">
          <a:extLst>
            <a:ext uri="{FF2B5EF4-FFF2-40B4-BE49-F238E27FC236}">
              <a16:creationId xmlns:a16="http://schemas.microsoft.com/office/drawing/2014/main" id="{923B9AA6-C962-402A-BD0B-B3369A5BEA00}"/>
            </a:ext>
          </a:extLst>
        </xdr:cNvPr>
        <xdr:cNvSpPr txBox="1"/>
      </xdr:nvSpPr>
      <xdr:spPr>
        <a:xfrm>
          <a:off x="2600325" y="9268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55336</xdr:rowOff>
    </xdr:from>
    <xdr:to>
      <xdr:col>11</xdr:col>
      <xdr:colOff>31750</xdr:colOff>
      <xdr:row>37</xdr:row>
      <xdr:rowOff>89807</xdr:rowOff>
    </xdr:to>
    <xdr:cxnSp macro="">
      <xdr:nvCxnSpPr>
        <xdr:cNvPr id="80" name="直線コネクタ 79">
          <a:extLst>
            <a:ext uri="{FF2B5EF4-FFF2-40B4-BE49-F238E27FC236}">
              <a16:creationId xmlns:a16="http://schemas.microsoft.com/office/drawing/2014/main" id="{0F8C9989-FFA7-415E-8F95-2435200DE2EB}"/>
            </a:ext>
          </a:extLst>
        </xdr:cNvPr>
        <xdr:cNvCxnSpPr/>
      </xdr:nvCxnSpPr>
      <xdr:spPr>
        <a:xfrm flipV="1">
          <a:off x="1333500" y="8513536"/>
          <a:ext cx="790575" cy="3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41728</xdr:rowOff>
    </xdr:from>
    <xdr:to>
      <xdr:col>11</xdr:col>
      <xdr:colOff>82550</xdr:colOff>
      <xdr:row>40</xdr:row>
      <xdr:rowOff>143328</xdr:rowOff>
    </xdr:to>
    <xdr:sp macro="" textlink="">
      <xdr:nvSpPr>
        <xdr:cNvPr id="81" name="フローチャート: 判断 80">
          <a:extLst>
            <a:ext uri="{FF2B5EF4-FFF2-40B4-BE49-F238E27FC236}">
              <a16:creationId xmlns:a16="http://schemas.microsoft.com/office/drawing/2014/main" id="{F3D0D6DD-B69A-4516-B6B6-A94CF605657F}"/>
            </a:ext>
          </a:extLst>
        </xdr:cNvPr>
        <xdr:cNvSpPr/>
      </xdr:nvSpPr>
      <xdr:spPr>
        <a:xfrm>
          <a:off x="2095500" y="918890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128105</xdr:rowOff>
    </xdr:from>
    <xdr:ext cx="762000" cy="259045"/>
    <xdr:sp macro="" textlink="">
      <xdr:nvSpPr>
        <xdr:cNvPr id="82" name="テキスト ボックス 81">
          <a:extLst>
            <a:ext uri="{FF2B5EF4-FFF2-40B4-BE49-F238E27FC236}">
              <a16:creationId xmlns:a16="http://schemas.microsoft.com/office/drawing/2014/main" id="{A0CE9C31-1C4A-42A2-A543-D2B4F68B6C5F}"/>
            </a:ext>
          </a:extLst>
        </xdr:cNvPr>
        <xdr:cNvSpPr txBox="1"/>
      </xdr:nvSpPr>
      <xdr:spPr>
        <a:xfrm>
          <a:off x="1781175" y="9268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41728</xdr:rowOff>
    </xdr:from>
    <xdr:to>
      <xdr:col>7</xdr:col>
      <xdr:colOff>31750</xdr:colOff>
      <xdr:row>40</xdr:row>
      <xdr:rowOff>143328</xdr:rowOff>
    </xdr:to>
    <xdr:sp macro="" textlink="">
      <xdr:nvSpPr>
        <xdr:cNvPr id="83" name="フローチャート: 判断 82">
          <a:extLst>
            <a:ext uri="{FF2B5EF4-FFF2-40B4-BE49-F238E27FC236}">
              <a16:creationId xmlns:a16="http://schemas.microsoft.com/office/drawing/2014/main" id="{3C5F0F1C-6050-4BE6-89B0-E628CF95A52D}"/>
            </a:ext>
          </a:extLst>
        </xdr:cNvPr>
        <xdr:cNvSpPr/>
      </xdr:nvSpPr>
      <xdr:spPr>
        <a:xfrm>
          <a:off x="1285875" y="918890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128105</xdr:rowOff>
    </xdr:from>
    <xdr:ext cx="762000" cy="259045"/>
    <xdr:sp macro="" textlink="">
      <xdr:nvSpPr>
        <xdr:cNvPr id="84" name="テキスト ボックス 83">
          <a:extLst>
            <a:ext uri="{FF2B5EF4-FFF2-40B4-BE49-F238E27FC236}">
              <a16:creationId xmlns:a16="http://schemas.microsoft.com/office/drawing/2014/main" id="{89D70B6F-E54D-4FD8-814D-928949CFB366}"/>
            </a:ext>
          </a:extLst>
        </xdr:cNvPr>
        <xdr:cNvSpPr txBox="1"/>
      </xdr:nvSpPr>
      <xdr:spPr>
        <a:xfrm>
          <a:off x="971550" y="9268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63D41AD2-1799-4018-8A30-ADA8E176F210}"/>
            </a:ext>
          </a:extLst>
        </xdr:cNvPr>
        <xdr:cNvSpPr txBox="1"/>
      </xdr:nvSpPr>
      <xdr:spPr>
        <a:xfrm>
          <a:off x="4314825"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5EC920BB-55DE-46ED-942B-C5DB6AE0F9CA}"/>
            </a:ext>
          </a:extLst>
        </xdr:cNvPr>
        <xdr:cNvSpPr txBox="1"/>
      </xdr:nvSpPr>
      <xdr:spPr>
        <a:xfrm>
          <a:off x="3552825"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B05336B7-5CC8-4305-BFA5-0125E1AC2440}"/>
            </a:ext>
          </a:extLst>
        </xdr:cNvPr>
        <xdr:cNvSpPr txBox="1"/>
      </xdr:nvSpPr>
      <xdr:spPr>
        <a:xfrm>
          <a:off x="27432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61809BD4-3F82-4507-A8D7-DDC9F6B3BECC}"/>
            </a:ext>
          </a:extLst>
        </xdr:cNvPr>
        <xdr:cNvSpPr txBox="1"/>
      </xdr:nvSpPr>
      <xdr:spPr>
        <a:xfrm>
          <a:off x="1933575"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B1FB2F49-50D3-4F0D-83C5-516DF900CBE7}"/>
            </a:ext>
          </a:extLst>
        </xdr:cNvPr>
        <xdr:cNvSpPr txBox="1"/>
      </xdr:nvSpPr>
      <xdr:spPr>
        <a:xfrm>
          <a:off x="1133475"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4536</xdr:rowOff>
    </xdr:from>
    <xdr:to>
      <xdr:col>23</xdr:col>
      <xdr:colOff>184150</xdr:colOff>
      <xdr:row>37</xdr:row>
      <xdr:rowOff>106136</xdr:rowOff>
    </xdr:to>
    <xdr:sp macro="" textlink="">
      <xdr:nvSpPr>
        <xdr:cNvPr id="90" name="楕円 89">
          <a:extLst>
            <a:ext uri="{FF2B5EF4-FFF2-40B4-BE49-F238E27FC236}">
              <a16:creationId xmlns:a16="http://schemas.microsoft.com/office/drawing/2014/main" id="{2A3A547A-5581-4694-958B-36C84033F0A5}"/>
            </a:ext>
          </a:extLst>
        </xdr:cNvPr>
        <xdr:cNvSpPr/>
      </xdr:nvSpPr>
      <xdr:spPr>
        <a:xfrm>
          <a:off x="4467225" y="84659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97263</xdr:rowOff>
    </xdr:from>
    <xdr:ext cx="762000" cy="259045"/>
    <xdr:sp macro="" textlink="">
      <xdr:nvSpPr>
        <xdr:cNvPr id="91" name="財政力該当値テキスト">
          <a:extLst>
            <a:ext uri="{FF2B5EF4-FFF2-40B4-BE49-F238E27FC236}">
              <a16:creationId xmlns:a16="http://schemas.microsoft.com/office/drawing/2014/main" id="{961DA09E-699F-48AA-A351-243F8BA19766}"/>
            </a:ext>
          </a:extLst>
        </xdr:cNvPr>
        <xdr:cNvSpPr txBox="1"/>
      </xdr:nvSpPr>
      <xdr:spPr>
        <a:xfrm>
          <a:off x="4581525" y="832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4536</xdr:rowOff>
    </xdr:from>
    <xdr:to>
      <xdr:col>19</xdr:col>
      <xdr:colOff>184150</xdr:colOff>
      <xdr:row>37</xdr:row>
      <xdr:rowOff>106136</xdr:rowOff>
    </xdr:to>
    <xdr:sp macro="" textlink="">
      <xdr:nvSpPr>
        <xdr:cNvPr id="92" name="楕円 91">
          <a:extLst>
            <a:ext uri="{FF2B5EF4-FFF2-40B4-BE49-F238E27FC236}">
              <a16:creationId xmlns:a16="http://schemas.microsoft.com/office/drawing/2014/main" id="{351364B6-7853-4BDD-B897-310E3EA491A0}"/>
            </a:ext>
          </a:extLst>
        </xdr:cNvPr>
        <xdr:cNvSpPr/>
      </xdr:nvSpPr>
      <xdr:spPr>
        <a:xfrm>
          <a:off x="3705225" y="84659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116313</xdr:rowOff>
    </xdr:from>
    <xdr:ext cx="736600" cy="259045"/>
    <xdr:sp macro="" textlink="">
      <xdr:nvSpPr>
        <xdr:cNvPr id="93" name="テキスト ボックス 92">
          <a:extLst>
            <a:ext uri="{FF2B5EF4-FFF2-40B4-BE49-F238E27FC236}">
              <a16:creationId xmlns:a16="http://schemas.microsoft.com/office/drawing/2014/main" id="{40B53626-7CC5-4B7E-BF22-66DCF2FEC592}"/>
            </a:ext>
          </a:extLst>
        </xdr:cNvPr>
        <xdr:cNvSpPr txBox="1"/>
      </xdr:nvSpPr>
      <xdr:spPr>
        <a:xfrm>
          <a:off x="3409950" y="8117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141514</xdr:rowOff>
    </xdr:from>
    <xdr:to>
      <xdr:col>15</xdr:col>
      <xdr:colOff>133350</xdr:colOff>
      <xdr:row>37</xdr:row>
      <xdr:rowOff>71664</xdr:rowOff>
    </xdr:to>
    <xdr:sp macro="" textlink="">
      <xdr:nvSpPr>
        <xdr:cNvPr id="94" name="楕円 93">
          <a:extLst>
            <a:ext uri="{FF2B5EF4-FFF2-40B4-BE49-F238E27FC236}">
              <a16:creationId xmlns:a16="http://schemas.microsoft.com/office/drawing/2014/main" id="{3C0DA386-98E8-4D8F-920C-0936F7015962}"/>
            </a:ext>
          </a:extLst>
        </xdr:cNvPr>
        <xdr:cNvSpPr/>
      </xdr:nvSpPr>
      <xdr:spPr>
        <a:xfrm>
          <a:off x="2886075" y="8374289"/>
          <a:ext cx="104775" cy="152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81841</xdr:rowOff>
    </xdr:from>
    <xdr:ext cx="762000" cy="259045"/>
    <xdr:sp macro="" textlink="">
      <xdr:nvSpPr>
        <xdr:cNvPr id="95" name="テキスト ボックス 94">
          <a:extLst>
            <a:ext uri="{FF2B5EF4-FFF2-40B4-BE49-F238E27FC236}">
              <a16:creationId xmlns:a16="http://schemas.microsoft.com/office/drawing/2014/main" id="{3361F591-882E-421C-8F75-76A49FA39C0D}"/>
            </a:ext>
          </a:extLst>
        </xdr:cNvPr>
        <xdr:cNvSpPr txBox="1"/>
      </xdr:nvSpPr>
      <xdr:spPr>
        <a:xfrm>
          <a:off x="2600325" y="808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4536</xdr:rowOff>
    </xdr:from>
    <xdr:to>
      <xdr:col>11</xdr:col>
      <xdr:colOff>82550</xdr:colOff>
      <xdr:row>37</xdr:row>
      <xdr:rowOff>106136</xdr:rowOff>
    </xdr:to>
    <xdr:sp macro="" textlink="">
      <xdr:nvSpPr>
        <xdr:cNvPr id="96" name="楕円 95">
          <a:extLst>
            <a:ext uri="{FF2B5EF4-FFF2-40B4-BE49-F238E27FC236}">
              <a16:creationId xmlns:a16="http://schemas.microsoft.com/office/drawing/2014/main" id="{A1681352-FAB3-48FF-BAB1-4E62FBB736B0}"/>
            </a:ext>
          </a:extLst>
        </xdr:cNvPr>
        <xdr:cNvSpPr/>
      </xdr:nvSpPr>
      <xdr:spPr>
        <a:xfrm>
          <a:off x="2095500" y="846591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116313</xdr:rowOff>
    </xdr:from>
    <xdr:ext cx="762000" cy="259045"/>
    <xdr:sp macro="" textlink="">
      <xdr:nvSpPr>
        <xdr:cNvPr id="97" name="テキスト ボックス 96">
          <a:extLst>
            <a:ext uri="{FF2B5EF4-FFF2-40B4-BE49-F238E27FC236}">
              <a16:creationId xmlns:a16="http://schemas.microsoft.com/office/drawing/2014/main" id="{D11000E8-4A7F-40D7-82B4-7B28BD9CD690}"/>
            </a:ext>
          </a:extLst>
        </xdr:cNvPr>
        <xdr:cNvSpPr txBox="1"/>
      </xdr:nvSpPr>
      <xdr:spPr>
        <a:xfrm>
          <a:off x="1781175" y="8117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39007</xdr:rowOff>
    </xdr:from>
    <xdr:to>
      <xdr:col>7</xdr:col>
      <xdr:colOff>31750</xdr:colOff>
      <xdr:row>37</xdr:row>
      <xdr:rowOff>140607</xdr:rowOff>
    </xdr:to>
    <xdr:sp macro="" textlink="">
      <xdr:nvSpPr>
        <xdr:cNvPr id="98" name="楕円 97">
          <a:extLst>
            <a:ext uri="{FF2B5EF4-FFF2-40B4-BE49-F238E27FC236}">
              <a16:creationId xmlns:a16="http://schemas.microsoft.com/office/drawing/2014/main" id="{C8F11B3E-5D69-45F3-B33A-AF30136CDC61}"/>
            </a:ext>
          </a:extLst>
        </xdr:cNvPr>
        <xdr:cNvSpPr/>
      </xdr:nvSpPr>
      <xdr:spPr>
        <a:xfrm>
          <a:off x="1285875" y="8497207"/>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150784</xdr:rowOff>
    </xdr:from>
    <xdr:ext cx="762000" cy="259045"/>
    <xdr:sp macro="" textlink="">
      <xdr:nvSpPr>
        <xdr:cNvPr id="99" name="テキスト ボックス 98">
          <a:extLst>
            <a:ext uri="{FF2B5EF4-FFF2-40B4-BE49-F238E27FC236}">
              <a16:creationId xmlns:a16="http://schemas.microsoft.com/office/drawing/2014/main" id="{9ADCB4DB-1BB4-464A-BF6D-546B6B015353}"/>
            </a:ext>
          </a:extLst>
        </xdr:cNvPr>
        <xdr:cNvSpPr txBox="1"/>
      </xdr:nvSpPr>
      <xdr:spPr>
        <a:xfrm>
          <a:off x="971550" y="815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E1C96B6C-65E6-467C-AD35-520F959D3C82}"/>
            </a:ext>
          </a:extLst>
        </xdr:cNvPr>
        <xdr:cNvSpPr/>
      </xdr:nvSpPr>
      <xdr:spPr>
        <a:xfrm>
          <a:off x="704850" y="11744325"/>
          <a:ext cx="4619625" cy="428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2086D30D-03F9-44D4-AAA6-120D4B52FD22}"/>
            </a:ext>
          </a:extLst>
        </xdr:cNvPr>
        <xdr:cNvSpPr txBox="1"/>
      </xdr:nvSpPr>
      <xdr:spPr>
        <a:xfrm>
          <a:off x="1541130" y="12220575"/>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50B4C42A-8915-4E4D-A5A5-38CC9117B85B}"/>
            </a:ext>
          </a:extLst>
        </xdr:cNvPr>
        <xdr:cNvSpPr txBox="1"/>
      </xdr:nvSpPr>
      <xdr:spPr>
        <a:xfrm>
          <a:off x="2973720" y="121920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D3969DA8-85B4-48CC-8577-CCDC691F86B9}"/>
            </a:ext>
          </a:extLst>
        </xdr:cNvPr>
        <xdr:cNvSpPr/>
      </xdr:nvSpPr>
      <xdr:spPr>
        <a:xfrm>
          <a:off x="5372100" y="12049125"/>
          <a:ext cx="139065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F111D7C3-4B3B-44A8-8FCB-8E8005E13FE0}"/>
            </a:ext>
          </a:extLst>
        </xdr:cNvPr>
        <xdr:cNvSpPr/>
      </xdr:nvSpPr>
      <xdr:spPr>
        <a:xfrm>
          <a:off x="5372100" y="12353925"/>
          <a:ext cx="139065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A3179690-855C-48A0-959C-DB670FA29867}"/>
            </a:ext>
          </a:extLst>
        </xdr:cNvPr>
        <xdr:cNvSpPr/>
      </xdr:nvSpPr>
      <xdr:spPr>
        <a:xfrm>
          <a:off x="6867525" y="12049125"/>
          <a:ext cx="116205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79B42ADC-1CD7-4D85-B054-573D03D35846}"/>
            </a:ext>
          </a:extLst>
        </xdr:cNvPr>
        <xdr:cNvSpPr/>
      </xdr:nvSpPr>
      <xdr:spPr>
        <a:xfrm>
          <a:off x="6867525" y="12353925"/>
          <a:ext cx="116205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A7DFC79A-1790-40D3-BAAF-530E4306446D}"/>
            </a:ext>
          </a:extLst>
        </xdr:cNvPr>
        <xdr:cNvSpPr/>
      </xdr:nvSpPr>
      <xdr:spPr>
        <a:xfrm>
          <a:off x="8201025" y="12049125"/>
          <a:ext cx="1152525"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2DD8B14D-5B68-418E-8771-8B9BE05889F5}"/>
            </a:ext>
          </a:extLst>
        </xdr:cNvPr>
        <xdr:cNvSpPr/>
      </xdr:nvSpPr>
      <xdr:spPr>
        <a:xfrm>
          <a:off x="8201025" y="12353925"/>
          <a:ext cx="1152525"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9760223D-9DAA-49B5-8A02-0EB04E74326B}"/>
            </a:ext>
          </a:extLst>
        </xdr:cNvPr>
        <xdr:cNvSpPr/>
      </xdr:nvSpPr>
      <xdr:spPr>
        <a:xfrm>
          <a:off x="704850" y="12734925"/>
          <a:ext cx="4619625" cy="32670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157016BF-6EA8-4488-9FB3-12995CA8C0FA}"/>
            </a:ext>
          </a:extLst>
        </xdr:cNvPr>
        <xdr:cNvSpPr/>
      </xdr:nvSpPr>
      <xdr:spPr>
        <a:xfrm>
          <a:off x="5495925" y="12734925"/>
          <a:ext cx="5486400" cy="3267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1F0F2666-16EE-4C8F-9B6A-4C837DD4DA56}"/>
            </a:ext>
          </a:extLst>
        </xdr:cNvPr>
        <xdr:cNvSpPr/>
      </xdr:nvSpPr>
      <xdr:spPr>
        <a:xfrm>
          <a:off x="5495925" y="12734925"/>
          <a:ext cx="3457575" cy="361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E6A34793-3D18-4909-9A97-3BE121115E50}"/>
            </a:ext>
          </a:extLst>
        </xdr:cNvPr>
        <xdr:cNvSpPr txBox="1"/>
      </xdr:nvSpPr>
      <xdr:spPr>
        <a:xfrm>
          <a:off x="5610225" y="13163550"/>
          <a:ext cx="5248275" cy="27146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は、保育受入枠の拡大や障害児者介護給付費等の扶助費の増により上昇した。令和２年度は、個人市民税、固定資産税の増や地方消費税交付金の増による経常一般財源の増加等により低下した。令和３年度は、地方消費税交付金の増、財源対策による臨時財政対策債の増加等により低下した。令和４年度は、個人市民税や固定資産税等の経常一般財源の増加等により低下した。</a:t>
          </a:r>
        </a:p>
        <a:p>
          <a:r>
            <a:rPr kumimoji="1" lang="ja-JP" altLang="en-US" sz="1100">
              <a:latin typeface="ＭＳ Ｐゴシック" panose="020B0600070205080204" pitchFamily="50" charset="-128"/>
              <a:ea typeface="ＭＳ Ｐゴシック" panose="020B0600070205080204" pitchFamily="50" charset="-128"/>
            </a:rPr>
            <a:t>今後とも、財政の柔軟性を確保できるよう社会保障関連経費の増加ペースの低減に努める。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7610E56C-97FE-43F7-A127-4E7922EDACC2}"/>
            </a:ext>
          </a:extLst>
        </xdr:cNvPr>
        <xdr:cNvSpPr txBox="1"/>
      </xdr:nvSpPr>
      <xdr:spPr>
        <a:xfrm>
          <a:off x="666750" y="1248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2A8B8DB4-DF40-4B4E-9E8F-7978D0395091}"/>
            </a:ext>
          </a:extLst>
        </xdr:cNvPr>
        <xdr:cNvCxnSpPr/>
      </xdr:nvCxnSpPr>
      <xdr:spPr>
        <a:xfrm>
          <a:off x="704850" y="160020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DA9896C1-258E-4653-AF9E-2EC48554EA6C}"/>
            </a:ext>
          </a:extLst>
        </xdr:cNvPr>
        <xdr:cNvSpPr txBox="1"/>
      </xdr:nvSpPr>
      <xdr:spPr>
        <a:xfrm>
          <a:off x="0" y="1579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2C4B0489-374E-4D61-B31A-710F7ACEF6C1}"/>
            </a:ext>
          </a:extLst>
        </xdr:cNvPr>
        <xdr:cNvCxnSpPr/>
      </xdr:nvCxnSpPr>
      <xdr:spPr>
        <a:xfrm>
          <a:off x="704850" y="1542838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8CC57591-42B3-4591-97C4-FDB1A1B5130B}"/>
            </a:ext>
          </a:extLst>
        </xdr:cNvPr>
        <xdr:cNvSpPr txBox="1"/>
      </xdr:nvSpPr>
      <xdr:spPr>
        <a:xfrm>
          <a:off x="0" y="1523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63170B53-B5C7-4AA0-B446-DC778DF5A9B7}"/>
            </a:ext>
          </a:extLst>
        </xdr:cNvPr>
        <xdr:cNvCxnSpPr/>
      </xdr:nvCxnSpPr>
      <xdr:spPr>
        <a:xfrm>
          <a:off x="704850" y="149087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75C41DD4-337C-4DCB-87CA-2FB5D918B069}"/>
            </a:ext>
          </a:extLst>
        </xdr:cNvPr>
        <xdr:cNvSpPr txBox="1"/>
      </xdr:nvSpPr>
      <xdr:spPr>
        <a:xfrm>
          <a:off x="0" y="1471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5A58E22E-3AFD-4089-B93A-72F4EC792D6F}"/>
            </a:ext>
          </a:extLst>
        </xdr:cNvPr>
        <xdr:cNvCxnSpPr/>
      </xdr:nvCxnSpPr>
      <xdr:spPr>
        <a:xfrm>
          <a:off x="704850" y="143351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ECCE0392-F9B6-49F2-A11F-F146C56146BD}"/>
            </a:ext>
          </a:extLst>
        </xdr:cNvPr>
        <xdr:cNvSpPr txBox="1"/>
      </xdr:nvSpPr>
      <xdr:spPr>
        <a:xfrm>
          <a:off x="0" y="1419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9D242214-91A3-4269-BF57-F06A493C06E4}"/>
            </a:ext>
          </a:extLst>
        </xdr:cNvPr>
        <xdr:cNvCxnSpPr/>
      </xdr:nvCxnSpPr>
      <xdr:spPr>
        <a:xfrm>
          <a:off x="704850" y="138186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9E5646D-04A5-4AE2-BEF4-711CAF997BC8}"/>
            </a:ext>
          </a:extLst>
        </xdr:cNvPr>
        <xdr:cNvSpPr txBox="1"/>
      </xdr:nvSpPr>
      <xdr:spPr>
        <a:xfrm>
          <a:off x="0" y="1362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978CFC82-9A02-4303-A7B4-6A1DEC323CE2}"/>
            </a:ext>
          </a:extLst>
        </xdr:cNvPr>
        <xdr:cNvCxnSpPr/>
      </xdr:nvCxnSpPr>
      <xdr:spPr>
        <a:xfrm>
          <a:off x="704850" y="133085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7804F910-CA22-467D-9E44-8ACFD240D358}"/>
            </a:ext>
          </a:extLst>
        </xdr:cNvPr>
        <xdr:cNvSpPr txBox="1"/>
      </xdr:nvSpPr>
      <xdr:spPr>
        <a:xfrm>
          <a:off x="0" y="1310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22FBEA6-7D6B-4DCF-AC00-D484609C3B08}"/>
            </a:ext>
          </a:extLst>
        </xdr:cNvPr>
        <xdr:cNvCxnSpPr/>
      </xdr:nvCxnSpPr>
      <xdr:spPr>
        <a:xfrm>
          <a:off x="704850" y="127349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F05952D6-1620-4CD0-81BF-37AB94821D03}"/>
            </a:ext>
          </a:extLst>
        </xdr:cNvPr>
        <xdr:cNvSpPr txBox="1"/>
      </xdr:nvSpPr>
      <xdr:spPr>
        <a:xfrm>
          <a:off x="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3D74119C-30F0-4159-B15F-7998284F3438}"/>
            </a:ext>
          </a:extLst>
        </xdr:cNvPr>
        <xdr:cNvSpPr/>
      </xdr:nvSpPr>
      <xdr:spPr>
        <a:xfrm>
          <a:off x="704850" y="12734925"/>
          <a:ext cx="4619625" cy="32670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124178</xdr:rowOff>
    </xdr:from>
    <xdr:to>
      <xdr:col>23</xdr:col>
      <xdr:colOff>133350</xdr:colOff>
      <xdr:row>67</xdr:row>
      <xdr:rowOff>165805</xdr:rowOff>
    </xdr:to>
    <xdr:cxnSp macro="">
      <xdr:nvCxnSpPr>
        <xdr:cNvPr id="129" name="直線コネクタ 128">
          <a:extLst>
            <a:ext uri="{FF2B5EF4-FFF2-40B4-BE49-F238E27FC236}">
              <a16:creationId xmlns:a16="http://schemas.microsoft.com/office/drawing/2014/main" id="{6CF3F8FE-D4FD-4BB2-87B8-3EFC3616DACC}"/>
            </a:ext>
          </a:extLst>
        </xdr:cNvPr>
        <xdr:cNvCxnSpPr/>
      </xdr:nvCxnSpPr>
      <xdr:spPr>
        <a:xfrm flipV="1">
          <a:off x="4514850" y="13151203"/>
          <a:ext cx="0" cy="2327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137882</xdr:rowOff>
    </xdr:from>
    <xdr:ext cx="762000" cy="259045"/>
    <xdr:sp macro="" textlink="">
      <xdr:nvSpPr>
        <xdr:cNvPr id="130" name="財政構造の弾力性最小値テキスト">
          <a:extLst>
            <a:ext uri="{FF2B5EF4-FFF2-40B4-BE49-F238E27FC236}">
              <a16:creationId xmlns:a16="http://schemas.microsoft.com/office/drawing/2014/main" id="{7AFB3FA3-DE4D-4F9C-A376-2DC06090420A}"/>
            </a:ext>
          </a:extLst>
        </xdr:cNvPr>
        <xdr:cNvSpPr txBox="1"/>
      </xdr:nvSpPr>
      <xdr:spPr>
        <a:xfrm>
          <a:off x="4581525" y="154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165805</xdr:rowOff>
    </xdr:from>
    <xdr:to>
      <xdr:col>24</xdr:col>
      <xdr:colOff>12700</xdr:colOff>
      <xdr:row>67</xdr:row>
      <xdr:rowOff>165805</xdr:rowOff>
    </xdr:to>
    <xdr:cxnSp macro="">
      <xdr:nvCxnSpPr>
        <xdr:cNvPr id="131" name="直線コネクタ 130">
          <a:extLst>
            <a:ext uri="{FF2B5EF4-FFF2-40B4-BE49-F238E27FC236}">
              <a16:creationId xmlns:a16="http://schemas.microsoft.com/office/drawing/2014/main" id="{F69C2B97-3404-44AF-9B9E-E1F51E479A9F}"/>
            </a:ext>
          </a:extLst>
        </xdr:cNvPr>
        <xdr:cNvCxnSpPr/>
      </xdr:nvCxnSpPr>
      <xdr:spPr>
        <a:xfrm>
          <a:off x="4429125" y="1547883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39105</xdr:rowOff>
    </xdr:from>
    <xdr:ext cx="762000" cy="259045"/>
    <xdr:sp macro="" textlink="">
      <xdr:nvSpPr>
        <xdr:cNvPr id="132" name="財政構造の弾力性最大値テキスト">
          <a:extLst>
            <a:ext uri="{FF2B5EF4-FFF2-40B4-BE49-F238E27FC236}">
              <a16:creationId xmlns:a16="http://schemas.microsoft.com/office/drawing/2014/main" id="{D51745CA-C0A7-4F2E-8FE3-F7F60E8317C4}"/>
            </a:ext>
          </a:extLst>
        </xdr:cNvPr>
        <xdr:cNvSpPr txBox="1"/>
      </xdr:nvSpPr>
      <xdr:spPr>
        <a:xfrm>
          <a:off x="4581525" y="1284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124178</xdr:rowOff>
    </xdr:from>
    <xdr:to>
      <xdr:col>24</xdr:col>
      <xdr:colOff>12700</xdr:colOff>
      <xdr:row>57</xdr:row>
      <xdr:rowOff>124178</xdr:rowOff>
    </xdr:to>
    <xdr:cxnSp macro="">
      <xdr:nvCxnSpPr>
        <xdr:cNvPr id="133" name="直線コネクタ 132">
          <a:extLst>
            <a:ext uri="{FF2B5EF4-FFF2-40B4-BE49-F238E27FC236}">
              <a16:creationId xmlns:a16="http://schemas.microsoft.com/office/drawing/2014/main" id="{1302FA7D-BAC3-4C18-B7BA-3150F54EFA10}"/>
            </a:ext>
          </a:extLst>
        </xdr:cNvPr>
        <xdr:cNvCxnSpPr/>
      </xdr:nvCxnSpPr>
      <xdr:spPr>
        <a:xfrm>
          <a:off x="4429125" y="1315120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141111</xdr:rowOff>
    </xdr:from>
    <xdr:to>
      <xdr:col>23</xdr:col>
      <xdr:colOff>133350</xdr:colOff>
      <xdr:row>64</xdr:row>
      <xdr:rowOff>9878</xdr:rowOff>
    </xdr:to>
    <xdr:cxnSp macro="">
      <xdr:nvCxnSpPr>
        <xdr:cNvPr id="134" name="直線コネクタ 133">
          <a:extLst>
            <a:ext uri="{FF2B5EF4-FFF2-40B4-BE49-F238E27FC236}">
              <a16:creationId xmlns:a16="http://schemas.microsoft.com/office/drawing/2014/main" id="{C38ECF53-9B37-4D50-A5F8-E5596F7C6053}"/>
            </a:ext>
          </a:extLst>
        </xdr:cNvPr>
        <xdr:cNvCxnSpPr/>
      </xdr:nvCxnSpPr>
      <xdr:spPr>
        <a:xfrm flipV="1">
          <a:off x="3752850" y="14546086"/>
          <a:ext cx="762000" cy="9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144232</xdr:rowOff>
    </xdr:from>
    <xdr:ext cx="762000" cy="259045"/>
    <xdr:sp macro="" textlink="">
      <xdr:nvSpPr>
        <xdr:cNvPr id="135" name="財政構造の弾力性平均値テキスト">
          <a:extLst>
            <a:ext uri="{FF2B5EF4-FFF2-40B4-BE49-F238E27FC236}">
              <a16:creationId xmlns:a16="http://schemas.microsoft.com/office/drawing/2014/main" id="{A8C37A8B-E944-41CA-9E9D-09985E03D42B}"/>
            </a:ext>
          </a:extLst>
        </xdr:cNvPr>
        <xdr:cNvSpPr txBox="1"/>
      </xdr:nvSpPr>
      <xdr:spPr>
        <a:xfrm>
          <a:off x="4581525" y="1408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127705</xdr:rowOff>
    </xdr:from>
    <xdr:to>
      <xdr:col>23</xdr:col>
      <xdr:colOff>184150</xdr:colOff>
      <xdr:row>63</xdr:row>
      <xdr:rowOff>57855</xdr:rowOff>
    </xdr:to>
    <xdr:sp macro="" textlink="">
      <xdr:nvSpPr>
        <xdr:cNvPr id="136" name="フローチャート: 判断 135">
          <a:extLst>
            <a:ext uri="{FF2B5EF4-FFF2-40B4-BE49-F238E27FC236}">
              <a16:creationId xmlns:a16="http://schemas.microsoft.com/office/drawing/2014/main" id="{DC9DAB16-ACC7-4CAB-9F1D-F9AA6ABC4698}"/>
            </a:ext>
          </a:extLst>
        </xdr:cNvPr>
        <xdr:cNvSpPr/>
      </xdr:nvSpPr>
      <xdr:spPr>
        <a:xfrm>
          <a:off x="4467225" y="14297730"/>
          <a:ext cx="95250"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9878</xdr:rowOff>
    </xdr:from>
    <xdr:to>
      <xdr:col>19</xdr:col>
      <xdr:colOff>133350</xdr:colOff>
      <xdr:row>64</xdr:row>
      <xdr:rowOff>23283</xdr:rowOff>
    </xdr:to>
    <xdr:cxnSp macro="">
      <xdr:nvCxnSpPr>
        <xdr:cNvPr id="137" name="直線コネクタ 136">
          <a:extLst>
            <a:ext uri="{FF2B5EF4-FFF2-40B4-BE49-F238E27FC236}">
              <a16:creationId xmlns:a16="http://schemas.microsoft.com/office/drawing/2014/main" id="{52F3DC9C-7F42-479C-92CD-974DE688E3C8}"/>
            </a:ext>
          </a:extLst>
        </xdr:cNvPr>
        <xdr:cNvCxnSpPr/>
      </xdr:nvCxnSpPr>
      <xdr:spPr>
        <a:xfrm flipV="1">
          <a:off x="2943225" y="14637103"/>
          <a:ext cx="809625" cy="1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14817</xdr:rowOff>
    </xdr:from>
    <xdr:to>
      <xdr:col>19</xdr:col>
      <xdr:colOff>184150</xdr:colOff>
      <xdr:row>60</xdr:row>
      <xdr:rowOff>116417</xdr:rowOff>
    </xdr:to>
    <xdr:sp macro="" textlink="">
      <xdr:nvSpPr>
        <xdr:cNvPr id="138" name="フローチャート: 判断 137">
          <a:extLst>
            <a:ext uri="{FF2B5EF4-FFF2-40B4-BE49-F238E27FC236}">
              <a16:creationId xmlns:a16="http://schemas.microsoft.com/office/drawing/2014/main" id="{4D7886E4-B284-4E2E-9825-C2D2C4EA75F4}"/>
            </a:ext>
          </a:extLst>
        </xdr:cNvPr>
        <xdr:cNvSpPr/>
      </xdr:nvSpPr>
      <xdr:spPr>
        <a:xfrm>
          <a:off x="3705225" y="1372764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126594</xdr:rowOff>
    </xdr:from>
    <xdr:ext cx="736600" cy="259045"/>
    <xdr:sp macro="" textlink="">
      <xdr:nvSpPr>
        <xdr:cNvPr id="139" name="テキスト ボックス 138">
          <a:extLst>
            <a:ext uri="{FF2B5EF4-FFF2-40B4-BE49-F238E27FC236}">
              <a16:creationId xmlns:a16="http://schemas.microsoft.com/office/drawing/2014/main" id="{BCC7C0F1-418D-4301-8F5B-03E8ED9144DD}"/>
            </a:ext>
          </a:extLst>
        </xdr:cNvPr>
        <xdr:cNvSpPr txBox="1"/>
      </xdr:nvSpPr>
      <xdr:spPr>
        <a:xfrm>
          <a:off x="3409950" y="13382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23283</xdr:rowOff>
    </xdr:from>
    <xdr:to>
      <xdr:col>15</xdr:col>
      <xdr:colOff>82550</xdr:colOff>
      <xdr:row>66</xdr:row>
      <xdr:rowOff>55739</xdr:rowOff>
    </xdr:to>
    <xdr:cxnSp macro="">
      <xdr:nvCxnSpPr>
        <xdr:cNvPr id="140" name="直線コネクタ 139">
          <a:extLst>
            <a:ext uri="{FF2B5EF4-FFF2-40B4-BE49-F238E27FC236}">
              <a16:creationId xmlns:a16="http://schemas.microsoft.com/office/drawing/2014/main" id="{B23914D4-7A0C-4BC1-950D-142105880ADC}"/>
            </a:ext>
          </a:extLst>
        </xdr:cNvPr>
        <xdr:cNvCxnSpPr/>
      </xdr:nvCxnSpPr>
      <xdr:spPr>
        <a:xfrm flipV="1">
          <a:off x="2124075" y="14656858"/>
          <a:ext cx="819150" cy="48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117122</xdr:rowOff>
    </xdr:from>
    <xdr:to>
      <xdr:col>15</xdr:col>
      <xdr:colOff>133350</xdr:colOff>
      <xdr:row>64</xdr:row>
      <xdr:rowOff>47272</xdr:rowOff>
    </xdr:to>
    <xdr:sp macro="" textlink="">
      <xdr:nvSpPr>
        <xdr:cNvPr id="141" name="フローチャート: 判断 140">
          <a:extLst>
            <a:ext uri="{FF2B5EF4-FFF2-40B4-BE49-F238E27FC236}">
              <a16:creationId xmlns:a16="http://schemas.microsoft.com/office/drawing/2014/main" id="{0B53A9A4-3B0A-404B-8550-4C6831E560A5}"/>
            </a:ext>
          </a:extLst>
        </xdr:cNvPr>
        <xdr:cNvSpPr/>
      </xdr:nvSpPr>
      <xdr:spPr>
        <a:xfrm>
          <a:off x="2886075" y="14518922"/>
          <a:ext cx="10477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57449</xdr:rowOff>
    </xdr:from>
    <xdr:ext cx="762000" cy="259045"/>
    <xdr:sp macro="" textlink="">
      <xdr:nvSpPr>
        <xdr:cNvPr id="142" name="テキスト ボックス 141">
          <a:extLst>
            <a:ext uri="{FF2B5EF4-FFF2-40B4-BE49-F238E27FC236}">
              <a16:creationId xmlns:a16="http://schemas.microsoft.com/office/drawing/2014/main" id="{3B48DFEF-9D17-46A4-A531-70CE2073F020}"/>
            </a:ext>
          </a:extLst>
        </xdr:cNvPr>
        <xdr:cNvSpPr txBox="1"/>
      </xdr:nvSpPr>
      <xdr:spPr>
        <a:xfrm>
          <a:off x="2600325" y="1423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160161</xdr:rowOff>
    </xdr:from>
    <xdr:to>
      <xdr:col>11</xdr:col>
      <xdr:colOff>31750</xdr:colOff>
      <xdr:row>66</xdr:row>
      <xdr:rowOff>55739</xdr:rowOff>
    </xdr:to>
    <xdr:cxnSp macro="">
      <xdr:nvCxnSpPr>
        <xdr:cNvPr id="143" name="直線コネクタ 142">
          <a:extLst>
            <a:ext uri="{FF2B5EF4-FFF2-40B4-BE49-F238E27FC236}">
              <a16:creationId xmlns:a16="http://schemas.microsoft.com/office/drawing/2014/main" id="{523A869D-D56E-40EE-9CE6-7A25904AEB7D}"/>
            </a:ext>
          </a:extLst>
        </xdr:cNvPr>
        <xdr:cNvCxnSpPr/>
      </xdr:nvCxnSpPr>
      <xdr:spPr>
        <a:xfrm>
          <a:off x="1333500" y="15022336"/>
          <a:ext cx="790575" cy="12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117122</xdr:rowOff>
    </xdr:from>
    <xdr:to>
      <xdr:col>11</xdr:col>
      <xdr:colOff>82550</xdr:colOff>
      <xdr:row>64</xdr:row>
      <xdr:rowOff>47272</xdr:rowOff>
    </xdr:to>
    <xdr:sp macro="" textlink="">
      <xdr:nvSpPr>
        <xdr:cNvPr id="144" name="フローチャート: 判断 143">
          <a:extLst>
            <a:ext uri="{FF2B5EF4-FFF2-40B4-BE49-F238E27FC236}">
              <a16:creationId xmlns:a16="http://schemas.microsoft.com/office/drawing/2014/main" id="{ACFA28E2-099B-4FC9-9B04-FBA97AE2A144}"/>
            </a:ext>
          </a:extLst>
        </xdr:cNvPr>
        <xdr:cNvSpPr/>
      </xdr:nvSpPr>
      <xdr:spPr>
        <a:xfrm>
          <a:off x="2095500" y="14518922"/>
          <a:ext cx="8572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57449</xdr:rowOff>
    </xdr:from>
    <xdr:ext cx="762000" cy="259045"/>
    <xdr:sp macro="" textlink="">
      <xdr:nvSpPr>
        <xdr:cNvPr id="145" name="テキスト ボックス 144">
          <a:extLst>
            <a:ext uri="{FF2B5EF4-FFF2-40B4-BE49-F238E27FC236}">
              <a16:creationId xmlns:a16="http://schemas.microsoft.com/office/drawing/2014/main" id="{291F4482-6933-4100-9465-A768B3B1A06D}"/>
            </a:ext>
          </a:extLst>
        </xdr:cNvPr>
        <xdr:cNvSpPr txBox="1"/>
      </xdr:nvSpPr>
      <xdr:spPr>
        <a:xfrm>
          <a:off x="1781175" y="1423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36689</xdr:rowOff>
    </xdr:from>
    <xdr:to>
      <xdr:col>7</xdr:col>
      <xdr:colOff>31750</xdr:colOff>
      <xdr:row>63</xdr:row>
      <xdr:rowOff>138289</xdr:rowOff>
    </xdr:to>
    <xdr:sp macro="" textlink="">
      <xdr:nvSpPr>
        <xdr:cNvPr id="146" name="フローチャート: 判断 145">
          <a:extLst>
            <a:ext uri="{FF2B5EF4-FFF2-40B4-BE49-F238E27FC236}">
              <a16:creationId xmlns:a16="http://schemas.microsoft.com/office/drawing/2014/main" id="{DBB4F315-D6AE-4E92-82C2-5C6B6796FD82}"/>
            </a:ext>
          </a:extLst>
        </xdr:cNvPr>
        <xdr:cNvSpPr/>
      </xdr:nvSpPr>
      <xdr:spPr>
        <a:xfrm>
          <a:off x="1285875" y="14438489"/>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148466</xdr:rowOff>
    </xdr:from>
    <xdr:ext cx="762000" cy="259045"/>
    <xdr:sp macro="" textlink="">
      <xdr:nvSpPr>
        <xdr:cNvPr id="147" name="テキスト ボックス 146">
          <a:extLst>
            <a:ext uri="{FF2B5EF4-FFF2-40B4-BE49-F238E27FC236}">
              <a16:creationId xmlns:a16="http://schemas.microsoft.com/office/drawing/2014/main" id="{F403882F-E026-4506-9BE7-01461FEDC05A}"/>
            </a:ext>
          </a:extLst>
        </xdr:cNvPr>
        <xdr:cNvSpPr txBox="1"/>
      </xdr:nvSpPr>
      <xdr:spPr>
        <a:xfrm>
          <a:off x="971550" y="14089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C0E54765-5E0F-4788-BB8B-489252959594}"/>
            </a:ext>
          </a:extLst>
        </xdr:cNvPr>
        <xdr:cNvSpPr txBox="1"/>
      </xdr:nvSpPr>
      <xdr:spPr>
        <a:xfrm>
          <a:off x="4314825"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F4AC79E0-2AE9-40AE-9280-3B39D8A484F4}"/>
            </a:ext>
          </a:extLst>
        </xdr:cNvPr>
        <xdr:cNvSpPr txBox="1"/>
      </xdr:nvSpPr>
      <xdr:spPr>
        <a:xfrm>
          <a:off x="3552825"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C06EB619-23E4-4BF8-88A0-763EA3FA0D1D}"/>
            </a:ext>
          </a:extLst>
        </xdr:cNvPr>
        <xdr:cNvSpPr txBox="1"/>
      </xdr:nvSpPr>
      <xdr:spPr>
        <a:xfrm>
          <a:off x="27432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300A171-95B5-4ABF-B14E-7D94F2992E08}"/>
            </a:ext>
          </a:extLst>
        </xdr:cNvPr>
        <xdr:cNvSpPr txBox="1"/>
      </xdr:nvSpPr>
      <xdr:spPr>
        <a:xfrm>
          <a:off x="1933575"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758B64BA-2F69-4728-B82A-9F4C49548C5F}"/>
            </a:ext>
          </a:extLst>
        </xdr:cNvPr>
        <xdr:cNvSpPr txBox="1"/>
      </xdr:nvSpPr>
      <xdr:spPr>
        <a:xfrm>
          <a:off x="1133475"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90311</xdr:rowOff>
    </xdr:from>
    <xdr:to>
      <xdr:col>23</xdr:col>
      <xdr:colOff>184150</xdr:colOff>
      <xdr:row>64</xdr:row>
      <xdr:rowOff>20461</xdr:rowOff>
    </xdr:to>
    <xdr:sp macro="" textlink="">
      <xdr:nvSpPr>
        <xdr:cNvPr id="153" name="楕円 152">
          <a:extLst>
            <a:ext uri="{FF2B5EF4-FFF2-40B4-BE49-F238E27FC236}">
              <a16:creationId xmlns:a16="http://schemas.microsoft.com/office/drawing/2014/main" id="{7E138948-9217-48FA-9969-0B7F3F719532}"/>
            </a:ext>
          </a:extLst>
        </xdr:cNvPr>
        <xdr:cNvSpPr/>
      </xdr:nvSpPr>
      <xdr:spPr>
        <a:xfrm>
          <a:off x="4467225" y="14488936"/>
          <a:ext cx="95250"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62388</xdr:rowOff>
    </xdr:from>
    <xdr:ext cx="762000" cy="259045"/>
    <xdr:sp macro="" textlink="">
      <xdr:nvSpPr>
        <xdr:cNvPr id="154" name="財政構造の弾力性該当値テキスト">
          <a:extLst>
            <a:ext uri="{FF2B5EF4-FFF2-40B4-BE49-F238E27FC236}">
              <a16:creationId xmlns:a16="http://schemas.microsoft.com/office/drawing/2014/main" id="{961ABCD1-9918-40D3-A1C5-E00E8AFFE1D1}"/>
            </a:ext>
          </a:extLst>
        </xdr:cNvPr>
        <xdr:cNvSpPr txBox="1"/>
      </xdr:nvSpPr>
      <xdr:spPr>
        <a:xfrm>
          <a:off x="4581525" y="14467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130528</xdr:rowOff>
    </xdr:from>
    <xdr:to>
      <xdr:col>19</xdr:col>
      <xdr:colOff>184150</xdr:colOff>
      <xdr:row>64</xdr:row>
      <xdr:rowOff>60678</xdr:rowOff>
    </xdr:to>
    <xdr:sp macro="" textlink="">
      <xdr:nvSpPr>
        <xdr:cNvPr id="155" name="楕円 154">
          <a:extLst>
            <a:ext uri="{FF2B5EF4-FFF2-40B4-BE49-F238E27FC236}">
              <a16:creationId xmlns:a16="http://schemas.microsoft.com/office/drawing/2014/main" id="{C6294010-EA5F-4446-828E-6CC61EF43D46}"/>
            </a:ext>
          </a:extLst>
        </xdr:cNvPr>
        <xdr:cNvSpPr/>
      </xdr:nvSpPr>
      <xdr:spPr>
        <a:xfrm>
          <a:off x="3705225" y="14532328"/>
          <a:ext cx="95250"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45455</xdr:rowOff>
    </xdr:from>
    <xdr:ext cx="736600" cy="259045"/>
    <xdr:sp macro="" textlink="">
      <xdr:nvSpPr>
        <xdr:cNvPr id="156" name="テキスト ボックス 155">
          <a:extLst>
            <a:ext uri="{FF2B5EF4-FFF2-40B4-BE49-F238E27FC236}">
              <a16:creationId xmlns:a16="http://schemas.microsoft.com/office/drawing/2014/main" id="{B65CA0C7-3C5D-4A31-85BB-EA9BF64042E5}"/>
            </a:ext>
          </a:extLst>
        </xdr:cNvPr>
        <xdr:cNvSpPr txBox="1"/>
      </xdr:nvSpPr>
      <xdr:spPr>
        <a:xfrm>
          <a:off x="3409950" y="14679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143933</xdr:rowOff>
    </xdr:from>
    <xdr:to>
      <xdr:col>15</xdr:col>
      <xdr:colOff>133350</xdr:colOff>
      <xdr:row>64</xdr:row>
      <xdr:rowOff>74083</xdr:rowOff>
    </xdr:to>
    <xdr:sp macro="" textlink="">
      <xdr:nvSpPr>
        <xdr:cNvPr id="157" name="楕円 156">
          <a:extLst>
            <a:ext uri="{FF2B5EF4-FFF2-40B4-BE49-F238E27FC236}">
              <a16:creationId xmlns:a16="http://schemas.microsoft.com/office/drawing/2014/main" id="{583155CD-38BD-4D4A-A680-6D0A9B0ABAD6}"/>
            </a:ext>
          </a:extLst>
        </xdr:cNvPr>
        <xdr:cNvSpPr/>
      </xdr:nvSpPr>
      <xdr:spPr>
        <a:xfrm>
          <a:off x="2886075" y="14542558"/>
          <a:ext cx="104775"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58860</xdr:rowOff>
    </xdr:from>
    <xdr:ext cx="762000" cy="259045"/>
    <xdr:sp macro="" textlink="">
      <xdr:nvSpPr>
        <xdr:cNvPr id="158" name="テキスト ボックス 157">
          <a:extLst>
            <a:ext uri="{FF2B5EF4-FFF2-40B4-BE49-F238E27FC236}">
              <a16:creationId xmlns:a16="http://schemas.microsoft.com/office/drawing/2014/main" id="{A34D6EBE-2C43-45F4-93ED-76DD7052B95C}"/>
            </a:ext>
          </a:extLst>
        </xdr:cNvPr>
        <xdr:cNvSpPr txBox="1"/>
      </xdr:nvSpPr>
      <xdr:spPr>
        <a:xfrm>
          <a:off x="2600325" y="1468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4939</xdr:rowOff>
    </xdr:from>
    <xdr:to>
      <xdr:col>11</xdr:col>
      <xdr:colOff>82550</xdr:colOff>
      <xdr:row>66</xdr:row>
      <xdr:rowOff>106539</xdr:rowOff>
    </xdr:to>
    <xdr:sp macro="" textlink="">
      <xdr:nvSpPr>
        <xdr:cNvPr id="159" name="楕円 158">
          <a:extLst>
            <a:ext uri="{FF2B5EF4-FFF2-40B4-BE49-F238E27FC236}">
              <a16:creationId xmlns:a16="http://schemas.microsoft.com/office/drawing/2014/main" id="{2F19856C-E04A-4AC0-B9F3-728FBE4DA588}"/>
            </a:ext>
          </a:extLst>
        </xdr:cNvPr>
        <xdr:cNvSpPr/>
      </xdr:nvSpPr>
      <xdr:spPr>
        <a:xfrm>
          <a:off x="2095500" y="1509571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91316</xdr:rowOff>
    </xdr:from>
    <xdr:ext cx="762000" cy="259045"/>
    <xdr:sp macro="" textlink="">
      <xdr:nvSpPr>
        <xdr:cNvPr id="160" name="テキスト ボックス 159">
          <a:extLst>
            <a:ext uri="{FF2B5EF4-FFF2-40B4-BE49-F238E27FC236}">
              <a16:creationId xmlns:a16="http://schemas.microsoft.com/office/drawing/2014/main" id="{D8A5720D-24B3-412C-BEF4-3B1185C1D63A}"/>
            </a:ext>
          </a:extLst>
        </xdr:cNvPr>
        <xdr:cNvSpPr txBox="1"/>
      </xdr:nvSpPr>
      <xdr:spPr>
        <a:xfrm>
          <a:off x="1781175" y="1517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109361</xdr:rowOff>
    </xdr:from>
    <xdr:to>
      <xdr:col>7</xdr:col>
      <xdr:colOff>31750</xdr:colOff>
      <xdr:row>66</xdr:row>
      <xdr:rowOff>39511</xdr:rowOff>
    </xdr:to>
    <xdr:sp macro="" textlink="">
      <xdr:nvSpPr>
        <xdr:cNvPr id="161" name="楕円 160">
          <a:extLst>
            <a:ext uri="{FF2B5EF4-FFF2-40B4-BE49-F238E27FC236}">
              <a16:creationId xmlns:a16="http://schemas.microsoft.com/office/drawing/2014/main" id="{E7E35F45-D61B-45DF-B2F5-82DAC27AD716}"/>
            </a:ext>
          </a:extLst>
        </xdr:cNvPr>
        <xdr:cNvSpPr/>
      </xdr:nvSpPr>
      <xdr:spPr>
        <a:xfrm>
          <a:off x="1285875" y="14965186"/>
          <a:ext cx="76200"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24288</xdr:rowOff>
    </xdr:from>
    <xdr:ext cx="762000" cy="259045"/>
    <xdr:sp macro="" textlink="">
      <xdr:nvSpPr>
        <xdr:cNvPr id="162" name="テキスト ボックス 161">
          <a:extLst>
            <a:ext uri="{FF2B5EF4-FFF2-40B4-BE49-F238E27FC236}">
              <a16:creationId xmlns:a16="http://schemas.microsoft.com/office/drawing/2014/main" id="{A3A8C5C2-9E2C-41BA-BD66-3E74147EFA31}"/>
            </a:ext>
          </a:extLst>
        </xdr:cNvPr>
        <xdr:cNvSpPr txBox="1"/>
      </xdr:nvSpPr>
      <xdr:spPr>
        <a:xfrm>
          <a:off x="971550" y="151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39B82E11-6A41-4BFB-ABF1-C036BBD18D18}"/>
            </a:ext>
          </a:extLst>
        </xdr:cNvPr>
        <xdr:cNvSpPr/>
      </xdr:nvSpPr>
      <xdr:spPr>
        <a:xfrm>
          <a:off x="704850" y="16811625"/>
          <a:ext cx="4619625" cy="428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9E6E1CFB-9C3F-4C01-89A6-07236EF6A336}"/>
            </a:ext>
          </a:extLst>
        </xdr:cNvPr>
        <xdr:cNvSpPr txBox="1"/>
      </xdr:nvSpPr>
      <xdr:spPr>
        <a:xfrm>
          <a:off x="749728" y="17287875"/>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625D1723-825B-4985-A865-41505162BA73}"/>
            </a:ext>
          </a:extLst>
        </xdr:cNvPr>
        <xdr:cNvSpPr txBox="1"/>
      </xdr:nvSpPr>
      <xdr:spPr>
        <a:xfrm>
          <a:off x="3784172" y="17259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FABCE182-7AFD-4886-81AF-58F7108B367B}"/>
            </a:ext>
          </a:extLst>
        </xdr:cNvPr>
        <xdr:cNvSpPr/>
      </xdr:nvSpPr>
      <xdr:spPr>
        <a:xfrm>
          <a:off x="5372100" y="17173575"/>
          <a:ext cx="139065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15F5ACA6-873B-4B4F-8BBE-3AC6D7F78C2E}"/>
            </a:ext>
          </a:extLst>
        </xdr:cNvPr>
        <xdr:cNvSpPr/>
      </xdr:nvSpPr>
      <xdr:spPr>
        <a:xfrm>
          <a:off x="5372100" y="17421225"/>
          <a:ext cx="139065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A37B23AC-D804-4536-B19C-D9355CAFB74A}"/>
            </a:ext>
          </a:extLst>
        </xdr:cNvPr>
        <xdr:cNvSpPr/>
      </xdr:nvSpPr>
      <xdr:spPr>
        <a:xfrm>
          <a:off x="6867525" y="17173575"/>
          <a:ext cx="116205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E8127DF1-6681-42FE-AB2F-CB8D583BE054}"/>
            </a:ext>
          </a:extLst>
        </xdr:cNvPr>
        <xdr:cNvSpPr/>
      </xdr:nvSpPr>
      <xdr:spPr>
        <a:xfrm>
          <a:off x="6867525" y="17421225"/>
          <a:ext cx="116205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FD43DD2E-A28D-4589-8632-6DE92D7FDA0B}"/>
            </a:ext>
          </a:extLst>
        </xdr:cNvPr>
        <xdr:cNvSpPr/>
      </xdr:nvSpPr>
      <xdr:spPr>
        <a:xfrm>
          <a:off x="8201025" y="17173575"/>
          <a:ext cx="1152525"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EE4348FF-FBC6-4F64-9430-D4B623264A22}"/>
            </a:ext>
          </a:extLst>
        </xdr:cNvPr>
        <xdr:cNvSpPr/>
      </xdr:nvSpPr>
      <xdr:spPr>
        <a:xfrm>
          <a:off x="8201025" y="17421225"/>
          <a:ext cx="1152525"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2DA728FF-B4C3-487D-B0C9-A3DCAF8CB958}"/>
            </a:ext>
          </a:extLst>
        </xdr:cNvPr>
        <xdr:cNvSpPr/>
      </xdr:nvSpPr>
      <xdr:spPr>
        <a:xfrm>
          <a:off x="704850" y="17859375"/>
          <a:ext cx="4619625" cy="32099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516C53D0-2EB2-43A6-A37E-DCD2CE288C9E}"/>
            </a:ext>
          </a:extLst>
        </xdr:cNvPr>
        <xdr:cNvSpPr/>
      </xdr:nvSpPr>
      <xdr:spPr>
        <a:xfrm>
          <a:off x="5495925" y="17859375"/>
          <a:ext cx="5486400" cy="32099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FCC33C5C-EC38-4B7B-B5DE-C7BB2988E0C9}"/>
            </a:ext>
          </a:extLst>
        </xdr:cNvPr>
        <xdr:cNvSpPr/>
      </xdr:nvSpPr>
      <xdr:spPr>
        <a:xfrm>
          <a:off x="5495925" y="17859375"/>
          <a:ext cx="3457575" cy="304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7BD4F7A2-C2A9-488A-AF50-65757B68D987}"/>
            </a:ext>
          </a:extLst>
        </xdr:cNvPr>
        <xdr:cNvSpPr txBox="1"/>
      </xdr:nvSpPr>
      <xdr:spPr>
        <a:xfrm>
          <a:off x="5610225" y="18288000"/>
          <a:ext cx="5248275" cy="265747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人口一人当たり人件費は、平成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に引き続き、令和元年度は教職員数の増による人件費の増により増加した。令和２年度は、会計年度任用職員制度の開始による人件費の増により増加した。令和３年度は、会計年度任用職員にかかる報酬の増等により増加した。</a:t>
          </a:r>
        </a:p>
        <a:p>
          <a:r>
            <a:rPr kumimoji="1" lang="ja-JP" altLang="en-US" sz="1000">
              <a:latin typeface="ＭＳ Ｐゴシック" panose="020B0600070205080204" pitchFamily="50" charset="-128"/>
              <a:ea typeface="ＭＳ Ｐゴシック" panose="020B0600070205080204" pitchFamily="50" charset="-128"/>
            </a:rPr>
            <a:t>人口一人当たり物件費は、平成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年度は中学校完全給食実施の通年化等により増となった。令和元年度は、プレミアム付き商品券の実施等により増となった。令和２年度は、公立学校におけるかわさき</a:t>
          </a:r>
          <a:r>
            <a:rPr kumimoji="1" lang="en-US" altLang="ja-JP" sz="1000">
              <a:latin typeface="ＭＳ Ｐゴシック" panose="020B0600070205080204" pitchFamily="50" charset="-128"/>
              <a:ea typeface="ＭＳ Ｐゴシック" panose="020B0600070205080204" pitchFamily="50" charset="-128"/>
            </a:rPr>
            <a:t>GIGA</a:t>
          </a:r>
          <a:r>
            <a:rPr kumimoji="1" lang="ja-JP" altLang="en-US" sz="1000">
              <a:latin typeface="ＭＳ Ｐゴシック" panose="020B0600070205080204" pitchFamily="50" charset="-128"/>
              <a:ea typeface="ＭＳ Ｐゴシック" panose="020B0600070205080204" pitchFamily="50" charset="-128"/>
            </a:rPr>
            <a:t>スクール構想端末（タブレット）整備等により増加となった。令和３年度は、新型コロナウイルスワクチン接種の実施や学校給食費の公会計化の開始に伴う学校給食物資購入費の増により増加した。令和</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年度は、物価高騰に伴う光熱費の増により増加した。</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A9A3D091-0708-4C2D-8EAC-2A47CC5CC038}"/>
            </a:ext>
          </a:extLst>
        </xdr:cNvPr>
        <xdr:cNvSpPr txBox="1"/>
      </xdr:nvSpPr>
      <xdr:spPr>
        <a:xfrm>
          <a:off x="666750" y="17611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380F39AB-5A47-41C1-8ADA-8967D326D1DB}"/>
            </a:ext>
          </a:extLst>
        </xdr:cNvPr>
        <xdr:cNvCxnSpPr/>
      </xdr:nvCxnSpPr>
      <xdr:spPr>
        <a:xfrm>
          <a:off x="704850" y="210693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BC82F58C-C50B-4B01-9B83-CBA4F6DBD200}"/>
            </a:ext>
          </a:extLst>
        </xdr:cNvPr>
        <xdr:cNvSpPr txBox="1"/>
      </xdr:nvSpPr>
      <xdr:spPr>
        <a:xfrm>
          <a:off x="0" y="2086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7E7BEC6A-1AC4-4346-B0CF-5E46D71404A1}"/>
            </a:ext>
          </a:extLst>
        </xdr:cNvPr>
        <xdr:cNvCxnSpPr/>
      </xdr:nvCxnSpPr>
      <xdr:spPr>
        <a:xfrm>
          <a:off x="704850" y="204120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A89D27D0-6D57-4A34-9C07-E6AB8BB1BB79}"/>
            </a:ext>
          </a:extLst>
        </xdr:cNvPr>
        <xdr:cNvSpPr txBox="1"/>
      </xdr:nvSpPr>
      <xdr:spPr>
        <a:xfrm>
          <a:off x="0" y="2021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49C62CEC-762B-469D-9DE5-ECEA3262E9D3}"/>
            </a:ext>
          </a:extLst>
        </xdr:cNvPr>
        <xdr:cNvCxnSpPr/>
      </xdr:nvCxnSpPr>
      <xdr:spPr>
        <a:xfrm>
          <a:off x="704850" y="19764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A003BAFF-6985-48BA-A148-C6226E045ADC}"/>
            </a:ext>
          </a:extLst>
        </xdr:cNvPr>
        <xdr:cNvSpPr txBox="1"/>
      </xdr:nvSpPr>
      <xdr:spPr>
        <a:xfrm>
          <a:off x="0" y="1956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FC823DC5-CFC8-455B-B1B7-4D7663493FDC}"/>
            </a:ext>
          </a:extLst>
        </xdr:cNvPr>
        <xdr:cNvCxnSpPr/>
      </xdr:nvCxnSpPr>
      <xdr:spPr>
        <a:xfrm>
          <a:off x="704850" y="191071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503A794F-7BF0-4AE9-884C-E0C560740E85}"/>
            </a:ext>
          </a:extLst>
        </xdr:cNvPr>
        <xdr:cNvSpPr txBox="1"/>
      </xdr:nvSpPr>
      <xdr:spPr>
        <a:xfrm>
          <a:off x="0" y="18904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F6664525-47F8-4421-99D6-439C9CD04E64}"/>
            </a:ext>
          </a:extLst>
        </xdr:cNvPr>
        <xdr:cNvCxnSpPr/>
      </xdr:nvCxnSpPr>
      <xdr:spPr>
        <a:xfrm>
          <a:off x="704850" y="184499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CC5DC2AC-C148-441D-8EDF-493F94A22AFB}"/>
            </a:ext>
          </a:extLst>
        </xdr:cNvPr>
        <xdr:cNvSpPr txBox="1"/>
      </xdr:nvSpPr>
      <xdr:spPr>
        <a:xfrm>
          <a:off x="0" y="1831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6756EFCB-0B87-4CF8-84A4-9AE7BE01B8A8}"/>
            </a:ext>
          </a:extLst>
        </xdr:cNvPr>
        <xdr:cNvCxnSpPr/>
      </xdr:nvCxnSpPr>
      <xdr:spPr>
        <a:xfrm>
          <a:off x="704850" y="17859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AF59957E-72A9-41D2-A99B-34F3FD6B1278}"/>
            </a:ext>
          </a:extLst>
        </xdr:cNvPr>
        <xdr:cNvSpPr txBox="1"/>
      </xdr:nvSpPr>
      <xdr:spPr>
        <a:xfrm>
          <a:off x="0" y="176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299FA6E9-EFED-4792-AF71-3178B9E44BB6}"/>
            </a:ext>
          </a:extLst>
        </xdr:cNvPr>
        <xdr:cNvSpPr/>
      </xdr:nvSpPr>
      <xdr:spPr>
        <a:xfrm>
          <a:off x="704850" y="17859375"/>
          <a:ext cx="4619625" cy="32099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142182</xdr:rowOff>
    </xdr:from>
    <xdr:to>
      <xdr:col>23</xdr:col>
      <xdr:colOff>133350</xdr:colOff>
      <xdr:row>89</xdr:row>
      <xdr:rowOff>131671</xdr:rowOff>
    </xdr:to>
    <xdr:cxnSp macro="">
      <xdr:nvCxnSpPr>
        <xdr:cNvPr id="190" name="直線コネクタ 189">
          <a:extLst>
            <a:ext uri="{FF2B5EF4-FFF2-40B4-BE49-F238E27FC236}">
              <a16:creationId xmlns:a16="http://schemas.microsoft.com/office/drawing/2014/main" id="{4B71DE11-ACD7-46EB-8DFD-06AB1DFAC88C}"/>
            </a:ext>
          </a:extLst>
        </xdr:cNvPr>
        <xdr:cNvCxnSpPr/>
      </xdr:nvCxnSpPr>
      <xdr:spPr>
        <a:xfrm flipV="1">
          <a:off x="4514850" y="19119157"/>
          <a:ext cx="0" cy="1357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103748</xdr:rowOff>
    </xdr:from>
    <xdr:ext cx="762000" cy="259045"/>
    <xdr:sp macro="" textlink="">
      <xdr:nvSpPr>
        <xdr:cNvPr id="191" name="人件費・物件費等の状況最小値テキスト">
          <a:extLst>
            <a:ext uri="{FF2B5EF4-FFF2-40B4-BE49-F238E27FC236}">
              <a16:creationId xmlns:a16="http://schemas.microsoft.com/office/drawing/2014/main" id="{4529E76F-7929-4EE4-B0C9-58944EDE1659}"/>
            </a:ext>
          </a:extLst>
        </xdr:cNvPr>
        <xdr:cNvSpPr txBox="1"/>
      </xdr:nvSpPr>
      <xdr:spPr>
        <a:xfrm>
          <a:off x="4581525" y="2045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131671</xdr:rowOff>
    </xdr:from>
    <xdr:to>
      <xdr:col>24</xdr:col>
      <xdr:colOff>12700</xdr:colOff>
      <xdr:row>89</xdr:row>
      <xdr:rowOff>131671</xdr:rowOff>
    </xdr:to>
    <xdr:cxnSp macro="">
      <xdr:nvCxnSpPr>
        <xdr:cNvPr id="192" name="直線コネクタ 191">
          <a:extLst>
            <a:ext uri="{FF2B5EF4-FFF2-40B4-BE49-F238E27FC236}">
              <a16:creationId xmlns:a16="http://schemas.microsoft.com/office/drawing/2014/main" id="{3CDC8B74-5757-44B2-81E0-35C504316838}"/>
            </a:ext>
          </a:extLst>
        </xdr:cNvPr>
        <xdr:cNvCxnSpPr/>
      </xdr:nvCxnSpPr>
      <xdr:spPr>
        <a:xfrm>
          <a:off x="4429125" y="2047707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57109</xdr:rowOff>
    </xdr:from>
    <xdr:ext cx="762000" cy="259045"/>
    <xdr:sp macro="" textlink="">
      <xdr:nvSpPr>
        <xdr:cNvPr id="193" name="人件費・物件費等の状況最大値テキスト">
          <a:extLst>
            <a:ext uri="{FF2B5EF4-FFF2-40B4-BE49-F238E27FC236}">
              <a16:creationId xmlns:a16="http://schemas.microsoft.com/office/drawing/2014/main" id="{13F26194-C20D-4677-9C5B-269BC50BEE48}"/>
            </a:ext>
          </a:extLst>
        </xdr:cNvPr>
        <xdr:cNvSpPr txBox="1"/>
      </xdr:nvSpPr>
      <xdr:spPr>
        <a:xfrm>
          <a:off x="4581525" y="1880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142182</xdr:rowOff>
    </xdr:from>
    <xdr:to>
      <xdr:col>24</xdr:col>
      <xdr:colOff>12700</xdr:colOff>
      <xdr:row>83</xdr:row>
      <xdr:rowOff>142182</xdr:rowOff>
    </xdr:to>
    <xdr:cxnSp macro="">
      <xdr:nvCxnSpPr>
        <xdr:cNvPr id="194" name="直線コネクタ 193">
          <a:extLst>
            <a:ext uri="{FF2B5EF4-FFF2-40B4-BE49-F238E27FC236}">
              <a16:creationId xmlns:a16="http://schemas.microsoft.com/office/drawing/2014/main" id="{57EEC5C6-0FFB-47FE-9C54-FB93EE8B7214}"/>
            </a:ext>
          </a:extLst>
        </xdr:cNvPr>
        <xdr:cNvCxnSpPr/>
      </xdr:nvCxnSpPr>
      <xdr:spPr>
        <a:xfrm>
          <a:off x="4429125" y="1911915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121665</xdr:rowOff>
    </xdr:from>
    <xdr:to>
      <xdr:col>23</xdr:col>
      <xdr:colOff>133350</xdr:colOff>
      <xdr:row>85</xdr:row>
      <xdr:rowOff>4869</xdr:rowOff>
    </xdr:to>
    <xdr:cxnSp macro="">
      <xdr:nvCxnSpPr>
        <xdr:cNvPr id="195" name="直線コネクタ 194">
          <a:extLst>
            <a:ext uri="{FF2B5EF4-FFF2-40B4-BE49-F238E27FC236}">
              <a16:creationId xmlns:a16="http://schemas.microsoft.com/office/drawing/2014/main" id="{DC1B41D4-303B-42FA-9B9A-B089CC71C637}"/>
            </a:ext>
          </a:extLst>
        </xdr:cNvPr>
        <xdr:cNvCxnSpPr/>
      </xdr:nvCxnSpPr>
      <xdr:spPr>
        <a:xfrm>
          <a:off x="3752850" y="19327240"/>
          <a:ext cx="762000" cy="11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142882</xdr:rowOff>
    </xdr:from>
    <xdr:ext cx="762000" cy="259045"/>
    <xdr:sp macro="" textlink="">
      <xdr:nvSpPr>
        <xdr:cNvPr id="196" name="人件費・物件費等の状況平均値テキスト">
          <a:extLst>
            <a:ext uri="{FF2B5EF4-FFF2-40B4-BE49-F238E27FC236}">
              <a16:creationId xmlns:a16="http://schemas.microsoft.com/office/drawing/2014/main" id="{2CB51EAB-790F-46FF-B43E-31D2C37C6ABF}"/>
            </a:ext>
          </a:extLst>
        </xdr:cNvPr>
        <xdr:cNvSpPr txBox="1"/>
      </xdr:nvSpPr>
      <xdr:spPr>
        <a:xfrm>
          <a:off x="4581525" y="19570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170805</xdr:rowOff>
    </xdr:from>
    <xdr:to>
      <xdr:col>23</xdr:col>
      <xdr:colOff>184150</xdr:colOff>
      <xdr:row>86</xdr:row>
      <xdr:rowOff>100955</xdr:rowOff>
    </xdr:to>
    <xdr:sp macro="" textlink="">
      <xdr:nvSpPr>
        <xdr:cNvPr id="197" name="フローチャート: 判断 196">
          <a:extLst>
            <a:ext uri="{FF2B5EF4-FFF2-40B4-BE49-F238E27FC236}">
              <a16:creationId xmlns:a16="http://schemas.microsoft.com/office/drawing/2014/main" id="{A1E4EDB1-CEDD-4A91-9A66-49BFD28F0140}"/>
            </a:ext>
          </a:extLst>
        </xdr:cNvPr>
        <xdr:cNvSpPr/>
      </xdr:nvSpPr>
      <xdr:spPr>
        <a:xfrm>
          <a:off x="4467225" y="19601805"/>
          <a:ext cx="95250"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73273</xdr:rowOff>
    </xdr:from>
    <xdr:to>
      <xdr:col>19</xdr:col>
      <xdr:colOff>133350</xdr:colOff>
      <xdr:row>84</xdr:row>
      <xdr:rowOff>121665</xdr:rowOff>
    </xdr:to>
    <xdr:cxnSp macro="">
      <xdr:nvCxnSpPr>
        <xdr:cNvPr id="198" name="直線コネクタ 197">
          <a:extLst>
            <a:ext uri="{FF2B5EF4-FFF2-40B4-BE49-F238E27FC236}">
              <a16:creationId xmlns:a16="http://schemas.microsoft.com/office/drawing/2014/main" id="{0687874E-B388-4D5E-9297-990BBEA63A1A}"/>
            </a:ext>
          </a:extLst>
        </xdr:cNvPr>
        <xdr:cNvCxnSpPr/>
      </xdr:nvCxnSpPr>
      <xdr:spPr>
        <a:xfrm>
          <a:off x="2943225" y="18818473"/>
          <a:ext cx="809625" cy="50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57105</xdr:rowOff>
    </xdr:from>
    <xdr:to>
      <xdr:col>19</xdr:col>
      <xdr:colOff>184150</xdr:colOff>
      <xdr:row>85</xdr:row>
      <xdr:rowOff>158705</xdr:rowOff>
    </xdr:to>
    <xdr:sp macro="" textlink="">
      <xdr:nvSpPr>
        <xdr:cNvPr id="199" name="フローチャート: 判断 198">
          <a:extLst>
            <a:ext uri="{FF2B5EF4-FFF2-40B4-BE49-F238E27FC236}">
              <a16:creationId xmlns:a16="http://schemas.microsoft.com/office/drawing/2014/main" id="{470A957A-28DE-4C2D-BC89-45C4433CF248}"/>
            </a:ext>
          </a:extLst>
        </xdr:cNvPr>
        <xdr:cNvSpPr/>
      </xdr:nvSpPr>
      <xdr:spPr>
        <a:xfrm>
          <a:off x="3705225" y="1948810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143482</xdr:rowOff>
    </xdr:from>
    <xdr:ext cx="736600" cy="259045"/>
    <xdr:sp macro="" textlink="">
      <xdr:nvSpPr>
        <xdr:cNvPr id="200" name="テキスト ボックス 199">
          <a:extLst>
            <a:ext uri="{FF2B5EF4-FFF2-40B4-BE49-F238E27FC236}">
              <a16:creationId xmlns:a16="http://schemas.microsoft.com/office/drawing/2014/main" id="{0C09BBEC-E919-4550-8578-B176B403F082}"/>
            </a:ext>
          </a:extLst>
        </xdr:cNvPr>
        <xdr:cNvSpPr txBox="1"/>
      </xdr:nvSpPr>
      <xdr:spPr>
        <a:xfrm>
          <a:off x="3409950" y="19571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146465</xdr:rowOff>
    </xdr:from>
    <xdr:to>
      <xdr:col>15</xdr:col>
      <xdr:colOff>82550</xdr:colOff>
      <xdr:row>82</xdr:row>
      <xdr:rowOff>73273</xdr:rowOff>
    </xdr:to>
    <xdr:cxnSp macro="">
      <xdr:nvCxnSpPr>
        <xdr:cNvPr id="201" name="直線コネクタ 200">
          <a:extLst>
            <a:ext uri="{FF2B5EF4-FFF2-40B4-BE49-F238E27FC236}">
              <a16:creationId xmlns:a16="http://schemas.microsoft.com/office/drawing/2014/main" id="{0B36AB2E-15C5-4CC4-BA78-5E7E56BB2F23}"/>
            </a:ext>
          </a:extLst>
        </xdr:cNvPr>
        <xdr:cNvCxnSpPr/>
      </xdr:nvCxnSpPr>
      <xdr:spPr>
        <a:xfrm>
          <a:off x="2124075" y="18659890"/>
          <a:ext cx="819150" cy="15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90343</xdr:rowOff>
    </xdr:from>
    <xdr:to>
      <xdr:col>15</xdr:col>
      <xdr:colOff>133350</xdr:colOff>
      <xdr:row>84</xdr:row>
      <xdr:rowOff>20493</xdr:rowOff>
    </xdr:to>
    <xdr:sp macro="" textlink="">
      <xdr:nvSpPr>
        <xdr:cNvPr id="202" name="フローチャート: 判断 201">
          <a:extLst>
            <a:ext uri="{FF2B5EF4-FFF2-40B4-BE49-F238E27FC236}">
              <a16:creationId xmlns:a16="http://schemas.microsoft.com/office/drawing/2014/main" id="{B3B71335-9AA6-470B-9E7A-8BC347F351B1}"/>
            </a:ext>
          </a:extLst>
        </xdr:cNvPr>
        <xdr:cNvSpPr/>
      </xdr:nvSpPr>
      <xdr:spPr>
        <a:xfrm>
          <a:off x="2886075" y="19060968"/>
          <a:ext cx="10477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5270</xdr:rowOff>
    </xdr:from>
    <xdr:ext cx="762000" cy="259045"/>
    <xdr:sp macro="" textlink="">
      <xdr:nvSpPr>
        <xdr:cNvPr id="203" name="テキスト ボックス 202">
          <a:extLst>
            <a:ext uri="{FF2B5EF4-FFF2-40B4-BE49-F238E27FC236}">
              <a16:creationId xmlns:a16="http://schemas.microsoft.com/office/drawing/2014/main" id="{E248D1F5-D4BA-4777-AFF5-8F8C0F2C3CD0}"/>
            </a:ext>
          </a:extLst>
        </xdr:cNvPr>
        <xdr:cNvSpPr txBox="1"/>
      </xdr:nvSpPr>
      <xdr:spPr>
        <a:xfrm>
          <a:off x="2600325" y="1921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103127</xdr:rowOff>
    </xdr:from>
    <xdr:to>
      <xdr:col>11</xdr:col>
      <xdr:colOff>31750</xdr:colOff>
      <xdr:row>81</xdr:row>
      <xdr:rowOff>146465</xdr:rowOff>
    </xdr:to>
    <xdr:cxnSp macro="">
      <xdr:nvCxnSpPr>
        <xdr:cNvPr id="204" name="直線コネクタ 203">
          <a:extLst>
            <a:ext uri="{FF2B5EF4-FFF2-40B4-BE49-F238E27FC236}">
              <a16:creationId xmlns:a16="http://schemas.microsoft.com/office/drawing/2014/main" id="{2E792A5B-CBAF-410B-8516-8DE04F11AC47}"/>
            </a:ext>
          </a:extLst>
        </xdr:cNvPr>
        <xdr:cNvCxnSpPr/>
      </xdr:nvCxnSpPr>
      <xdr:spPr>
        <a:xfrm>
          <a:off x="1333500" y="18622902"/>
          <a:ext cx="790575" cy="3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84534</xdr:rowOff>
    </xdr:from>
    <xdr:to>
      <xdr:col>11</xdr:col>
      <xdr:colOff>82550</xdr:colOff>
      <xdr:row>83</xdr:row>
      <xdr:rowOff>14684</xdr:rowOff>
    </xdr:to>
    <xdr:sp macro="" textlink="">
      <xdr:nvSpPr>
        <xdr:cNvPr id="205" name="フローチャート: 判断 204">
          <a:extLst>
            <a:ext uri="{FF2B5EF4-FFF2-40B4-BE49-F238E27FC236}">
              <a16:creationId xmlns:a16="http://schemas.microsoft.com/office/drawing/2014/main" id="{1A9CB788-C549-4352-8009-2357B655F88D}"/>
            </a:ext>
          </a:extLst>
        </xdr:cNvPr>
        <xdr:cNvSpPr/>
      </xdr:nvSpPr>
      <xdr:spPr>
        <a:xfrm>
          <a:off x="2095500" y="18832909"/>
          <a:ext cx="85725" cy="1524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170911</xdr:rowOff>
    </xdr:from>
    <xdr:ext cx="762000" cy="259045"/>
    <xdr:sp macro="" textlink="">
      <xdr:nvSpPr>
        <xdr:cNvPr id="206" name="テキスト ボックス 205">
          <a:extLst>
            <a:ext uri="{FF2B5EF4-FFF2-40B4-BE49-F238E27FC236}">
              <a16:creationId xmlns:a16="http://schemas.microsoft.com/office/drawing/2014/main" id="{369ACFDF-FD3A-4EC8-9F5B-A1E75EBC976A}"/>
            </a:ext>
          </a:extLst>
        </xdr:cNvPr>
        <xdr:cNvSpPr txBox="1"/>
      </xdr:nvSpPr>
      <xdr:spPr>
        <a:xfrm>
          <a:off x="1781175" y="1891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29663</xdr:rowOff>
    </xdr:from>
    <xdr:to>
      <xdr:col>7</xdr:col>
      <xdr:colOff>31750</xdr:colOff>
      <xdr:row>82</xdr:row>
      <xdr:rowOff>131263</xdr:rowOff>
    </xdr:to>
    <xdr:sp macro="" textlink="">
      <xdr:nvSpPr>
        <xdr:cNvPr id="207" name="フローチャート: 判断 206">
          <a:extLst>
            <a:ext uri="{FF2B5EF4-FFF2-40B4-BE49-F238E27FC236}">
              <a16:creationId xmlns:a16="http://schemas.microsoft.com/office/drawing/2014/main" id="{6F83E36E-4AC6-42BE-AE90-28E5DB708D16}"/>
            </a:ext>
          </a:extLst>
        </xdr:cNvPr>
        <xdr:cNvSpPr/>
      </xdr:nvSpPr>
      <xdr:spPr>
        <a:xfrm>
          <a:off x="1285875" y="18771688"/>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116040</xdr:rowOff>
    </xdr:from>
    <xdr:ext cx="762000" cy="259045"/>
    <xdr:sp macro="" textlink="">
      <xdr:nvSpPr>
        <xdr:cNvPr id="208" name="テキスト ボックス 207">
          <a:extLst>
            <a:ext uri="{FF2B5EF4-FFF2-40B4-BE49-F238E27FC236}">
              <a16:creationId xmlns:a16="http://schemas.microsoft.com/office/drawing/2014/main" id="{C2309E38-446D-41CD-B4AE-07E78255B5D0}"/>
            </a:ext>
          </a:extLst>
        </xdr:cNvPr>
        <xdr:cNvSpPr txBox="1"/>
      </xdr:nvSpPr>
      <xdr:spPr>
        <a:xfrm>
          <a:off x="971550" y="1886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DCA63350-7D13-452A-A343-A3390524C18F}"/>
            </a:ext>
          </a:extLst>
        </xdr:cNvPr>
        <xdr:cNvSpPr txBox="1"/>
      </xdr:nvSpPr>
      <xdr:spPr>
        <a:xfrm>
          <a:off x="4314825"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8FC53EEA-0821-47B4-8D74-6D665CDEE624}"/>
            </a:ext>
          </a:extLst>
        </xdr:cNvPr>
        <xdr:cNvSpPr txBox="1"/>
      </xdr:nvSpPr>
      <xdr:spPr>
        <a:xfrm>
          <a:off x="3552825"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3C1D65FB-E121-466D-ADF9-8C7AC0130B0E}"/>
            </a:ext>
          </a:extLst>
        </xdr:cNvPr>
        <xdr:cNvSpPr txBox="1"/>
      </xdr:nvSpPr>
      <xdr:spPr>
        <a:xfrm>
          <a:off x="27432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469C70C0-EF52-4664-ACD5-73ECDF64D29A}"/>
            </a:ext>
          </a:extLst>
        </xdr:cNvPr>
        <xdr:cNvSpPr txBox="1"/>
      </xdr:nvSpPr>
      <xdr:spPr>
        <a:xfrm>
          <a:off x="1933575"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66A5FF70-0A2A-47BB-916F-15145837223A}"/>
            </a:ext>
          </a:extLst>
        </xdr:cNvPr>
        <xdr:cNvSpPr txBox="1"/>
      </xdr:nvSpPr>
      <xdr:spPr>
        <a:xfrm>
          <a:off x="1133475"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125519</xdr:rowOff>
    </xdr:from>
    <xdr:to>
      <xdr:col>23</xdr:col>
      <xdr:colOff>184150</xdr:colOff>
      <xdr:row>85</xdr:row>
      <xdr:rowOff>55669</xdr:rowOff>
    </xdr:to>
    <xdr:sp macro="" textlink="">
      <xdr:nvSpPr>
        <xdr:cNvPr id="214" name="楕円 213">
          <a:extLst>
            <a:ext uri="{FF2B5EF4-FFF2-40B4-BE49-F238E27FC236}">
              <a16:creationId xmlns:a16="http://schemas.microsoft.com/office/drawing/2014/main" id="{1ED9210C-E36C-4402-A588-0FCE2911EB89}"/>
            </a:ext>
          </a:extLst>
        </xdr:cNvPr>
        <xdr:cNvSpPr/>
      </xdr:nvSpPr>
      <xdr:spPr>
        <a:xfrm>
          <a:off x="4467225" y="19324744"/>
          <a:ext cx="95250"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142046</xdr:rowOff>
    </xdr:from>
    <xdr:ext cx="762000" cy="259045"/>
    <xdr:sp macro="" textlink="">
      <xdr:nvSpPr>
        <xdr:cNvPr id="215" name="人件費・物件費等の状況該当値テキスト">
          <a:extLst>
            <a:ext uri="{FF2B5EF4-FFF2-40B4-BE49-F238E27FC236}">
              <a16:creationId xmlns:a16="http://schemas.microsoft.com/office/drawing/2014/main" id="{9DF54F78-A645-4CB7-BCF6-815A330720E5}"/>
            </a:ext>
          </a:extLst>
        </xdr:cNvPr>
        <xdr:cNvSpPr txBox="1"/>
      </xdr:nvSpPr>
      <xdr:spPr>
        <a:xfrm>
          <a:off x="4581525" y="191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70865</xdr:rowOff>
    </xdr:from>
    <xdr:to>
      <xdr:col>19</xdr:col>
      <xdr:colOff>184150</xdr:colOff>
      <xdr:row>85</xdr:row>
      <xdr:rowOff>1015</xdr:rowOff>
    </xdr:to>
    <xdr:sp macro="" textlink="">
      <xdr:nvSpPr>
        <xdr:cNvPr id="216" name="楕円 215">
          <a:extLst>
            <a:ext uri="{FF2B5EF4-FFF2-40B4-BE49-F238E27FC236}">
              <a16:creationId xmlns:a16="http://schemas.microsoft.com/office/drawing/2014/main" id="{5AAAC4D1-BB2C-4798-B8F9-09357F54BAFF}"/>
            </a:ext>
          </a:extLst>
        </xdr:cNvPr>
        <xdr:cNvSpPr/>
      </xdr:nvSpPr>
      <xdr:spPr>
        <a:xfrm>
          <a:off x="3705225" y="19270090"/>
          <a:ext cx="95250"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11192</xdr:rowOff>
    </xdr:from>
    <xdr:ext cx="736600" cy="259045"/>
    <xdr:sp macro="" textlink="">
      <xdr:nvSpPr>
        <xdr:cNvPr id="217" name="テキスト ボックス 216">
          <a:extLst>
            <a:ext uri="{FF2B5EF4-FFF2-40B4-BE49-F238E27FC236}">
              <a16:creationId xmlns:a16="http://schemas.microsoft.com/office/drawing/2014/main" id="{702CEB54-F3BB-414D-A6F7-A1A577E3B33C}"/>
            </a:ext>
          </a:extLst>
        </xdr:cNvPr>
        <xdr:cNvSpPr txBox="1"/>
      </xdr:nvSpPr>
      <xdr:spPr>
        <a:xfrm>
          <a:off x="3409950" y="18981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22473</xdr:rowOff>
    </xdr:from>
    <xdr:to>
      <xdr:col>15</xdr:col>
      <xdr:colOff>133350</xdr:colOff>
      <xdr:row>82</xdr:row>
      <xdr:rowOff>124073</xdr:rowOff>
    </xdr:to>
    <xdr:sp macro="" textlink="">
      <xdr:nvSpPr>
        <xdr:cNvPr id="218" name="楕円 217">
          <a:extLst>
            <a:ext uri="{FF2B5EF4-FFF2-40B4-BE49-F238E27FC236}">
              <a16:creationId xmlns:a16="http://schemas.microsoft.com/office/drawing/2014/main" id="{0558D01B-5CF8-410E-93FD-CABFA8C3953B}"/>
            </a:ext>
          </a:extLst>
        </xdr:cNvPr>
        <xdr:cNvSpPr/>
      </xdr:nvSpPr>
      <xdr:spPr>
        <a:xfrm>
          <a:off x="2886075" y="1877084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134250</xdr:rowOff>
    </xdr:from>
    <xdr:ext cx="762000" cy="259045"/>
    <xdr:sp macro="" textlink="">
      <xdr:nvSpPr>
        <xdr:cNvPr id="219" name="テキスト ボックス 218">
          <a:extLst>
            <a:ext uri="{FF2B5EF4-FFF2-40B4-BE49-F238E27FC236}">
              <a16:creationId xmlns:a16="http://schemas.microsoft.com/office/drawing/2014/main" id="{2527ADE0-490C-42F4-84ED-64879420B753}"/>
            </a:ext>
          </a:extLst>
        </xdr:cNvPr>
        <xdr:cNvSpPr txBox="1"/>
      </xdr:nvSpPr>
      <xdr:spPr>
        <a:xfrm>
          <a:off x="2600325" y="1842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95665</xdr:rowOff>
    </xdr:from>
    <xdr:to>
      <xdr:col>11</xdr:col>
      <xdr:colOff>82550</xdr:colOff>
      <xdr:row>82</xdr:row>
      <xdr:rowOff>25815</xdr:rowOff>
    </xdr:to>
    <xdr:sp macro="" textlink="">
      <xdr:nvSpPr>
        <xdr:cNvPr id="220" name="楕円 219">
          <a:extLst>
            <a:ext uri="{FF2B5EF4-FFF2-40B4-BE49-F238E27FC236}">
              <a16:creationId xmlns:a16="http://schemas.microsoft.com/office/drawing/2014/main" id="{C2C2E541-4F1A-424E-854D-F0C6F7C0AA87}"/>
            </a:ext>
          </a:extLst>
        </xdr:cNvPr>
        <xdr:cNvSpPr/>
      </xdr:nvSpPr>
      <xdr:spPr>
        <a:xfrm>
          <a:off x="2095500" y="18612265"/>
          <a:ext cx="85725"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35992</xdr:rowOff>
    </xdr:from>
    <xdr:ext cx="762000" cy="259045"/>
    <xdr:sp macro="" textlink="">
      <xdr:nvSpPr>
        <xdr:cNvPr id="221" name="テキスト ボックス 220">
          <a:extLst>
            <a:ext uri="{FF2B5EF4-FFF2-40B4-BE49-F238E27FC236}">
              <a16:creationId xmlns:a16="http://schemas.microsoft.com/office/drawing/2014/main" id="{F7A2F053-C097-46B8-B60E-8997E626F6A5}"/>
            </a:ext>
          </a:extLst>
        </xdr:cNvPr>
        <xdr:cNvSpPr txBox="1"/>
      </xdr:nvSpPr>
      <xdr:spPr>
        <a:xfrm>
          <a:off x="1781175" y="183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52327</xdr:rowOff>
    </xdr:from>
    <xdr:to>
      <xdr:col>7</xdr:col>
      <xdr:colOff>31750</xdr:colOff>
      <xdr:row>81</xdr:row>
      <xdr:rowOff>153927</xdr:rowOff>
    </xdr:to>
    <xdr:sp macro="" textlink="">
      <xdr:nvSpPr>
        <xdr:cNvPr id="222" name="楕円 221">
          <a:extLst>
            <a:ext uri="{FF2B5EF4-FFF2-40B4-BE49-F238E27FC236}">
              <a16:creationId xmlns:a16="http://schemas.microsoft.com/office/drawing/2014/main" id="{C18BB4EE-77B1-4D7F-A075-2EE196C12C30}"/>
            </a:ext>
          </a:extLst>
        </xdr:cNvPr>
        <xdr:cNvSpPr/>
      </xdr:nvSpPr>
      <xdr:spPr>
        <a:xfrm>
          <a:off x="1285875" y="18565752"/>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164104</xdr:rowOff>
    </xdr:from>
    <xdr:ext cx="762000" cy="259045"/>
    <xdr:sp macro="" textlink="">
      <xdr:nvSpPr>
        <xdr:cNvPr id="223" name="テキスト ボックス 222">
          <a:extLst>
            <a:ext uri="{FF2B5EF4-FFF2-40B4-BE49-F238E27FC236}">
              <a16:creationId xmlns:a16="http://schemas.microsoft.com/office/drawing/2014/main" id="{1FABDA3D-17C2-4F24-A600-5E81B7697EE7}"/>
            </a:ext>
          </a:extLst>
        </xdr:cNvPr>
        <xdr:cNvSpPr txBox="1"/>
      </xdr:nvSpPr>
      <xdr:spPr>
        <a:xfrm>
          <a:off x="971550" y="1822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26798F24-10BA-4F00-97A9-416093A14115}"/>
            </a:ext>
          </a:extLst>
        </xdr:cNvPr>
        <xdr:cNvSpPr/>
      </xdr:nvSpPr>
      <xdr:spPr>
        <a:xfrm>
          <a:off x="11668125" y="16811625"/>
          <a:ext cx="4619625" cy="428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56CD05B8-FDE1-4488-A2DF-1B99FC60A5A6}"/>
            </a:ext>
          </a:extLst>
        </xdr:cNvPr>
        <xdr:cNvSpPr txBox="1"/>
      </xdr:nvSpPr>
      <xdr:spPr>
        <a:xfrm>
          <a:off x="12409672" y="17287875"/>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73839BC4-25AD-4011-A89E-8EBF892A4B4C}"/>
            </a:ext>
          </a:extLst>
        </xdr:cNvPr>
        <xdr:cNvSpPr txBox="1"/>
      </xdr:nvSpPr>
      <xdr:spPr>
        <a:xfrm>
          <a:off x="14041255" y="17259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2CF7EFA9-B79B-4356-AB72-0485F79086DD}"/>
            </a:ext>
          </a:extLst>
        </xdr:cNvPr>
        <xdr:cNvSpPr/>
      </xdr:nvSpPr>
      <xdr:spPr>
        <a:xfrm>
          <a:off x="16354425" y="17173575"/>
          <a:ext cx="137160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514562D6-D762-4F77-B9B6-EDA407F6903B}"/>
            </a:ext>
          </a:extLst>
        </xdr:cNvPr>
        <xdr:cNvSpPr/>
      </xdr:nvSpPr>
      <xdr:spPr>
        <a:xfrm>
          <a:off x="16354425" y="17421225"/>
          <a:ext cx="137160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19241172-461D-4DD8-BC3C-D0BD6F5462F0}"/>
            </a:ext>
          </a:extLst>
        </xdr:cNvPr>
        <xdr:cNvSpPr/>
      </xdr:nvSpPr>
      <xdr:spPr>
        <a:xfrm>
          <a:off x="17849850" y="17173575"/>
          <a:ext cx="1152525"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7C08DB58-0410-42FA-AA3E-D7E5A242DE5C}"/>
            </a:ext>
          </a:extLst>
        </xdr:cNvPr>
        <xdr:cNvSpPr/>
      </xdr:nvSpPr>
      <xdr:spPr>
        <a:xfrm>
          <a:off x="17849850" y="17421225"/>
          <a:ext cx="1152525"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4410C943-7F4D-49EB-B71A-9E6C5DDD0F94}"/>
            </a:ext>
          </a:extLst>
        </xdr:cNvPr>
        <xdr:cNvSpPr/>
      </xdr:nvSpPr>
      <xdr:spPr>
        <a:xfrm>
          <a:off x="19173825" y="17173575"/>
          <a:ext cx="116205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584F2AE1-BE52-44CE-B9B1-21BDD939C890}"/>
            </a:ext>
          </a:extLst>
        </xdr:cNvPr>
        <xdr:cNvSpPr/>
      </xdr:nvSpPr>
      <xdr:spPr>
        <a:xfrm>
          <a:off x="19173825" y="17421225"/>
          <a:ext cx="116205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F9F708F4-5202-4347-B601-DBF6461080D8}"/>
            </a:ext>
          </a:extLst>
        </xdr:cNvPr>
        <xdr:cNvSpPr/>
      </xdr:nvSpPr>
      <xdr:spPr>
        <a:xfrm>
          <a:off x="11668125" y="17859375"/>
          <a:ext cx="4619625" cy="32099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C8D65C6B-719D-4F4E-AEE8-EC8FF3805A64}"/>
            </a:ext>
          </a:extLst>
        </xdr:cNvPr>
        <xdr:cNvSpPr/>
      </xdr:nvSpPr>
      <xdr:spPr>
        <a:xfrm>
          <a:off x="16459200" y="17859375"/>
          <a:ext cx="5476875" cy="32099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3BCA7EEB-2B74-402C-8615-82686986308F}"/>
            </a:ext>
          </a:extLst>
        </xdr:cNvPr>
        <xdr:cNvSpPr/>
      </xdr:nvSpPr>
      <xdr:spPr>
        <a:xfrm>
          <a:off x="16459200" y="17859375"/>
          <a:ext cx="3467100" cy="304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30E1EA9E-0347-4816-90BD-D4A6DC20AA91}"/>
            </a:ext>
          </a:extLst>
        </xdr:cNvPr>
        <xdr:cNvSpPr txBox="1"/>
      </xdr:nvSpPr>
      <xdr:spPr>
        <a:xfrm>
          <a:off x="16573500" y="18288000"/>
          <a:ext cx="5257800" cy="265747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は、国が給料表の引上げ改定を実施したが本市は給料表の改定を実施しなかったことにより指数が低下した。令和２年度は、職員構成の変動等により指数が低下した。令和３年度は、高齢層職員の原則昇給停止措置及び職員構成の変動等により指数が低下した。令和４年度は、職員構成の変動により指数が微増したものの、ラスパイレス指数については、近年は減少傾向が続いており、今後も引き続き、適正な給与水準の確保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9C8EA4C-6B39-4CFA-8FF3-5DB00DCDE386}"/>
            </a:ext>
          </a:extLst>
        </xdr:cNvPr>
        <xdr:cNvCxnSpPr/>
      </xdr:nvCxnSpPr>
      <xdr:spPr>
        <a:xfrm>
          <a:off x="11668125" y="210693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9FEFBC75-D577-4BAF-B86C-523F094932E4}"/>
            </a:ext>
          </a:extLst>
        </xdr:cNvPr>
        <xdr:cNvSpPr txBox="1"/>
      </xdr:nvSpPr>
      <xdr:spPr>
        <a:xfrm>
          <a:off x="10982325" y="2086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864B2B27-BD0D-463E-93A1-953482D54FD4}"/>
            </a:ext>
          </a:extLst>
        </xdr:cNvPr>
        <xdr:cNvCxnSpPr/>
      </xdr:nvCxnSpPr>
      <xdr:spPr>
        <a:xfrm>
          <a:off x="11668125" y="2049568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335FD0CE-12C1-4668-BA0E-BDED40F066AA}"/>
            </a:ext>
          </a:extLst>
        </xdr:cNvPr>
        <xdr:cNvSpPr txBox="1"/>
      </xdr:nvSpPr>
      <xdr:spPr>
        <a:xfrm>
          <a:off x="10982325" y="2035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7C262D40-9489-4D80-BE43-D5FCA50CEF7F}"/>
            </a:ext>
          </a:extLst>
        </xdr:cNvPr>
        <xdr:cNvCxnSpPr/>
      </xdr:nvCxnSpPr>
      <xdr:spPr>
        <a:xfrm>
          <a:off x="11668125" y="19976041"/>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22D64335-7E67-4300-9F9A-731C0DB8DB32}"/>
            </a:ext>
          </a:extLst>
        </xdr:cNvPr>
        <xdr:cNvSpPr txBox="1"/>
      </xdr:nvSpPr>
      <xdr:spPr>
        <a:xfrm>
          <a:off x="10982325" y="1978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6EC80C84-E912-4ABB-8E25-70229A07D080}"/>
            </a:ext>
          </a:extLst>
        </xdr:cNvPr>
        <xdr:cNvCxnSpPr/>
      </xdr:nvCxnSpPr>
      <xdr:spPr>
        <a:xfrm>
          <a:off x="11668125" y="194595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F9011771-CDEE-42D1-AE29-E01D9F5AFD35}"/>
            </a:ext>
          </a:extLst>
        </xdr:cNvPr>
        <xdr:cNvSpPr txBox="1"/>
      </xdr:nvSpPr>
      <xdr:spPr>
        <a:xfrm>
          <a:off x="10982325" y="1926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71F9B51-1F2A-4A40-A1FE-04029D4CCA17}"/>
            </a:ext>
          </a:extLst>
        </xdr:cNvPr>
        <xdr:cNvCxnSpPr/>
      </xdr:nvCxnSpPr>
      <xdr:spPr>
        <a:xfrm>
          <a:off x="11668125" y="1888595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EA3FD990-9BA2-4689-BA77-40DFA814181D}"/>
            </a:ext>
          </a:extLst>
        </xdr:cNvPr>
        <xdr:cNvSpPr txBox="1"/>
      </xdr:nvSpPr>
      <xdr:spPr>
        <a:xfrm>
          <a:off x="10982325" y="1874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60FE605E-1148-410C-B9DB-A4002F009CEA}"/>
            </a:ext>
          </a:extLst>
        </xdr:cNvPr>
        <xdr:cNvCxnSpPr/>
      </xdr:nvCxnSpPr>
      <xdr:spPr>
        <a:xfrm>
          <a:off x="11668125" y="18375841"/>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81A82EB6-29F8-44CB-90E8-032B7002D092}"/>
            </a:ext>
          </a:extLst>
        </xdr:cNvPr>
        <xdr:cNvSpPr txBox="1"/>
      </xdr:nvSpPr>
      <xdr:spPr>
        <a:xfrm>
          <a:off x="10982325" y="1817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1C998D11-FD08-45C6-AC01-3353FCAC5E30}"/>
            </a:ext>
          </a:extLst>
        </xdr:cNvPr>
        <xdr:cNvCxnSpPr/>
      </xdr:nvCxnSpPr>
      <xdr:spPr>
        <a:xfrm>
          <a:off x="11668125" y="17859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94A2497F-4A1C-4EEB-8CA9-003CA18F217A}"/>
            </a:ext>
          </a:extLst>
        </xdr:cNvPr>
        <xdr:cNvSpPr txBox="1"/>
      </xdr:nvSpPr>
      <xdr:spPr>
        <a:xfrm>
          <a:off x="10982325" y="176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C0A52892-9545-4D40-BEDB-588403FFC290}"/>
            </a:ext>
          </a:extLst>
        </xdr:cNvPr>
        <xdr:cNvSpPr/>
      </xdr:nvSpPr>
      <xdr:spPr>
        <a:xfrm>
          <a:off x="11668125" y="17859375"/>
          <a:ext cx="4619625" cy="32099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134409</xdr:rowOff>
    </xdr:from>
    <xdr:to>
      <xdr:col>81</xdr:col>
      <xdr:colOff>44450</xdr:colOff>
      <xdr:row>88</xdr:row>
      <xdr:rowOff>60325</xdr:rowOff>
    </xdr:to>
    <xdr:cxnSp macro="">
      <xdr:nvCxnSpPr>
        <xdr:cNvPr id="252" name="直線コネクタ 251">
          <a:extLst>
            <a:ext uri="{FF2B5EF4-FFF2-40B4-BE49-F238E27FC236}">
              <a16:creationId xmlns:a16="http://schemas.microsoft.com/office/drawing/2014/main" id="{44BF49F5-63E8-41AC-BAE8-CBE236ED86F9}"/>
            </a:ext>
          </a:extLst>
        </xdr:cNvPr>
        <xdr:cNvCxnSpPr/>
      </xdr:nvCxnSpPr>
      <xdr:spPr>
        <a:xfrm flipV="1">
          <a:off x="15478125" y="18651009"/>
          <a:ext cx="0" cy="1529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3" name="給与水準   （国との比較）最小値テキスト">
          <a:extLst>
            <a:ext uri="{FF2B5EF4-FFF2-40B4-BE49-F238E27FC236}">
              <a16:creationId xmlns:a16="http://schemas.microsoft.com/office/drawing/2014/main" id="{8A7471D0-DB16-43EE-96A3-7C03F98C3749}"/>
            </a:ext>
          </a:extLst>
        </xdr:cNvPr>
        <xdr:cNvSpPr txBox="1"/>
      </xdr:nvSpPr>
      <xdr:spPr>
        <a:xfrm>
          <a:off x="15563850" y="201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4" name="直線コネクタ 253">
          <a:extLst>
            <a:ext uri="{FF2B5EF4-FFF2-40B4-BE49-F238E27FC236}">
              <a16:creationId xmlns:a16="http://schemas.microsoft.com/office/drawing/2014/main" id="{DE4E90E7-72AA-4724-92F2-FB4B6A83E763}"/>
            </a:ext>
          </a:extLst>
        </xdr:cNvPr>
        <xdr:cNvCxnSpPr/>
      </xdr:nvCxnSpPr>
      <xdr:spPr>
        <a:xfrm>
          <a:off x="15401925" y="201803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49336</xdr:rowOff>
    </xdr:from>
    <xdr:ext cx="762000" cy="259045"/>
    <xdr:sp macro="" textlink="">
      <xdr:nvSpPr>
        <xdr:cNvPr id="255" name="給与水準   （国との比較）最大値テキスト">
          <a:extLst>
            <a:ext uri="{FF2B5EF4-FFF2-40B4-BE49-F238E27FC236}">
              <a16:creationId xmlns:a16="http://schemas.microsoft.com/office/drawing/2014/main" id="{8A77BB19-F3F2-4763-8656-5172E88A1923}"/>
            </a:ext>
          </a:extLst>
        </xdr:cNvPr>
        <xdr:cNvSpPr txBox="1"/>
      </xdr:nvSpPr>
      <xdr:spPr>
        <a:xfrm>
          <a:off x="15563850" y="1833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134409</xdr:rowOff>
    </xdr:from>
    <xdr:to>
      <xdr:col>81</xdr:col>
      <xdr:colOff>133350</xdr:colOff>
      <xdr:row>81</xdr:row>
      <xdr:rowOff>134409</xdr:rowOff>
    </xdr:to>
    <xdr:cxnSp macro="">
      <xdr:nvCxnSpPr>
        <xdr:cNvPr id="256" name="直線コネクタ 255">
          <a:extLst>
            <a:ext uri="{FF2B5EF4-FFF2-40B4-BE49-F238E27FC236}">
              <a16:creationId xmlns:a16="http://schemas.microsoft.com/office/drawing/2014/main" id="{D6B3D042-7DF4-4F2E-B963-B778B5787611}"/>
            </a:ext>
          </a:extLst>
        </xdr:cNvPr>
        <xdr:cNvCxnSpPr/>
      </xdr:nvCxnSpPr>
      <xdr:spPr>
        <a:xfrm>
          <a:off x="15401925" y="1865100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1059</xdr:rowOff>
    </xdr:to>
    <xdr:cxnSp macro="">
      <xdr:nvCxnSpPr>
        <xdr:cNvPr id="257" name="直線コネクタ 256">
          <a:extLst>
            <a:ext uri="{FF2B5EF4-FFF2-40B4-BE49-F238E27FC236}">
              <a16:creationId xmlns:a16="http://schemas.microsoft.com/office/drawing/2014/main" id="{52E8ACAB-D78A-40E6-882F-10F5DF26434A}"/>
            </a:ext>
          </a:extLst>
        </xdr:cNvPr>
        <xdr:cNvCxnSpPr/>
      </xdr:nvCxnSpPr>
      <xdr:spPr>
        <a:xfrm>
          <a:off x="14716125" y="19583400"/>
          <a:ext cx="762000" cy="7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58" name="給与水準   （国との比較）平均値テキスト">
          <a:extLst>
            <a:ext uri="{FF2B5EF4-FFF2-40B4-BE49-F238E27FC236}">
              <a16:creationId xmlns:a16="http://schemas.microsoft.com/office/drawing/2014/main" id="{F5862BD8-CD40-4543-B5DB-49C7E54DF6C5}"/>
            </a:ext>
          </a:extLst>
        </xdr:cNvPr>
        <xdr:cNvSpPr txBox="1"/>
      </xdr:nvSpPr>
      <xdr:spPr>
        <a:xfrm>
          <a:off x="15563850" y="19079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9" name="フローチャート: 判断 258">
          <a:extLst>
            <a:ext uri="{FF2B5EF4-FFF2-40B4-BE49-F238E27FC236}">
              <a16:creationId xmlns:a16="http://schemas.microsoft.com/office/drawing/2014/main" id="{EAFA4655-4304-4198-9151-9B0231D83B22}"/>
            </a:ext>
          </a:extLst>
        </xdr:cNvPr>
        <xdr:cNvSpPr/>
      </xdr:nvSpPr>
      <xdr:spPr>
        <a:xfrm>
          <a:off x="15430500" y="19294475"/>
          <a:ext cx="95250"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61384</xdr:rowOff>
    </xdr:to>
    <xdr:cxnSp macro="">
      <xdr:nvCxnSpPr>
        <xdr:cNvPr id="260" name="直線コネクタ 259">
          <a:extLst>
            <a:ext uri="{FF2B5EF4-FFF2-40B4-BE49-F238E27FC236}">
              <a16:creationId xmlns:a16="http://schemas.microsoft.com/office/drawing/2014/main" id="{773088BC-B8DA-4977-B48D-6B5C6ED9421E}"/>
            </a:ext>
          </a:extLst>
        </xdr:cNvPr>
        <xdr:cNvCxnSpPr/>
      </xdr:nvCxnSpPr>
      <xdr:spPr>
        <a:xfrm flipV="1">
          <a:off x="13906500" y="19583400"/>
          <a:ext cx="809625"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1" name="フローチャート: 判断 260">
          <a:extLst>
            <a:ext uri="{FF2B5EF4-FFF2-40B4-BE49-F238E27FC236}">
              <a16:creationId xmlns:a16="http://schemas.microsoft.com/office/drawing/2014/main" id="{36A26BD3-108D-479C-A015-F6850A7FED16}"/>
            </a:ext>
          </a:extLst>
        </xdr:cNvPr>
        <xdr:cNvSpPr/>
      </xdr:nvSpPr>
      <xdr:spPr>
        <a:xfrm>
          <a:off x="14668500" y="19294475"/>
          <a:ext cx="95250"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2" name="テキスト ボックス 261">
          <a:extLst>
            <a:ext uri="{FF2B5EF4-FFF2-40B4-BE49-F238E27FC236}">
              <a16:creationId xmlns:a16="http://schemas.microsoft.com/office/drawing/2014/main" id="{EAFB3485-886A-4139-8925-E29CF5B4AB39}"/>
            </a:ext>
          </a:extLst>
        </xdr:cNvPr>
        <xdr:cNvSpPr txBox="1"/>
      </xdr:nvSpPr>
      <xdr:spPr>
        <a:xfrm>
          <a:off x="14373225" y="19003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81491</xdr:rowOff>
    </xdr:to>
    <xdr:cxnSp macro="">
      <xdr:nvCxnSpPr>
        <xdr:cNvPr id="263" name="直線コネクタ 262">
          <a:extLst>
            <a:ext uri="{FF2B5EF4-FFF2-40B4-BE49-F238E27FC236}">
              <a16:creationId xmlns:a16="http://schemas.microsoft.com/office/drawing/2014/main" id="{A85574D1-3751-4D1F-89B5-CCB5F6E56F48}"/>
            </a:ext>
          </a:extLst>
        </xdr:cNvPr>
        <xdr:cNvCxnSpPr/>
      </xdr:nvCxnSpPr>
      <xdr:spPr>
        <a:xfrm flipV="1">
          <a:off x="13106400" y="19724159"/>
          <a:ext cx="8001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4" name="フローチャート: 判断 263">
          <a:extLst>
            <a:ext uri="{FF2B5EF4-FFF2-40B4-BE49-F238E27FC236}">
              <a16:creationId xmlns:a16="http://schemas.microsoft.com/office/drawing/2014/main" id="{72CFCBC8-F43A-4583-A0DF-7BD139ECB04C}"/>
            </a:ext>
          </a:extLst>
        </xdr:cNvPr>
        <xdr:cNvSpPr/>
      </xdr:nvSpPr>
      <xdr:spPr>
        <a:xfrm>
          <a:off x="13868400" y="19334691"/>
          <a:ext cx="8572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5" name="テキスト ボックス 264">
          <a:extLst>
            <a:ext uri="{FF2B5EF4-FFF2-40B4-BE49-F238E27FC236}">
              <a16:creationId xmlns:a16="http://schemas.microsoft.com/office/drawing/2014/main" id="{61B50FEF-3F14-4E4B-8381-BEE8F89E242B}"/>
            </a:ext>
          </a:extLst>
        </xdr:cNvPr>
        <xdr:cNvSpPr txBox="1"/>
      </xdr:nvSpPr>
      <xdr:spPr>
        <a:xfrm>
          <a:off x="13554075" y="1904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81491</xdr:rowOff>
    </xdr:from>
    <xdr:to>
      <xdr:col>68</xdr:col>
      <xdr:colOff>152400</xdr:colOff>
      <xdr:row>86</xdr:row>
      <xdr:rowOff>121709</xdr:rowOff>
    </xdr:to>
    <xdr:cxnSp macro="">
      <xdr:nvCxnSpPr>
        <xdr:cNvPr id="266" name="直線コネクタ 265">
          <a:extLst>
            <a:ext uri="{FF2B5EF4-FFF2-40B4-BE49-F238E27FC236}">
              <a16:creationId xmlns:a16="http://schemas.microsoft.com/office/drawing/2014/main" id="{2B90CB17-EB51-4B8C-BA18-15E494326178}"/>
            </a:ext>
          </a:extLst>
        </xdr:cNvPr>
        <xdr:cNvCxnSpPr/>
      </xdr:nvCxnSpPr>
      <xdr:spPr>
        <a:xfrm flipV="1">
          <a:off x="12296775" y="19744266"/>
          <a:ext cx="809625"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7" name="フローチャート: 判断 266">
          <a:extLst>
            <a:ext uri="{FF2B5EF4-FFF2-40B4-BE49-F238E27FC236}">
              <a16:creationId xmlns:a16="http://schemas.microsoft.com/office/drawing/2014/main" id="{C98ECA19-B21B-49E5-986E-82E72386902A}"/>
            </a:ext>
          </a:extLst>
        </xdr:cNvPr>
        <xdr:cNvSpPr/>
      </xdr:nvSpPr>
      <xdr:spPr>
        <a:xfrm>
          <a:off x="13058775" y="19334691"/>
          <a:ext cx="8572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68" name="テキスト ボックス 267">
          <a:extLst>
            <a:ext uri="{FF2B5EF4-FFF2-40B4-BE49-F238E27FC236}">
              <a16:creationId xmlns:a16="http://schemas.microsoft.com/office/drawing/2014/main" id="{2475CBEA-37AE-4554-9793-5BFD7C8511AE}"/>
            </a:ext>
          </a:extLst>
        </xdr:cNvPr>
        <xdr:cNvSpPr txBox="1"/>
      </xdr:nvSpPr>
      <xdr:spPr>
        <a:xfrm>
          <a:off x="12763500" y="1904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69" name="フローチャート: 判断 268">
          <a:extLst>
            <a:ext uri="{FF2B5EF4-FFF2-40B4-BE49-F238E27FC236}">
              <a16:creationId xmlns:a16="http://schemas.microsoft.com/office/drawing/2014/main" id="{511A3590-6446-41AC-9F63-DE4120C7A62B}"/>
            </a:ext>
          </a:extLst>
        </xdr:cNvPr>
        <xdr:cNvSpPr/>
      </xdr:nvSpPr>
      <xdr:spPr>
        <a:xfrm>
          <a:off x="12239625" y="194754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153052</xdr:rowOff>
    </xdr:from>
    <xdr:ext cx="762000" cy="259045"/>
    <xdr:sp macro="" textlink="">
      <xdr:nvSpPr>
        <xdr:cNvPr id="270" name="テキスト ボックス 269">
          <a:extLst>
            <a:ext uri="{FF2B5EF4-FFF2-40B4-BE49-F238E27FC236}">
              <a16:creationId xmlns:a16="http://schemas.microsoft.com/office/drawing/2014/main" id="{8D7DC98D-B302-4327-A514-D494A4602FC3}"/>
            </a:ext>
          </a:extLst>
        </xdr:cNvPr>
        <xdr:cNvSpPr txBox="1"/>
      </xdr:nvSpPr>
      <xdr:spPr>
        <a:xfrm>
          <a:off x="11953875" y="19126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8032D750-C6FB-413D-8C0B-C637CC1B9FC6}"/>
            </a:ext>
          </a:extLst>
        </xdr:cNvPr>
        <xdr:cNvSpPr txBox="1"/>
      </xdr:nvSpPr>
      <xdr:spPr>
        <a:xfrm>
          <a:off x="152781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18C9BC09-D97F-4EC4-ACF9-9FF9C840E204}"/>
            </a:ext>
          </a:extLst>
        </xdr:cNvPr>
        <xdr:cNvSpPr txBox="1"/>
      </xdr:nvSpPr>
      <xdr:spPr>
        <a:xfrm>
          <a:off x="145161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A352A25B-B6DF-4C9A-BDA4-A90C4C065E39}"/>
            </a:ext>
          </a:extLst>
        </xdr:cNvPr>
        <xdr:cNvSpPr txBox="1"/>
      </xdr:nvSpPr>
      <xdr:spPr>
        <a:xfrm>
          <a:off x="137160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CEEFCB46-6958-4831-80A2-BE2FD8AD9D92}"/>
            </a:ext>
          </a:extLst>
        </xdr:cNvPr>
        <xdr:cNvSpPr txBox="1"/>
      </xdr:nvSpPr>
      <xdr:spPr>
        <a:xfrm>
          <a:off x="12906375"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7E210B11-53F1-438E-A686-03118CBD7F43}"/>
            </a:ext>
          </a:extLst>
        </xdr:cNvPr>
        <xdr:cNvSpPr txBox="1"/>
      </xdr:nvSpPr>
      <xdr:spPr>
        <a:xfrm>
          <a:off x="1209675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121709</xdr:rowOff>
    </xdr:from>
    <xdr:to>
      <xdr:col>81</xdr:col>
      <xdr:colOff>95250</xdr:colOff>
      <xdr:row>86</xdr:row>
      <xdr:rowOff>51859</xdr:rowOff>
    </xdr:to>
    <xdr:sp macro="" textlink="">
      <xdr:nvSpPr>
        <xdr:cNvPr id="276" name="楕円 275">
          <a:extLst>
            <a:ext uri="{FF2B5EF4-FFF2-40B4-BE49-F238E27FC236}">
              <a16:creationId xmlns:a16="http://schemas.microsoft.com/office/drawing/2014/main" id="{973BC4D1-963B-4AA7-866D-6B723B33B031}"/>
            </a:ext>
          </a:extLst>
        </xdr:cNvPr>
        <xdr:cNvSpPr/>
      </xdr:nvSpPr>
      <xdr:spPr>
        <a:xfrm>
          <a:off x="15430500" y="19555884"/>
          <a:ext cx="95250" cy="152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93786</xdr:rowOff>
    </xdr:from>
    <xdr:ext cx="762000" cy="259045"/>
    <xdr:sp macro="" textlink="">
      <xdr:nvSpPr>
        <xdr:cNvPr id="277" name="給与水準   （国との比較）該当値テキスト">
          <a:extLst>
            <a:ext uri="{FF2B5EF4-FFF2-40B4-BE49-F238E27FC236}">
              <a16:creationId xmlns:a16="http://schemas.microsoft.com/office/drawing/2014/main" id="{223D14A0-444C-4229-BB03-75D3E1F4B898}"/>
            </a:ext>
          </a:extLst>
        </xdr:cNvPr>
        <xdr:cNvSpPr txBox="1"/>
      </xdr:nvSpPr>
      <xdr:spPr>
        <a:xfrm>
          <a:off x="15563850" y="1952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8" name="楕円 277">
          <a:extLst>
            <a:ext uri="{FF2B5EF4-FFF2-40B4-BE49-F238E27FC236}">
              <a16:creationId xmlns:a16="http://schemas.microsoft.com/office/drawing/2014/main" id="{B46266D8-68DD-4172-878C-69BD873D4CB9}"/>
            </a:ext>
          </a:extLst>
        </xdr:cNvPr>
        <xdr:cNvSpPr/>
      </xdr:nvSpPr>
      <xdr:spPr>
        <a:xfrm>
          <a:off x="14668500" y="19535775"/>
          <a:ext cx="95250" cy="152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9" name="テキスト ボックス 278">
          <a:extLst>
            <a:ext uri="{FF2B5EF4-FFF2-40B4-BE49-F238E27FC236}">
              <a16:creationId xmlns:a16="http://schemas.microsoft.com/office/drawing/2014/main" id="{D9DC601A-EEC5-49FD-9431-F0148D27B06D}"/>
            </a:ext>
          </a:extLst>
        </xdr:cNvPr>
        <xdr:cNvSpPr txBox="1"/>
      </xdr:nvSpPr>
      <xdr:spPr>
        <a:xfrm>
          <a:off x="14373225" y="1967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80" name="楕円 279">
          <a:extLst>
            <a:ext uri="{FF2B5EF4-FFF2-40B4-BE49-F238E27FC236}">
              <a16:creationId xmlns:a16="http://schemas.microsoft.com/office/drawing/2014/main" id="{B1683562-00FB-4959-A72F-964B9626A855}"/>
            </a:ext>
          </a:extLst>
        </xdr:cNvPr>
        <xdr:cNvSpPr/>
      </xdr:nvSpPr>
      <xdr:spPr>
        <a:xfrm>
          <a:off x="13868400" y="1966700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96961</xdr:rowOff>
    </xdr:from>
    <xdr:ext cx="762000" cy="259045"/>
    <xdr:sp macro="" textlink="">
      <xdr:nvSpPr>
        <xdr:cNvPr id="281" name="テキスト ボックス 280">
          <a:extLst>
            <a:ext uri="{FF2B5EF4-FFF2-40B4-BE49-F238E27FC236}">
              <a16:creationId xmlns:a16="http://schemas.microsoft.com/office/drawing/2014/main" id="{1F5F262B-A9CD-4866-872A-223389F0701C}"/>
            </a:ext>
          </a:extLst>
        </xdr:cNvPr>
        <xdr:cNvSpPr txBox="1"/>
      </xdr:nvSpPr>
      <xdr:spPr>
        <a:xfrm>
          <a:off x="13554075" y="1975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30691</xdr:rowOff>
    </xdr:from>
    <xdr:to>
      <xdr:col>68</xdr:col>
      <xdr:colOff>203200</xdr:colOff>
      <xdr:row>86</xdr:row>
      <xdr:rowOff>132291</xdr:rowOff>
    </xdr:to>
    <xdr:sp macro="" textlink="">
      <xdr:nvSpPr>
        <xdr:cNvPr id="282" name="楕円 281">
          <a:extLst>
            <a:ext uri="{FF2B5EF4-FFF2-40B4-BE49-F238E27FC236}">
              <a16:creationId xmlns:a16="http://schemas.microsoft.com/office/drawing/2014/main" id="{0EA1A38B-C1C8-4300-91C5-8C3617357AA7}"/>
            </a:ext>
          </a:extLst>
        </xdr:cNvPr>
        <xdr:cNvSpPr/>
      </xdr:nvSpPr>
      <xdr:spPr>
        <a:xfrm>
          <a:off x="13058775" y="1968711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117068</xdr:rowOff>
    </xdr:from>
    <xdr:ext cx="762000" cy="259045"/>
    <xdr:sp macro="" textlink="">
      <xdr:nvSpPr>
        <xdr:cNvPr id="283" name="テキスト ボックス 282">
          <a:extLst>
            <a:ext uri="{FF2B5EF4-FFF2-40B4-BE49-F238E27FC236}">
              <a16:creationId xmlns:a16="http://schemas.microsoft.com/office/drawing/2014/main" id="{2E4A6ADF-F02B-4275-B76F-EBD5AAEF1D14}"/>
            </a:ext>
          </a:extLst>
        </xdr:cNvPr>
        <xdr:cNvSpPr txBox="1"/>
      </xdr:nvSpPr>
      <xdr:spPr>
        <a:xfrm>
          <a:off x="12763500" y="19776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70909</xdr:rowOff>
    </xdr:from>
    <xdr:to>
      <xdr:col>64</xdr:col>
      <xdr:colOff>152400</xdr:colOff>
      <xdr:row>87</xdr:row>
      <xdr:rowOff>1059</xdr:rowOff>
    </xdr:to>
    <xdr:sp macro="" textlink="">
      <xdr:nvSpPr>
        <xdr:cNvPr id="284" name="楕円 283">
          <a:extLst>
            <a:ext uri="{FF2B5EF4-FFF2-40B4-BE49-F238E27FC236}">
              <a16:creationId xmlns:a16="http://schemas.microsoft.com/office/drawing/2014/main" id="{CDB38194-B0AB-490A-A030-F1D6C67B1942}"/>
            </a:ext>
          </a:extLst>
        </xdr:cNvPr>
        <xdr:cNvSpPr/>
      </xdr:nvSpPr>
      <xdr:spPr>
        <a:xfrm>
          <a:off x="12239625" y="19727334"/>
          <a:ext cx="104775"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157286</xdr:rowOff>
    </xdr:from>
    <xdr:ext cx="762000" cy="259045"/>
    <xdr:sp macro="" textlink="">
      <xdr:nvSpPr>
        <xdr:cNvPr id="285" name="テキスト ボックス 284">
          <a:extLst>
            <a:ext uri="{FF2B5EF4-FFF2-40B4-BE49-F238E27FC236}">
              <a16:creationId xmlns:a16="http://schemas.microsoft.com/office/drawing/2014/main" id="{57FA46AF-1A65-489F-8CDF-F7A0328303D4}"/>
            </a:ext>
          </a:extLst>
        </xdr:cNvPr>
        <xdr:cNvSpPr txBox="1"/>
      </xdr:nvSpPr>
      <xdr:spPr>
        <a:xfrm>
          <a:off x="11953875" y="1982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67B2E041-28F8-451D-A1B1-3285CCE4C543}"/>
            </a:ext>
          </a:extLst>
        </xdr:cNvPr>
        <xdr:cNvSpPr/>
      </xdr:nvSpPr>
      <xdr:spPr>
        <a:xfrm>
          <a:off x="11668125" y="11744325"/>
          <a:ext cx="4619625" cy="428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D9501137-B09B-4009-812F-5CC66D02115C}"/>
            </a:ext>
          </a:extLst>
        </xdr:cNvPr>
        <xdr:cNvSpPr txBox="1"/>
      </xdr:nvSpPr>
      <xdr:spPr>
        <a:xfrm>
          <a:off x="12142977" y="12220575"/>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3828FFCF-C936-49D9-BABD-B8B8236B3077}"/>
            </a:ext>
          </a:extLst>
        </xdr:cNvPr>
        <xdr:cNvSpPr txBox="1"/>
      </xdr:nvSpPr>
      <xdr:spPr>
        <a:xfrm>
          <a:off x="14307949" y="121920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DAC1445A-87FB-4FF7-B2C8-833D5657D7BF}"/>
            </a:ext>
          </a:extLst>
        </xdr:cNvPr>
        <xdr:cNvSpPr/>
      </xdr:nvSpPr>
      <xdr:spPr>
        <a:xfrm>
          <a:off x="16354425" y="12049125"/>
          <a:ext cx="137160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51B0127C-2ACD-4D71-B427-B93752B35F3F}"/>
            </a:ext>
          </a:extLst>
        </xdr:cNvPr>
        <xdr:cNvSpPr/>
      </xdr:nvSpPr>
      <xdr:spPr>
        <a:xfrm>
          <a:off x="16354425" y="12353925"/>
          <a:ext cx="137160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5969ABFA-11B3-4F5E-B2FF-DD293DB2B936}"/>
            </a:ext>
          </a:extLst>
        </xdr:cNvPr>
        <xdr:cNvSpPr/>
      </xdr:nvSpPr>
      <xdr:spPr>
        <a:xfrm>
          <a:off x="17849850" y="12049125"/>
          <a:ext cx="1152525"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3ABEB28E-6642-47EE-ADE7-9B451A47A277}"/>
            </a:ext>
          </a:extLst>
        </xdr:cNvPr>
        <xdr:cNvSpPr/>
      </xdr:nvSpPr>
      <xdr:spPr>
        <a:xfrm>
          <a:off x="17849850" y="12353925"/>
          <a:ext cx="1152525"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54A26530-B7A0-4E09-B122-20692587D94B}"/>
            </a:ext>
          </a:extLst>
        </xdr:cNvPr>
        <xdr:cNvSpPr/>
      </xdr:nvSpPr>
      <xdr:spPr>
        <a:xfrm>
          <a:off x="19173825" y="12049125"/>
          <a:ext cx="116205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A9C0CE5-017E-45C4-86A0-D0C51BD8C759}"/>
            </a:ext>
          </a:extLst>
        </xdr:cNvPr>
        <xdr:cNvSpPr/>
      </xdr:nvSpPr>
      <xdr:spPr>
        <a:xfrm>
          <a:off x="19173825" y="12353925"/>
          <a:ext cx="116205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1CAC63D0-3680-4919-BC09-A0D8A80B709A}"/>
            </a:ext>
          </a:extLst>
        </xdr:cNvPr>
        <xdr:cNvSpPr/>
      </xdr:nvSpPr>
      <xdr:spPr>
        <a:xfrm>
          <a:off x="11668125" y="12734925"/>
          <a:ext cx="4619625" cy="32670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CFC90A70-D09A-46F7-BA0D-7BA77991FD98}"/>
            </a:ext>
          </a:extLst>
        </xdr:cNvPr>
        <xdr:cNvSpPr/>
      </xdr:nvSpPr>
      <xdr:spPr>
        <a:xfrm>
          <a:off x="16459200" y="12734925"/>
          <a:ext cx="5476875" cy="3267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EFFAB39D-1358-4032-8A6A-006D79B336E9}"/>
            </a:ext>
          </a:extLst>
        </xdr:cNvPr>
        <xdr:cNvSpPr/>
      </xdr:nvSpPr>
      <xdr:spPr>
        <a:xfrm>
          <a:off x="16459200" y="12734925"/>
          <a:ext cx="3467100" cy="361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13BC8B93-31ED-4939-8C93-2488CD004218}"/>
            </a:ext>
          </a:extLst>
        </xdr:cNvPr>
        <xdr:cNvSpPr txBox="1"/>
      </xdr:nvSpPr>
      <xdr:spPr>
        <a:xfrm>
          <a:off x="16573500" y="13163550"/>
          <a:ext cx="5257800" cy="27146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平成</a:t>
          </a:r>
          <a:r>
            <a:rPr kumimoji="1" lang="en-US" altLang="ja-JP" sz="900">
              <a:latin typeface="ＭＳ Ｐゴシック" panose="020B0600070205080204" pitchFamily="50" charset="-128"/>
              <a:ea typeface="ＭＳ Ｐゴシック" panose="020B0600070205080204" pitchFamily="50" charset="-128"/>
            </a:rPr>
            <a:t>14</a:t>
          </a:r>
          <a:r>
            <a:rPr kumimoji="1" lang="ja-JP" altLang="en-US" sz="900">
              <a:latin typeface="ＭＳ Ｐゴシック" panose="020B0600070205080204" pitchFamily="50" charset="-128"/>
              <a:ea typeface="ＭＳ Ｐゴシック" panose="020B0600070205080204" pitchFamily="50" charset="-128"/>
            </a:rPr>
            <a:t>年度から平成</a:t>
          </a:r>
          <a:r>
            <a:rPr kumimoji="1" lang="en-US" altLang="ja-JP" sz="900">
              <a:latin typeface="ＭＳ Ｐゴシック" panose="020B0600070205080204" pitchFamily="50" charset="-128"/>
              <a:ea typeface="ＭＳ Ｐゴシック" panose="020B0600070205080204" pitchFamily="50" charset="-128"/>
            </a:rPr>
            <a:t>25</a:t>
          </a:r>
          <a:r>
            <a:rPr kumimoji="1" lang="ja-JP" altLang="en-US" sz="900">
              <a:latin typeface="ＭＳ Ｐゴシック" panose="020B0600070205080204" pitchFamily="50" charset="-128"/>
              <a:ea typeface="ＭＳ Ｐゴシック" panose="020B0600070205080204" pitchFamily="50" charset="-128"/>
            </a:rPr>
            <a:t>年度までの</a:t>
          </a:r>
          <a:r>
            <a:rPr kumimoji="1" lang="en-US" altLang="ja-JP" sz="900">
              <a:latin typeface="ＭＳ Ｐゴシック" panose="020B0600070205080204" pitchFamily="50" charset="-128"/>
              <a:ea typeface="ＭＳ Ｐゴシック" panose="020B0600070205080204" pitchFamily="50" charset="-128"/>
            </a:rPr>
            <a:t>4</a:t>
          </a:r>
          <a:r>
            <a:rPr kumimoji="1" lang="ja-JP" altLang="en-US" sz="900">
              <a:latin typeface="ＭＳ Ｐゴシック" panose="020B0600070205080204" pitchFamily="50" charset="-128"/>
              <a:ea typeface="ＭＳ Ｐゴシック" panose="020B0600070205080204" pitchFamily="50" charset="-128"/>
            </a:rPr>
            <a:t>次にわたる行財政改革プランの取組により、委託化、指定管理者制度の導入等の行政体制の再整備を行い、スリム化を図ることで、約</a:t>
          </a:r>
          <a:r>
            <a:rPr kumimoji="1" lang="en-US" altLang="ja-JP" sz="900">
              <a:latin typeface="ＭＳ Ｐゴシック" panose="020B0600070205080204" pitchFamily="50" charset="-128"/>
              <a:ea typeface="ＭＳ Ｐゴシック" panose="020B0600070205080204" pitchFamily="50" charset="-128"/>
            </a:rPr>
            <a:t>3,000</a:t>
          </a:r>
          <a:r>
            <a:rPr kumimoji="1" lang="ja-JP" altLang="en-US" sz="900">
              <a:latin typeface="ＭＳ Ｐゴシック" panose="020B0600070205080204" pitchFamily="50" charset="-128"/>
              <a:ea typeface="ＭＳ Ｐゴシック" panose="020B0600070205080204" pitchFamily="50" charset="-128"/>
            </a:rPr>
            <a:t>人の職員数を削減した。また、市役所内部の改革の推進に向け、平成</a:t>
          </a:r>
          <a:r>
            <a:rPr kumimoji="1" lang="en-US" altLang="ja-JP" sz="900">
              <a:latin typeface="ＭＳ Ｐゴシック" panose="020B0600070205080204" pitchFamily="50" charset="-128"/>
              <a:ea typeface="ＭＳ Ｐゴシック" panose="020B0600070205080204" pitchFamily="50" charset="-128"/>
            </a:rPr>
            <a:t>26</a:t>
          </a:r>
          <a:r>
            <a:rPr kumimoji="1" lang="ja-JP" altLang="en-US" sz="900">
              <a:latin typeface="ＭＳ Ｐゴシック" panose="020B0600070205080204" pitchFamily="50" charset="-128"/>
              <a:ea typeface="ＭＳ Ｐゴシック" panose="020B0600070205080204" pitchFamily="50" charset="-128"/>
            </a:rPr>
            <a:t>年</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月策定の「川崎市行財政運営に関する改革プログラム」、平成</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年</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月策定の「川崎市行財政改革プログラム」、平成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月策定の「川崎市行財政改革第</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期プログラム」に基づき、資源物収集、給食調理等の業務の委託化や、施設譲渡等による公立保育所の民営化などに取り組んできた。令和４年度についても、新型コロナウイルス感染症対策等に的確に対応しつつ、令和</a:t>
          </a:r>
          <a:r>
            <a:rPr kumimoji="1" lang="en-US" altLang="ja-JP" sz="900">
              <a:latin typeface="ＭＳ Ｐゴシック" panose="020B0600070205080204" pitchFamily="50" charset="-128"/>
              <a:ea typeface="ＭＳ Ｐゴシック" panose="020B0600070205080204" pitchFamily="50" charset="-128"/>
            </a:rPr>
            <a:t>4</a:t>
          </a:r>
          <a:r>
            <a:rPr kumimoji="1" lang="ja-JP" altLang="en-US" sz="900">
              <a:latin typeface="ＭＳ Ｐゴシック" panose="020B0600070205080204" pitchFamily="50" charset="-128"/>
              <a:ea typeface="ＭＳ Ｐゴシック" panose="020B0600070205080204" pitchFamily="50" charset="-128"/>
            </a:rPr>
            <a:t>年</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月に策定した「川崎市行財政改革第３期プログラム（計画期間：令和</a:t>
          </a:r>
          <a:r>
            <a:rPr kumimoji="1" lang="en-US" altLang="ja-JP" sz="900">
              <a:latin typeface="ＭＳ Ｐゴシック" panose="020B0600070205080204" pitchFamily="50" charset="-128"/>
              <a:ea typeface="ＭＳ Ｐゴシック" panose="020B0600070205080204" pitchFamily="50" charset="-128"/>
            </a:rPr>
            <a:t>4</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7</a:t>
          </a:r>
          <a:r>
            <a:rPr kumimoji="1" lang="ja-JP" altLang="en-US" sz="900">
              <a:latin typeface="ＭＳ Ｐゴシック" panose="020B0600070205080204" pitchFamily="50" charset="-128"/>
              <a:ea typeface="ＭＳ Ｐゴシック" panose="020B0600070205080204" pitchFamily="50" charset="-128"/>
            </a:rPr>
            <a:t>年度）」に基づき、これまでの取組に加えて、学校給食調理業務の委託化や学校用務業務等の執行体制の見直し等により、簡素で効率的・効果的な執行体制の構築に取り組んでおり、今後も、限りある人材を最大限に活用した組織の最適化に取り組む。</a:t>
          </a: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DF38B9C1-027F-4FC3-A316-9124538624B8}"/>
            </a:ext>
          </a:extLst>
        </xdr:cNvPr>
        <xdr:cNvSpPr txBox="1"/>
      </xdr:nvSpPr>
      <xdr:spPr>
        <a:xfrm>
          <a:off x="11630025" y="1248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1655B19B-85EF-4FC3-BF4A-CB3944096EC3}"/>
            </a:ext>
          </a:extLst>
        </xdr:cNvPr>
        <xdr:cNvCxnSpPr/>
      </xdr:nvCxnSpPr>
      <xdr:spPr>
        <a:xfrm>
          <a:off x="11668125" y="160020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30C619CB-1BD3-44B6-A434-0C9597088DB7}"/>
            </a:ext>
          </a:extLst>
        </xdr:cNvPr>
        <xdr:cNvSpPr txBox="1"/>
      </xdr:nvSpPr>
      <xdr:spPr>
        <a:xfrm>
          <a:off x="10982325" y="1579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a:extLst>
            <a:ext uri="{FF2B5EF4-FFF2-40B4-BE49-F238E27FC236}">
              <a16:creationId xmlns:a16="http://schemas.microsoft.com/office/drawing/2014/main" id="{72B7F820-D800-480E-AD57-FE126904EB9D}"/>
            </a:ext>
          </a:extLst>
        </xdr:cNvPr>
        <xdr:cNvCxnSpPr/>
      </xdr:nvCxnSpPr>
      <xdr:spPr>
        <a:xfrm>
          <a:off x="11668125" y="153447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a:extLst>
            <a:ext uri="{FF2B5EF4-FFF2-40B4-BE49-F238E27FC236}">
              <a16:creationId xmlns:a16="http://schemas.microsoft.com/office/drawing/2014/main" id="{8AF2E737-A071-4DDD-8339-4ABFC321DD49}"/>
            </a:ext>
          </a:extLst>
        </xdr:cNvPr>
        <xdr:cNvSpPr txBox="1"/>
      </xdr:nvSpPr>
      <xdr:spPr>
        <a:xfrm>
          <a:off x="10982325" y="1515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a:extLst>
            <a:ext uri="{FF2B5EF4-FFF2-40B4-BE49-F238E27FC236}">
              <a16:creationId xmlns:a16="http://schemas.microsoft.com/office/drawing/2014/main" id="{50425EBF-ECEB-43FD-B227-942A79698A86}"/>
            </a:ext>
          </a:extLst>
        </xdr:cNvPr>
        <xdr:cNvCxnSpPr/>
      </xdr:nvCxnSpPr>
      <xdr:spPr>
        <a:xfrm>
          <a:off x="11668125" y="146970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a:extLst>
            <a:ext uri="{FF2B5EF4-FFF2-40B4-BE49-F238E27FC236}">
              <a16:creationId xmlns:a16="http://schemas.microsoft.com/office/drawing/2014/main" id="{8E7982D9-48A7-4320-A177-E3290526E089}"/>
            </a:ext>
          </a:extLst>
        </xdr:cNvPr>
        <xdr:cNvSpPr txBox="1"/>
      </xdr:nvSpPr>
      <xdr:spPr>
        <a:xfrm>
          <a:off x="10982325" y="144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a:extLst>
            <a:ext uri="{FF2B5EF4-FFF2-40B4-BE49-F238E27FC236}">
              <a16:creationId xmlns:a16="http://schemas.microsoft.com/office/drawing/2014/main" id="{B71BAAB4-C097-4987-B2AC-237809B64E68}"/>
            </a:ext>
          </a:extLst>
        </xdr:cNvPr>
        <xdr:cNvCxnSpPr/>
      </xdr:nvCxnSpPr>
      <xdr:spPr>
        <a:xfrm>
          <a:off x="11668125" y="140398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a:extLst>
            <a:ext uri="{FF2B5EF4-FFF2-40B4-BE49-F238E27FC236}">
              <a16:creationId xmlns:a16="http://schemas.microsoft.com/office/drawing/2014/main" id="{669F56D9-6B3F-444C-B156-31AC2EF83BA2}"/>
            </a:ext>
          </a:extLst>
        </xdr:cNvPr>
        <xdr:cNvSpPr txBox="1"/>
      </xdr:nvSpPr>
      <xdr:spPr>
        <a:xfrm>
          <a:off x="10982325" y="1383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a:extLst>
            <a:ext uri="{FF2B5EF4-FFF2-40B4-BE49-F238E27FC236}">
              <a16:creationId xmlns:a16="http://schemas.microsoft.com/office/drawing/2014/main" id="{F4844F6D-B766-4699-80FE-4B7CA2745E6A}"/>
            </a:ext>
          </a:extLst>
        </xdr:cNvPr>
        <xdr:cNvCxnSpPr/>
      </xdr:nvCxnSpPr>
      <xdr:spPr>
        <a:xfrm>
          <a:off x="11668125" y="133826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a:extLst>
            <a:ext uri="{FF2B5EF4-FFF2-40B4-BE49-F238E27FC236}">
              <a16:creationId xmlns:a16="http://schemas.microsoft.com/office/drawing/2014/main" id="{03017074-61DB-4753-A39A-FD53691E925E}"/>
            </a:ext>
          </a:extLst>
        </xdr:cNvPr>
        <xdr:cNvSpPr txBox="1"/>
      </xdr:nvSpPr>
      <xdr:spPr>
        <a:xfrm>
          <a:off x="10982325" y="1318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40EFDD42-05CE-4B32-90ED-AA691E1ED491}"/>
            </a:ext>
          </a:extLst>
        </xdr:cNvPr>
        <xdr:cNvCxnSpPr/>
      </xdr:nvCxnSpPr>
      <xdr:spPr>
        <a:xfrm>
          <a:off x="11668125" y="127349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BABCC22A-ED27-4781-9A56-3B61DFF6318E}"/>
            </a:ext>
          </a:extLst>
        </xdr:cNvPr>
        <xdr:cNvSpPr txBox="1"/>
      </xdr:nvSpPr>
      <xdr:spPr>
        <a:xfrm>
          <a:off x="10982325"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EE833DE0-8316-45AB-9CAA-34227F07DC76}"/>
            </a:ext>
          </a:extLst>
        </xdr:cNvPr>
        <xdr:cNvSpPr/>
      </xdr:nvSpPr>
      <xdr:spPr>
        <a:xfrm>
          <a:off x="11668125" y="12734925"/>
          <a:ext cx="4619625" cy="32670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88392</xdr:rowOff>
    </xdr:from>
    <xdr:to>
      <xdr:col>81</xdr:col>
      <xdr:colOff>44450</xdr:colOff>
      <xdr:row>65</xdr:row>
      <xdr:rowOff>143002</xdr:rowOff>
    </xdr:to>
    <xdr:cxnSp macro="">
      <xdr:nvCxnSpPr>
        <xdr:cNvPr id="313" name="直線コネクタ 312">
          <a:extLst>
            <a:ext uri="{FF2B5EF4-FFF2-40B4-BE49-F238E27FC236}">
              <a16:creationId xmlns:a16="http://schemas.microsoft.com/office/drawing/2014/main" id="{A2112FCE-7EF8-4D10-9197-D4B6420B94B3}"/>
            </a:ext>
          </a:extLst>
        </xdr:cNvPr>
        <xdr:cNvCxnSpPr/>
      </xdr:nvCxnSpPr>
      <xdr:spPr>
        <a:xfrm flipV="1">
          <a:off x="15478125" y="13344017"/>
          <a:ext cx="0" cy="16548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115079</xdr:rowOff>
    </xdr:from>
    <xdr:ext cx="762000" cy="259045"/>
    <xdr:sp macro="" textlink="">
      <xdr:nvSpPr>
        <xdr:cNvPr id="314" name="定員管理の状況最小値テキスト">
          <a:extLst>
            <a:ext uri="{FF2B5EF4-FFF2-40B4-BE49-F238E27FC236}">
              <a16:creationId xmlns:a16="http://schemas.microsoft.com/office/drawing/2014/main" id="{F02A229D-2987-4E60-8792-F08B45FD9AE7}"/>
            </a:ext>
          </a:extLst>
        </xdr:cNvPr>
        <xdr:cNvSpPr txBox="1"/>
      </xdr:nvSpPr>
      <xdr:spPr>
        <a:xfrm>
          <a:off x="15563850" y="1497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143002</xdr:rowOff>
    </xdr:from>
    <xdr:to>
      <xdr:col>81</xdr:col>
      <xdr:colOff>133350</xdr:colOff>
      <xdr:row>65</xdr:row>
      <xdr:rowOff>143002</xdr:rowOff>
    </xdr:to>
    <xdr:cxnSp macro="">
      <xdr:nvCxnSpPr>
        <xdr:cNvPr id="315" name="直線コネクタ 314">
          <a:extLst>
            <a:ext uri="{FF2B5EF4-FFF2-40B4-BE49-F238E27FC236}">
              <a16:creationId xmlns:a16="http://schemas.microsoft.com/office/drawing/2014/main" id="{E40DEA5C-DE5B-4C00-B794-641B1F927149}"/>
            </a:ext>
          </a:extLst>
        </xdr:cNvPr>
        <xdr:cNvCxnSpPr/>
      </xdr:nvCxnSpPr>
      <xdr:spPr>
        <a:xfrm>
          <a:off x="15401925" y="1499882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3319</xdr:rowOff>
    </xdr:from>
    <xdr:ext cx="762000" cy="259045"/>
    <xdr:sp macro="" textlink="">
      <xdr:nvSpPr>
        <xdr:cNvPr id="316" name="定員管理の状況最大値テキスト">
          <a:extLst>
            <a:ext uri="{FF2B5EF4-FFF2-40B4-BE49-F238E27FC236}">
              <a16:creationId xmlns:a16="http://schemas.microsoft.com/office/drawing/2014/main" id="{9E77828D-A6C5-440E-9709-2584EDADE0C4}"/>
            </a:ext>
          </a:extLst>
        </xdr:cNvPr>
        <xdr:cNvSpPr txBox="1"/>
      </xdr:nvSpPr>
      <xdr:spPr>
        <a:xfrm>
          <a:off x="15563850" y="1303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88392</xdr:rowOff>
    </xdr:from>
    <xdr:to>
      <xdr:col>81</xdr:col>
      <xdr:colOff>133350</xdr:colOff>
      <xdr:row>58</xdr:row>
      <xdr:rowOff>88392</xdr:rowOff>
    </xdr:to>
    <xdr:cxnSp macro="">
      <xdr:nvCxnSpPr>
        <xdr:cNvPr id="317" name="直線コネクタ 316">
          <a:extLst>
            <a:ext uri="{FF2B5EF4-FFF2-40B4-BE49-F238E27FC236}">
              <a16:creationId xmlns:a16="http://schemas.microsoft.com/office/drawing/2014/main" id="{AE764B16-E34F-4039-BC6E-9EB930F944F7}"/>
            </a:ext>
          </a:extLst>
        </xdr:cNvPr>
        <xdr:cNvCxnSpPr/>
      </xdr:nvCxnSpPr>
      <xdr:spPr>
        <a:xfrm>
          <a:off x="15401925" y="1334401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158242</xdr:rowOff>
    </xdr:from>
    <xdr:to>
      <xdr:col>81</xdr:col>
      <xdr:colOff>44450</xdr:colOff>
      <xdr:row>60</xdr:row>
      <xdr:rowOff>64008</xdr:rowOff>
    </xdr:to>
    <xdr:cxnSp macro="">
      <xdr:nvCxnSpPr>
        <xdr:cNvPr id="318" name="直線コネクタ 317">
          <a:extLst>
            <a:ext uri="{FF2B5EF4-FFF2-40B4-BE49-F238E27FC236}">
              <a16:creationId xmlns:a16="http://schemas.microsoft.com/office/drawing/2014/main" id="{864BDC36-7FBD-4147-932F-D5BE9BA3BA51}"/>
            </a:ext>
          </a:extLst>
        </xdr:cNvPr>
        <xdr:cNvCxnSpPr/>
      </xdr:nvCxnSpPr>
      <xdr:spPr>
        <a:xfrm>
          <a:off x="14716125" y="13648817"/>
          <a:ext cx="762000" cy="13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4335</xdr:rowOff>
    </xdr:from>
    <xdr:ext cx="762000" cy="259045"/>
    <xdr:sp macro="" textlink="">
      <xdr:nvSpPr>
        <xdr:cNvPr id="319" name="定員管理の状況平均値テキスト">
          <a:extLst>
            <a:ext uri="{FF2B5EF4-FFF2-40B4-BE49-F238E27FC236}">
              <a16:creationId xmlns:a16="http://schemas.microsoft.com/office/drawing/2014/main" id="{B120A5A2-B197-4760-BDC9-05EC8DFB1ACD}"/>
            </a:ext>
          </a:extLst>
        </xdr:cNvPr>
        <xdr:cNvSpPr txBox="1"/>
      </xdr:nvSpPr>
      <xdr:spPr>
        <a:xfrm>
          <a:off x="15563850" y="14180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20" name="フローチャート: 判断 319">
          <a:extLst>
            <a:ext uri="{FF2B5EF4-FFF2-40B4-BE49-F238E27FC236}">
              <a16:creationId xmlns:a16="http://schemas.microsoft.com/office/drawing/2014/main" id="{0B1A9F10-F154-4E4F-9748-F1A5FB8EBB1E}"/>
            </a:ext>
          </a:extLst>
        </xdr:cNvPr>
        <xdr:cNvSpPr/>
      </xdr:nvSpPr>
      <xdr:spPr>
        <a:xfrm>
          <a:off x="15430500" y="1420228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158242</xdr:rowOff>
    </xdr:from>
    <xdr:to>
      <xdr:col>77</xdr:col>
      <xdr:colOff>44450</xdr:colOff>
      <xdr:row>59</xdr:row>
      <xdr:rowOff>163068</xdr:rowOff>
    </xdr:to>
    <xdr:cxnSp macro="">
      <xdr:nvCxnSpPr>
        <xdr:cNvPr id="321" name="直線コネクタ 320">
          <a:extLst>
            <a:ext uri="{FF2B5EF4-FFF2-40B4-BE49-F238E27FC236}">
              <a16:creationId xmlns:a16="http://schemas.microsoft.com/office/drawing/2014/main" id="{72058B93-A80C-4538-B47B-07CF1E71C917}"/>
            </a:ext>
          </a:extLst>
        </xdr:cNvPr>
        <xdr:cNvCxnSpPr/>
      </xdr:nvCxnSpPr>
      <xdr:spPr>
        <a:xfrm flipV="1">
          <a:off x="13906500" y="13648817"/>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22606</xdr:rowOff>
    </xdr:from>
    <xdr:to>
      <xdr:col>77</xdr:col>
      <xdr:colOff>95250</xdr:colOff>
      <xdr:row>62</xdr:row>
      <xdr:rowOff>124206</xdr:rowOff>
    </xdr:to>
    <xdr:sp macro="" textlink="">
      <xdr:nvSpPr>
        <xdr:cNvPr id="322" name="フローチャート: 判断 321">
          <a:extLst>
            <a:ext uri="{FF2B5EF4-FFF2-40B4-BE49-F238E27FC236}">
              <a16:creationId xmlns:a16="http://schemas.microsoft.com/office/drawing/2014/main" id="{4CD14EC9-14D8-4283-BDD8-CEFA648AC406}"/>
            </a:ext>
          </a:extLst>
        </xdr:cNvPr>
        <xdr:cNvSpPr/>
      </xdr:nvSpPr>
      <xdr:spPr>
        <a:xfrm>
          <a:off x="14668500" y="1419898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108983</xdr:rowOff>
    </xdr:from>
    <xdr:ext cx="736600" cy="259045"/>
    <xdr:sp macro="" textlink="">
      <xdr:nvSpPr>
        <xdr:cNvPr id="323" name="テキスト ボックス 322">
          <a:extLst>
            <a:ext uri="{FF2B5EF4-FFF2-40B4-BE49-F238E27FC236}">
              <a16:creationId xmlns:a16="http://schemas.microsoft.com/office/drawing/2014/main" id="{1688B7D5-DCDA-4F77-8805-22C3631FAA1F}"/>
            </a:ext>
          </a:extLst>
        </xdr:cNvPr>
        <xdr:cNvSpPr txBox="1"/>
      </xdr:nvSpPr>
      <xdr:spPr>
        <a:xfrm>
          <a:off x="14373225" y="14279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163068</xdr:rowOff>
    </xdr:from>
    <xdr:to>
      <xdr:col>72</xdr:col>
      <xdr:colOff>203200</xdr:colOff>
      <xdr:row>60</xdr:row>
      <xdr:rowOff>39878</xdr:rowOff>
    </xdr:to>
    <xdr:cxnSp macro="">
      <xdr:nvCxnSpPr>
        <xdr:cNvPr id="324" name="直線コネクタ 323">
          <a:extLst>
            <a:ext uri="{FF2B5EF4-FFF2-40B4-BE49-F238E27FC236}">
              <a16:creationId xmlns:a16="http://schemas.microsoft.com/office/drawing/2014/main" id="{7CEBF697-637E-4BFA-8F91-6F5652B32A7F}"/>
            </a:ext>
          </a:extLst>
        </xdr:cNvPr>
        <xdr:cNvCxnSpPr/>
      </xdr:nvCxnSpPr>
      <xdr:spPr>
        <a:xfrm flipV="1">
          <a:off x="13106400" y="13647293"/>
          <a:ext cx="8001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8128</xdr:rowOff>
    </xdr:from>
    <xdr:to>
      <xdr:col>73</xdr:col>
      <xdr:colOff>44450</xdr:colOff>
      <xdr:row>62</xdr:row>
      <xdr:rowOff>109728</xdr:rowOff>
    </xdr:to>
    <xdr:sp macro="" textlink="">
      <xdr:nvSpPr>
        <xdr:cNvPr id="325" name="フローチャート: 判断 324">
          <a:extLst>
            <a:ext uri="{FF2B5EF4-FFF2-40B4-BE49-F238E27FC236}">
              <a16:creationId xmlns:a16="http://schemas.microsoft.com/office/drawing/2014/main" id="{7CED0360-42B3-45F1-A7D1-638EE374048C}"/>
            </a:ext>
          </a:extLst>
        </xdr:cNvPr>
        <xdr:cNvSpPr/>
      </xdr:nvSpPr>
      <xdr:spPr>
        <a:xfrm>
          <a:off x="13868400" y="1418450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94505</xdr:rowOff>
    </xdr:from>
    <xdr:ext cx="762000" cy="259045"/>
    <xdr:sp macro="" textlink="">
      <xdr:nvSpPr>
        <xdr:cNvPr id="326" name="テキスト ボックス 325">
          <a:extLst>
            <a:ext uri="{FF2B5EF4-FFF2-40B4-BE49-F238E27FC236}">
              <a16:creationId xmlns:a16="http://schemas.microsoft.com/office/drawing/2014/main" id="{85E909A0-280C-4F8B-9A22-9774185CEA48}"/>
            </a:ext>
          </a:extLst>
        </xdr:cNvPr>
        <xdr:cNvSpPr txBox="1"/>
      </xdr:nvSpPr>
      <xdr:spPr>
        <a:xfrm>
          <a:off x="13554075" y="1426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129286</xdr:rowOff>
    </xdr:from>
    <xdr:to>
      <xdr:col>68</xdr:col>
      <xdr:colOff>152400</xdr:colOff>
      <xdr:row>60</xdr:row>
      <xdr:rowOff>39878</xdr:rowOff>
    </xdr:to>
    <xdr:cxnSp macro="">
      <xdr:nvCxnSpPr>
        <xdr:cNvPr id="327" name="直線コネクタ 326">
          <a:extLst>
            <a:ext uri="{FF2B5EF4-FFF2-40B4-BE49-F238E27FC236}">
              <a16:creationId xmlns:a16="http://schemas.microsoft.com/office/drawing/2014/main" id="{E871995D-2B48-40A0-ADDF-5826590B4E10}"/>
            </a:ext>
          </a:extLst>
        </xdr:cNvPr>
        <xdr:cNvCxnSpPr/>
      </xdr:nvCxnSpPr>
      <xdr:spPr>
        <a:xfrm>
          <a:off x="12296775" y="13613511"/>
          <a:ext cx="809625" cy="1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162814</xdr:rowOff>
    </xdr:from>
    <xdr:to>
      <xdr:col>68</xdr:col>
      <xdr:colOff>203200</xdr:colOff>
      <xdr:row>61</xdr:row>
      <xdr:rowOff>92964</xdr:rowOff>
    </xdr:to>
    <xdr:sp macro="" textlink="">
      <xdr:nvSpPr>
        <xdr:cNvPr id="328" name="フローチャート: 判断 327">
          <a:extLst>
            <a:ext uri="{FF2B5EF4-FFF2-40B4-BE49-F238E27FC236}">
              <a16:creationId xmlns:a16="http://schemas.microsoft.com/office/drawing/2014/main" id="{EC7EED51-73A8-426D-9FBE-75776CB41A31}"/>
            </a:ext>
          </a:extLst>
        </xdr:cNvPr>
        <xdr:cNvSpPr/>
      </xdr:nvSpPr>
      <xdr:spPr>
        <a:xfrm>
          <a:off x="13058775" y="13875639"/>
          <a:ext cx="8572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77741</xdr:rowOff>
    </xdr:from>
    <xdr:ext cx="762000" cy="259045"/>
    <xdr:sp macro="" textlink="">
      <xdr:nvSpPr>
        <xdr:cNvPr id="329" name="テキスト ボックス 328">
          <a:extLst>
            <a:ext uri="{FF2B5EF4-FFF2-40B4-BE49-F238E27FC236}">
              <a16:creationId xmlns:a16="http://schemas.microsoft.com/office/drawing/2014/main" id="{499E66A1-4EF1-4FB1-9500-43EEE1478167}"/>
            </a:ext>
          </a:extLst>
        </xdr:cNvPr>
        <xdr:cNvSpPr txBox="1"/>
      </xdr:nvSpPr>
      <xdr:spPr>
        <a:xfrm>
          <a:off x="12763500" y="1402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90424</xdr:rowOff>
    </xdr:from>
    <xdr:to>
      <xdr:col>64</xdr:col>
      <xdr:colOff>152400</xdr:colOff>
      <xdr:row>61</xdr:row>
      <xdr:rowOff>20574</xdr:rowOff>
    </xdr:to>
    <xdr:sp macro="" textlink="">
      <xdr:nvSpPr>
        <xdr:cNvPr id="330" name="フローチャート: 判断 329">
          <a:extLst>
            <a:ext uri="{FF2B5EF4-FFF2-40B4-BE49-F238E27FC236}">
              <a16:creationId xmlns:a16="http://schemas.microsoft.com/office/drawing/2014/main" id="{26F04160-6753-412E-8AD6-E0BD990B4EE4}"/>
            </a:ext>
          </a:extLst>
        </xdr:cNvPr>
        <xdr:cNvSpPr/>
      </xdr:nvSpPr>
      <xdr:spPr>
        <a:xfrm>
          <a:off x="12239625" y="13803249"/>
          <a:ext cx="10477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5351</xdr:rowOff>
    </xdr:from>
    <xdr:ext cx="762000" cy="259045"/>
    <xdr:sp macro="" textlink="">
      <xdr:nvSpPr>
        <xdr:cNvPr id="331" name="テキスト ボックス 330">
          <a:extLst>
            <a:ext uri="{FF2B5EF4-FFF2-40B4-BE49-F238E27FC236}">
              <a16:creationId xmlns:a16="http://schemas.microsoft.com/office/drawing/2014/main" id="{A0412114-2AD6-48C7-A143-0B1A786A5752}"/>
            </a:ext>
          </a:extLst>
        </xdr:cNvPr>
        <xdr:cNvSpPr txBox="1"/>
      </xdr:nvSpPr>
      <xdr:spPr>
        <a:xfrm>
          <a:off x="11953875" y="1395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E881AD43-FD0D-4C82-99CE-623D13913F28}"/>
            </a:ext>
          </a:extLst>
        </xdr:cNvPr>
        <xdr:cNvSpPr txBox="1"/>
      </xdr:nvSpPr>
      <xdr:spPr>
        <a:xfrm>
          <a:off x="152781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5E65E54D-A6E4-4D5E-8C59-5C214C02F063}"/>
            </a:ext>
          </a:extLst>
        </xdr:cNvPr>
        <xdr:cNvSpPr txBox="1"/>
      </xdr:nvSpPr>
      <xdr:spPr>
        <a:xfrm>
          <a:off x="145161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6E686D61-9797-4AE6-9A38-7F5A471B2576}"/>
            </a:ext>
          </a:extLst>
        </xdr:cNvPr>
        <xdr:cNvSpPr txBox="1"/>
      </xdr:nvSpPr>
      <xdr:spPr>
        <a:xfrm>
          <a:off x="137160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C5DAB5E9-2630-4E3E-ABA5-94CFB6E3CC73}"/>
            </a:ext>
          </a:extLst>
        </xdr:cNvPr>
        <xdr:cNvSpPr txBox="1"/>
      </xdr:nvSpPr>
      <xdr:spPr>
        <a:xfrm>
          <a:off x="12906375"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57725C58-93B4-4F97-9A3D-12C6D0310491}"/>
            </a:ext>
          </a:extLst>
        </xdr:cNvPr>
        <xdr:cNvSpPr txBox="1"/>
      </xdr:nvSpPr>
      <xdr:spPr>
        <a:xfrm>
          <a:off x="1209675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13208</xdr:rowOff>
    </xdr:from>
    <xdr:to>
      <xdr:col>81</xdr:col>
      <xdr:colOff>95250</xdr:colOff>
      <xdr:row>60</xdr:row>
      <xdr:rowOff>114808</xdr:rowOff>
    </xdr:to>
    <xdr:sp macro="" textlink="">
      <xdr:nvSpPr>
        <xdr:cNvPr id="337" name="楕円 336">
          <a:extLst>
            <a:ext uri="{FF2B5EF4-FFF2-40B4-BE49-F238E27FC236}">
              <a16:creationId xmlns:a16="http://schemas.microsoft.com/office/drawing/2014/main" id="{18EE2A01-C33C-4F41-8DEC-B9968B1201EF}"/>
            </a:ext>
          </a:extLst>
        </xdr:cNvPr>
        <xdr:cNvSpPr/>
      </xdr:nvSpPr>
      <xdr:spPr>
        <a:xfrm>
          <a:off x="15430500" y="1372603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29735</xdr:rowOff>
    </xdr:from>
    <xdr:ext cx="762000" cy="259045"/>
    <xdr:sp macro="" textlink="">
      <xdr:nvSpPr>
        <xdr:cNvPr id="338" name="定員管理の状況該当値テキスト">
          <a:extLst>
            <a:ext uri="{FF2B5EF4-FFF2-40B4-BE49-F238E27FC236}">
              <a16:creationId xmlns:a16="http://schemas.microsoft.com/office/drawing/2014/main" id="{F8F9FB0F-7E30-4965-AF09-792D14DE2E83}"/>
            </a:ext>
          </a:extLst>
        </xdr:cNvPr>
        <xdr:cNvSpPr txBox="1"/>
      </xdr:nvSpPr>
      <xdr:spPr>
        <a:xfrm>
          <a:off x="15563850" y="13513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107442</xdr:rowOff>
    </xdr:from>
    <xdr:to>
      <xdr:col>77</xdr:col>
      <xdr:colOff>95250</xdr:colOff>
      <xdr:row>60</xdr:row>
      <xdr:rowOff>37592</xdr:rowOff>
    </xdr:to>
    <xdr:sp macro="" textlink="">
      <xdr:nvSpPr>
        <xdr:cNvPr id="339" name="楕円 338">
          <a:extLst>
            <a:ext uri="{FF2B5EF4-FFF2-40B4-BE49-F238E27FC236}">
              <a16:creationId xmlns:a16="http://schemas.microsoft.com/office/drawing/2014/main" id="{7A751797-3FEF-4958-8D75-5E6C41291B27}"/>
            </a:ext>
          </a:extLst>
        </xdr:cNvPr>
        <xdr:cNvSpPr/>
      </xdr:nvSpPr>
      <xdr:spPr>
        <a:xfrm>
          <a:off x="14668500" y="13591667"/>
          <a:ext cx="95250"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47769</xdr:rowOff>
    </xdr:from>
    <xdr:ext cx="736600" cy="259045"/>
    <xdr:sp macro="" textlink="">
      <xdr:nvSpPr>
        <xdr:cNvPr id="340" name="テキスト ボックス 339">
          <a:extLst>
            <a:ext uri="{FF2B5EF4-FFF2-40B4-BE49-F238E27FC236}">
              <a16:creationId xmlns:a16="http://schemas.microsoft.com/office/drawing/2014/main" id="{5AA7A4B3-71E0-4B5F-B6B7-4CBE2D49D162}"/>
            </a:ext>
          </a:extLst>
        </xdr:cNvPr>
        <xdr:cNvSpPr txBox="1"/>
      </xdr:nvSpPr>
      <xdr:spPr>
        <a:xfrm>
          <a:off x="14373225" y="1330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112268</xdr:rowOff>
    </xdr:from>
    <xdr:to>
      <xdr:col>73</xdr:col>
      <xdr:colOff>44450</xdr:colOff>
      <xdr:row>60</xdr:row>
      <xdr:rowOff>42418</xdr:rowOff>
    </xdr:to>
    <xdr:sp macro="" textlink="">
      <xdr:nvSpPr>
        <xdr:cNvPr id="341" name="楕円 340">
          <a:extLst>
            <a:ext uri="{FF2B5EF4-FFF2-40B4-BE49-F238E27FC236}">
              <a16:creationId xmlns:a16="http://schemas.microsoft.com/office/drawing/2014/main" id="{26278982-0895-4A6F-A663-B74593C57114}"/>
            </a:ext>
          </a:extLst>
        </xdr:cNvPr>
        <xdr:cNvSpPr/>
      </xdr:nvSpPr>
      <xdr:spPr>
        <a:xfrm>
          <a:off x="13868400" y="13599668"/>
          <a:ext cx="85725"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52595</xdr:rowOff>
    </xdr:from>
    <xdr:ext cx="762000" cy="259045"/>
    <xdr:sp macro="" textlink="">
      <xdr:nvSpPr>
        <xdr:cNvPr id="342" name="テキスト ボックス 341">
          <a:extLst>
            <a:ext uri="{FF2B5EF4-FFF2-40B4-BE49-F238E27FC236}">
              <a16:creationId xmlns:a16="http://schemas.microsoft.com/office/drawing/2014/main" id="{63A5CF8A-5B79-4385-9DD5-8DB65FB99BC8}"/>
            </a:ext>
          </a:extLst>
        </xdr:cNvPr>
        <xdr:cNvSpPr txBox="1"/>
      </xdr:nvSpPr>
      <xdr:spPr>
        <a:xfrm>
          <a:off x="13554075" y="1330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160528</xdr:rowOff>
    </xdr:from>
    <xdr:to>
      <xdr:col>68</xdr:col>
      <xdr:colOff>203200</xdr:colOff>
      <xdr:row>60</xdr:row>
      <xdr:rowOff>90678</xdr:rowOff>
    </xdr:to>
    <xdr:sp macro="" textlink="">
      <xdr:nvSpPr>
        <xdr:cNvPr id="343" name="楕円 342">
          <a:extLst>
            <a:ext uri="{FF2B5EF4-FFF2-40B4-BE49-F238E27FC236}">
              <a16:creationId xmlns:a16="http://schemas.microsoft.com/office/drawing/2014/main" id="{BCFE52AD-B546-4A81-9893-0541856433A0}"/>
            </a:ext>
          </a:extLst>
        </xdr:cNvPr>
        <xdr:cNvSpPr/>
      </xdr:nvSpPr>
      <xdr:spPr>
        <a:xfrm>
          <a:off x="13058775" y="13651103"/>
          <a:ext cx="85725" cy="152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100855</xdr:rowOff>
    </xdr:from>
    <xdr:ext cx="762000" cy="259045"/>
    <xdr:sp macro="" textlink="">
      <xdr:nvSpPr>
        <xdr:cNvPr id="344" name="テキスト ボックス 343">
          <a:extLst>
            <a:ext uri="{FF2B5EF4-FFF2-40B4-BE49-F238E27FC236}">
              <a16:creationId xmlns:a16="http://schemas.microsoft.com/office/drawing/2014/main" id="{9F3BC15D-B7EB-4BCD-9B32-677ACBB93E01}"/>
            </a:ext>
          </a:extLst>
        </xdr:cNvPr>
        <xdr:cNvSpPr txBox="1"/>
      </xdr:nvSpPr>
      <xdr:spPr>
        <a:xfrm>
          <a:off x="12763500" y="13362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78486</xdr:rowOff>
    </xdr:from>
    <xdr:to>
      <xdr:col>64</xdr:col>
      <xdr:colOff>152400</xdr:colOff>
      <xdr:row>60</xdr:row>
      <xdr:rowOff>8636</xdr:rowOff>
    </xdr:to>
    <xdr:sp macro="" textlink="">
      <xdr:nvSpPr>
        <xdr:cNvPr id="345" name="楕円 344">
          <a:extLst>
            <a:ext uri="{FF2B5EF4-FFF2-40B4-BE49-F238E27FC236}">
              <a16:creationId xmlns:a16="http://schemas.microsoft.com/office/drawing/2014/main" id="{ADCA554F-FEE5-4406-B50E-4143BF6260C1}"/>
            </a:ext>
          </a:extLst>
        </xdr:cNvPr>
        <xdr:cNvSpPr/>
      </xdr:nvSpPr>
      <xdr:spPr>
        <a:xfrm>
          <a:off x="12239625" y="13565886"/>
          <a:ext cx="104775"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18813</xdr:rowOff>
    </xdr:from>
    <xdr:ext cx="762000" cy="259045"/>
    <xdr:sp macro="" textlink="">
      <xdr:nvSpPr>
        <xdr:cNvPr id="346" name="テキスト ボックス 345">
          <a:extLst>
            <a:ext uri="{FF2B5EF4-FFF2-40B4-BE49-F238E27FC236}">
              <a16:creationId xmlns:a16="http://schemas.microsoft.com/office/drawing/2014/main" id="{D5D33EB8-6E36-44D8-ADC9-0CC6A78C47B9}"/>
            </a:ext>
          </a:extLst>
        </xdr:cNvPr>
        <xdr:cNvSpPr txBox="1"/>
      </xdr:nvSpPr>
      <xdr:spPr>
        <a:xfrm>
          <a:off x="11953875" y="1327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496F4613-37E2-4DBE-8075-23BF1DFAC124}"/>
            </a:ext>
          </a:extLst>
        </xdr:cNvPr>
        <xdr:cNvSpPr/>
      </xdr:nvSpPr>
      <xdr:spPr>
        <a:xfrm>
          <a:off x="11668125" y="6677025"/>
          <a:ext cx="4619625" cy="428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DB35183C-54A5-489B-9BE5-1EA7F8B919AA}"/>
            </a:ext>
          </a:extLst>
        </xdr:cNvPr>
        <xdr:cNvSpPr txBox="1"/>
      </xdr:nvSpPr>
      <xdr:spPr>
        <a:xfrm>
          <a:off x="12436924" y="7153275"/>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3B18E78D-6A23-4C45-83E9-E9D3F40D3DED}"/>
            </a:ext>
          </a:extLst>
        </xdr:cNvPr>
        <xdr:cNvSpPr txBox="1"/>
      </xdr:nvSpPr>
      <xdr:spPr>
        <a:xfrm>
          <a:off x="14014001" y="71247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D7949551-D71E-450B-ADB3-71AC44125131}"/>
            </a:ext>
          </a:extLst>
        </xdr:cNvPr>
        <xdr:cNvSpPr/>
      </xdr:nvSpPr>
      <xdr:spPr>
        <a:xfrm>
          <a:off x="16354425" y="6981825"/>
          <a:ext cx="137160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20F4E2DA-536C-4189-950A-B4C15601CD16}"/>
            </a:ext>
          </a:extLst>
        </xdr:cNvPr>
        <xdr:cNvSpPr/>
      </xdr:nvSpPr>
      <xdr:spPr>
        <a:xfrm>
          <a:off x="16354425" y="7229475"/>
          <a:ext cx="137160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F6AF0576-C11C-4D28-8BD6-64351AFE55ED}"/>
            </a:ext>
          </a:extLst>
        </xdr:cNvPr>
        <xdr:cNvSpPr/>
      </xdr:nvSpPr>
      <xdr:spPr>
        <a:xfrm>
          <a:off x="17849850" y="6981825"/>
          <a:ext cx="1152525"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50814AE8-8194-4E6F-BBB2-AB974A45C653}"/>
            </a:ext>
          </a:extLst>
        </xdr:cNvPr>
        <xdr:cNvSpPr/>
      </xdr:nvSpPr>
      <xdr:spPr>
        <a:xfrm>
          <a:off x="17849850" y="7229475"/>
          <a:ext cx="1152525"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6A4400E0-A01D-4A68-A105-C08D23BCBDC1}"/>
            </a:ext>
          </a:extLst>
        </xdr:cNvPr>
        <xdr:cNvSpPr/>
      </xdr:nvSpPr>
      <xdr:spPr>
        <a:xfrm>
          <a:off x="19173825" y="6981825"/>
          <a:ext cx="116205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5B14044A-5693-4B0C-A662-EFECE67CB166}"/>
            </a:ext>
          </a:extLst>
        </xdr:cNvPr>
        <xdr:cNvSpPr/>
      </xdr:nvSpPr>
      <xdr:spPr>
        <a:xfrm>
          <a:off x="19173825" y="7229475"/>
          <a:ext cx="116205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C82984B5-8168-4FBE-A442-B0802C96A506}"/>
            </a:ext>
          </a:extLst>
        </xdr:cNvPr>
        <xdr:cNvSpPr/>
      </xdr:nvSpPr>
      <xdr:spPr>
        <a:xfrm>
          <a:off x="11668125" y="7667625"/>
          <a:ext cx="4619625" cy="32099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2D81C091-8157-4A54-9823-2AFE0D8F6808}"/>
            </a:ext>
          </a:extLst>
        </xdr:cNvPr>
        <xdr:cNvSpPr/>
      </xdr:nvSpPr>
      <xdr:spPr>
        <a:xfrm>
          <a:off x="16459200" y="7667625"/>
          <a:ext cx="5476875" cy="32099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8B264E69-C3C6-4277-A370-D96E5BA2DB7C}"/>
            </a:ext>
          </a:extLst>
        </xdr:cNvPr>
        <xdr:cNvSpPr/>
      </xdr:nvSpPr>
      <xdr:spPr>
        <a:xfrm>
          <a:off x="16459200" y="7667625"/>
          <a:ext cx="3467100" cy="361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A77E3234-763D-4BCB-BF53-B10FD2262D0D}"/>
            </a:ext>
          </a:extLst>
        </xdr:cNvPr>
        <xdr:cNvSpPr txBox="1"/>
      </xdr:nvSpPr>
      <xdr:spPr>
        <a:xfrm>
          <a:off x="16573500" y="8096250"/>
          <a:ext cx="5257800" cy="27146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令和４年度は、満期一括償還積立金の減少等により比率は上昇した。本市では、平成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今後の財政運営の基本的な考え方」を定め、その１つに「将来負担の抑制」として、市債を適切に活用しながらも、若い世代や子どもたちにとって過度な将来負担とならないように、中長期的にプライマリーバランスの安定的な黒字の確保に努め、市債残高を適正に管理することを位置付けている。今後も、これらの考え方に基づき、「必要な施策・事業の着実な推進」と「持続可能な行財政基盤の構築」の両立に向けた財政運営を進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5537E11C-763E-4CBE-AFB1-E252E216C967}"/>
            </a:ext>
          </a:extLst>
        </xdr:cNvPr>
        <xdr:cNvSpPr txBox="1"/>
      </xdr:nvSpPr>
      <xdr:spPr>
        <a:xfrm>
          <a:off x="11630025" y="74199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325AECEA-3FD9-4073-81C4-5EC1E4EDF072}"/>
            </a:ext>
          </a:extLst>
        </xdr:cNvPr>
        <xdr:cNvCxnSpPr/>
      </xdr:nvCxnSpPr>
      <xdr:spPr>
        <a:xfrm>
          <a:off x="11668125" y="108775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C55FB618-B6E8-4378-843B-B4AE32F1615A}"/>
            </a:ext>
          </a:extLst>
        </xdr:cNvPr>
        <xdr:cNvSpPr txBox="1"/>
      </xdr:nvSpPr>
      <xdr:spPr>
        <a:xfrm>
          <a:off x="10982325" y="10675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29F29E4F-2A5A-4CF4-AEB4-0FF0814BDD38}"/>
            </a:ext>
          </a:extLst>
        </xdr:cNvPr>
        <xdr:cNvCxnSpPr/>
      </xdr:nvCxnSpPr>
      <xdr:spPr>
        <a:xfrm>
          <a:off x="11668125" y="1036108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6A253F04-038D-43F0-A6CC-D6B22E4CF477}"/>
            </a:ext>
          </a:extLst>
        </xdr:cNvPr>
        <xdr:cNvSpPr txBox="1"/>
      </xdr:nvSpPr>
      <xdr:spPr>
        <a:xfrm>
          <a:off x="10982325" y="1016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B0295A20-049F-42E5-95C9-0D4E00D6FBA8}"/>
            </a:ext>
          </a:extLst>
        </xdr:cNvPr>
        <xdr:cNvCxnSpPr/>
      </xdr:nvCxnSpPr>
      <xdr:spPr>
        <a:xfrm>
          <a:off x="11668125" y="98414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5C6C606D-F468-427D-9B2E-77F727BF4964}"/>
            </a:ext>
          </a:extLst>
        </xdr:cNvPr>
        <xdr:cNvSpPr txBox="1"/>
      </xdr:nvSpPr>
      <xdr:spPr>
        <a:xfrm>
          <a:off x="10982325" y="964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A3DDE73C-39F9-49B6-B3C3-17A3BC4F66F8}"/>
            </a:ext>
          </a:extLst>
        </xdr:cNvPr>
        <xdr:cNvCxnSpPr/>
      </xdr:nvCxnSpPr>
      <xdr:spPr>
        <a:xfrm>
          <a:off x="11668125" y="9267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67018E50-E760-42BF-913A-A159B930B5E7}"/>
            </a:ext>
          </a:extLst>
        </xdr:cNvPr>
        <xdr:cNvSpPr txBox="1"/>
      </xdr:nvSpPr>
      <xdr:spPr>
        <a:xfrm>
          <a:off x="10982325" y="907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6D3516B6-D4FA-4422-B43B-86269185BAC1}"/>
            </a:ext>
          </a:extLst>
        </xdr:cNvPr>
        <xdr:cNvCxnSpPr/>
      </xdr:nvCxnSpPr>
      <xdr:spPr>
        <a:xfrm>
          <a:off x="11668125" y="87513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303B4325-4E38-4FA2-8811-FB3B5DEA30BA}"/>
            </a:ext>
          </a:extLst>
        </xdr:cNvPr>
        <xdr:cNvSpPr txBox="1"/>
      </xdr:nvSpPr>
      <xdr:spPr>
        <a:xfrm>
          <a:off x="10982325" y="8555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F383CA4-9DEA-44F7-A313-E3E55A17CB5B}"/>
            </a:ext>
          </a:extLst>
        </xdr:cNvPr>
        <xdr:cNvCxnSpPr/>
      </xdr:nvCxnSpPr>
      <xdr:spPr>
        <a:xfrm>
          <a:off x="11668125" y="82412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a:extLst>
            <a:ext uri="{FF2B5EF4-FFF2-40B4-BE49-F238E27FC236}">
              <a16:creationId xmlns:a16="http://schemas.microsoft.com/office/drawing/2014/main" id="{C20443DB-DA91-41C3-9904-B8665F18509F}"/>
            </a:ext>
          </a:extLst>
        </xdr:cNvPr>
        <xdr:cNvSpPr txBox="1"/>
      </xdr:nvSpPr>
      <xdr:spPr>
        <a:xfrm>
          <a:off x="10982325" y="8038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6B803274-3011-4BFA-8A66-D4E377021ECA}"/>
            </a:ext>
          </a:extLst>
        </xdr:cNvPr>
        <xdr:cNvCxnSpPr/>
      </xdr:nvCxnSpPr>
      <xdr:spPr>
        <a:xfrm>
          <a:off x="11668125" y="76676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45C5471B-09DA-4044-8E8A-857DB8599F61}"/>
            </a:ext>
          </a:extLst>
        </xdr:cNvPr>
        <xdr:cNvSpPr/>
      </xdr:nvSpPr>
      <xdr:spPr>
        <a:xfrm>
          <a:off x="11668125" y="7667625"/>
          <a:ext cx="4619625" cy="32099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11289</xdr:rowOff>
    </xdr:from>
    <xdr:to>
      <xdr:col>81</xdr:col>
      <xdr:colOff>44450</xdr:colOff>
      <xdr:row>45</xdr:row>
      <xdr:rowOff>60678</xdr:rowOff>
    </xdr:to>
    <xdr:cxnSp macro="">
      <xdr:nvCxnSpPr>
        <xdr:cNvPr id="375" name="直線コネクタ 374">
          <a:extLst>
            <a:ext uri="{FF2B5EF4-FFF2-40B4-BE49-F238E27FC236}">
              <a16:creationId xmlns:a16="http://schemas.microsoft.com/office/drawing/2014/main" id="{E2AFCBBE-CBA8-4C8B-A43A-9B88800CC2FA}"/>
            </a:ext>
          </a:extLst>
        </xdr:cNvPr>
        <xdr:cNvCxnSpPr/>
      </xdr:nvCxnSpPr>
      <xdr:spPr>
        <a:xfrm flipV="1">
          <a:off x="15478125" y="8466314"/>
          <a:ext cx="0" cy="188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6" name="公債費負担の状況最小値テキスト">
          <a:extLst>
            <a:ext uri="{FF2B5EF4-FFF2-40B4-BE49-F238E27FC236}">
              <a16:creationId xmlns:a16="http://schemas.microsoft.com/office/drawing/2014/main" id="{5C9ECB65-7EBB-44A7-94DF-455C6E0918DA}"/>
            </a:ext>
          </a:extLst>
        </xdr:cNvPr>
        <xdr:cNvSpPr txBox="1"/>
      </xdr:nvSpPr>
      <xdr:spPr>
        <a:xfrm>
          <a:off x="15563850" y="1031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7" name="直線コネクタ 376">
          <a:extLst>
            <a:ext uri="{FF2B5EF4-FFF2-40B4-BE49-F238E27FC236}">
              <a16:creationId xmlns:a16="http://schemas.microsoft.com/office/drawing/2014/main" id="{D1A96ACA-8879-46DA-BECD-5E36C689D627}"/>
            </a:ext>
          </a:extLst>
        </xdr:cNvPr>
        <xdr:cNvCxnSpPr/>
      </xdr:nvCxnSpPr>
      <xdr:spPr>
        <a:xfrm>
          <a:off x="15401925" y="1035085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97666</xdr:rowOff>
    </xdr:from>
    <xdr:ext cx="762000" cy="259045"/>
    <xdr:sp macro="" textlink="">
      <xdr:nvSpPr>
        <xdr:cNvPr id="378" name="公債費負担の状況最大値テキスト">
          <a:extLst>
            <a:ext uri="{FF2B5EF4-FFF2-40B4-BE49-F238E27FC236}">
              <a16:creationId xmlns:a16="http://schemas.microsoft.com/office/drawing/2014/main" id="{0C8C92CB-8465-4B9A-8EDE-4F4853C7249D}"/>
            </a:ext>
          </a:extLst>
        </xdr:cNvPr>
        <xdr:cNvSpPr txBox="1"/>
      </xdr:nvSpPr>
      <xdr:spPr>
        <a:xfrm>
          <a:off x="15563850" y="809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11289</xdr:rowOff>
    </xdr:from>
    <xdr:to>
      <xdr:col>81</xdr:col>
      <xdr:colOff>133350</xdr:colOff>
      <xdr:row>37</xdr:row>
      <xdr:rowOff>11289</xdr:rowOff>
    </xdr:to>
    <xdr:cxnSp macro="">
      <xdr:nvCxnSpPr>
        <xdr:cNvPr id="379" name="直線コネクタ 378">
          <a:extLst>
            <a:ext uri="{FF2B5EF4-FFF2-40B4-BE49-F238E27FC236}">
              <a16:creationId xmlns:a16="http://schemas.microsoft.com/office/drawing/2014/main" id="{1BF64631-0EC6-49BB-A7AC-8CC8EA9A1690}"/>
            </a:ext>
          </a:extLst>
        </xdr:cNvPr>
        <xdr:cNvCxnSpPr/>
      </xdr:nvCxnSpPr>
      <xdr:spPr>
        <a:xfrm>
          <a:off x="15401925" y="846631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119239</xdr:rowOff>
    </xdr:from>
    <xdr:to>
      <xdr:col>81</xdr:col>
      <xdr:colOff>44450</xdr:colOff>
      <xdr:row>42</xdr:row>
      <xdr:rowOff>146050</xdr:rowOff>
    </xdr:to>
    <xdr:cxnSp macro="">
      <xdr:nvCxnSpPr>
        <xdr:cNvPr id="380" name="直線コネクタ 379">
          <a:extLst>
            <a:ext uri="{FF2B5EF4-FFF2-40B4-BE49-F238E27FC236}">
              <a16:creationId xmlns:a16="http://schemas.microsoft.com/office/drawing/2014/main" id="{768B5C0F-D19A-472A-991C-8672BA7B626E}"/>
            </a:ext>
          </a:extLst>
        </xdr:cNvPr>
        <xdr:cNvCxnSpPr/>
      </xdr:nvCxnSpPr>
      <xdr:spPr>
        <a:xfrm>
          <a:off x="14716125" y="9723614"/>
          <a:ext cx="762000" cy="2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28522</xdr:rowOff>
    </xdr:from>
    <xdr:ext cx="762000" cy="259045"/>
    <xdr:sp macro="" textlink="">
      <xdr:nvSpPr>
        <xdr:cNvPr id="381" name="公債費負担の状況平均値テキスト">
          <a:extLst>
            <a:ext uri="{FF2B5EF4-FFF2-40B4-BE49-F238E27FC236}">
              <a16:creationId xmlns:a16="http://schemas.microsoft.com/office/drawing/2014/main" id="{56DFCDE8-3137-428F-8401-DF8D36FCFC72}"/>
            </a:ext>
          </a:extLst>
        </xdr:cNvPr>
        <xdr:cNvSpPr txBox="1"/>
      </xdr:nvSpPr>
      <xdr:spPr>
        <a:xfrm>
          <a:off x="15563850" y="9175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11995</xdr:rowOff>
    </xdr:from>
    <xdr:to>
      <xdr:col>81</xdr:col>
      <xdr:colOff>95250</xdr:colOff>
      <xdr:row>41</xdr:row>
      <xdr:rowOff>113595</xdr:rowOff>
    </xdr:to>
    <xdr:sp macro="" textlink="">
      <xdr:nvSpPr>
        <xdr:cNvPr id="382" name="フローチャート: 判断 381">
          <a:extLst>
            <a:ext uri="{FF2B5EF4-FFF2-40B4-BE49-F238E27FC236}">
              <a16:creationId xmlns:a16="http://schemas.microsoft.com/office/drawing/2014/main" id="{F6AA8769-3A3E-4200-9BD1-81B4EA0163F3}"/>
            </a:ext>
          </a:extLst>
        </xdr:cNvPr>
        <xdr:cNvSpPr/>
      </xdr:nvSpPr>
      <xdr:spPr>
        <a:xfrm>
          <a:off x="15430500" y="938142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79022</xdr:rowOff>
    </xdr:from>
    <xdr:to>
      <xdr:col>77</xdr:col>
      <xdr:colOff>44450</xdr:colOff>
      <xdr:row>42</xdr:row>
      <xdr:rowOff>119239</xdr:rowOff>
    </xdr:to>
    <xdr:cxnSp macro="">
      <xdr:nvCxnSpPr>
        <xdr:cNvPr id="383" name="直線コネクタ 382">
          <a:extLst>
            <a:ext uri="{FF2B5EF4-FFF2-40B4-BE49-F238E27FC236}">
              <a16:creationId xmlns:a16="http://schemas.microsoft.com/office/drawing/2014/main" id="{578AA5CD-53B4-4ED1-B175-98EC4DC7D1DA}"/>
            </a:ext>
          </a:extLst>
        </xdr:cNvPr>
        <xdr:cNvCxnSpPr/>
      </xdr:nvCxnSpPr>
      <xdr:spPr>
        <a:xfrm>
          <a:off x="13906500" y="9680222"/>
          <a:ext cx="809625" cy="4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52211</xdr:rowOff>
    </xdr:from>
    <xdr:to>
      <xdr:col>77</xdr:col>
      <xdr:colOff>95250</xdr:colOff>
      <xdr:row>41</xdr:row>
      <xdr:rowOff>153811</xdr:rowOff>
    </xdr:to>
    <xdr:sp macro="" textlink="">
      <xdr:nvSpPr>
        <xdr:cNvPr id="384" name="フローチャート: 判断 383">
          <a:extLst>
            <a:ext uri="{FF2B5EF4-FFF2-40B4-BE49-F238E27FC236}">
              <a16:creationId xmlns:a16="http://schemas.microsoft.com/office/drawing/2014/main" id="{AC22B255-8573-48A6-A80A-9BC54EA18E82}"/>
            </a:ext>
          </a:extLst>
        </xdr:cNvPr>
        <xdr:cNvSpPr/>
      </xdr:nvSpPr>
      <xdr:spPr>
        <a:xfrm>
          <a:off x="14668500" y="942163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163988</xdr:rowOff>
    </xdr:from>
    <xdr:ext cx="736600" cy="259045"/>
    <xdr:sp macro="" textlink="">
      <xdr:nvSpPr>
        <xdr:cNvPr id="385" name="テキスト ボックス 384">
          <a:extLst>
            <a:ext uri="{FF2B5EF4-FFF2-40B4-BE49-F238E27FC236}">
              <a16:creationId xmlns:a16="http://schemas.microsoft.com/office/drawing/2014/main" id="{F9647D02-577B-409C-901C-AF9FAD1362D1}"/>
            </a:ext>
          </a:extLst>
        </xdr:cNvPr>
        <xdr:cNvSpPr txBox="1"/>
      </xdr:nvSpPr>
      <xdr:spPr>
        <a:xfrm>
          <a:off x="14373225" y="9076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156633</xdr:rowOff>
    </xdr:from>
    <xdr:to>
      <xdr:col>72</xdr:col>
      <xdr:colOff>203200</xdr:colOff>
      <xdr:row>42</xdr:row>
      <xdr:rowOff>79022</xdr:rowOff>
    </xdr:to>
    <xdr:cxnSp macro="">
      <xdr:nvCxnSpPr>
        <xdr:cNvPr id="386" name="直線コネクタ 385">
          <a:extLst>
            <a:ext uri="{FF2B5EF4-FFF2-40B4-BE49-F238E27FC236}">
              <a16:creationId xmlns:a16="http://schemas.microsoft.com/office/drawing/2014/main" id="{563225DE-9E56-48D9-80E1-23ED5D6DD4CF}"/>
            </a:ext>
          </a:extLst>
        </xdr:cNvPr>
        <xdr:cNvCxnSpPr/>
      </xdr:nvCxnSpPr>
      <xdr:spPr>
        <a:xfrm>
          <a:off x="13106400" y="9532408"/>
          <a:ext cx="800100" cy="14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7" name="フローチャート: 判断 386">
          <a:extLst>
            <a:ext uri="{FF2B5EF4-FFF2-40B4-BE49-F238E27FC236}">
              <a16:creationId xmlns:a16="http://schemas.microsoft.com/office/drawing/2014/main" id="{62308C90-D345-4A2A-B547-66939EF0A42B}"/>
            </a:ext>
          </a:extLst>
        </xdr:cNvPr>
        <xdr:cNvSpPr/>
      </xdr:nvSpPr>
      <xdr:spPr>
        <a:xfrm>
          <a:off x="13868400" y="9451622"/>
          <a:ext cx="8572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19349</xdr:rowOff>
    </xdr:from>
    <xdr:ext cx="762000" cy="259045"/>
    <xdr:sp macro="" textlink="">
      <xdr:nvSpPr>
        <xdr:cNvPr id="388" name="テキスト ボックス 387">
          <a:extLst>
            <a:ext uri="{FF2B5EF4-FFF2-40B4-BE49-F238E27FC236}">
              <a16:creationId xmlns:a16="http://schemas.microsoft.com/office/drawing/2014/main" id="{187A558B-2396-4CB9-9D3D-0C4E8A78BABF}"/>
            </a:ext>
          </a:extLst>
        </xdr:cNvPr>
        <xdr:cNvSpPr txBox="1"/>
      </xdr:nvSpPr>
      <xdr:spPr>
        <a:xfrm>
          <a:off x="13554075" y="916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129822</xdr:rowOff>
    </xdr:from>
    <xdr:to>
      <xdr:col>68</xdr:col>
      <xdr:colOff>152400</xdr:colOff>
      <xdr:row>41</xdr:row>
      <xdr:rowOff>156633</xdr:rowOff>
    </xdr:to>
    <xdr:cxnSp macro="">
      <xdr:nvCxnSpPr>
        <xdr:cNvPr id="389" name="直線コネクタ 388">
          <a:extLst>
            <a:ext uri="{FF2B5EF4-FFF2-40B4-BE49-F238E27FC236}">
              <a16:creationId xmlns:a16="http://schemas.microsoft.com/office/drawing/2014/main" id="{47262FBB-285E-4FE0-B9A0-2C1756DD96BF}"/>
            </a:ext>
          </a:extLst>
        </xdr:cNvPr>
        <xdr:cNvCxnSpPr/>
      </xdr:nvCxnSpPr>
      <xdr:spPr>
        <a:xfrm>
          <a:off x="12296775" y="9499247"/>
          <a:ext cx="809625" cy="3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90" name="フローチャート: 判断 389">
          <a:extLst>
            <a:ext uri="{FF2B5EF4-FFF2-40B4-BE49-F238E27FC236}">
              <a16:creationId xmlns:a16="http://schemas.microsoft.com/office/drawing/2014/main" id="{299F8A49-F4CA-491F-A820-2FF32950A9DF}"/>
            </a:ext>
          </a:extLst>
        </xdr:cNvPr>
        <xdr:cNvSpPr/>
      </xdr:nvSpPr>
      <xdr:spPr>
        <a:xfrm>
          <a:off x="13058775" y="9451622"/>
          <a:ext cx="8572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19349</xdr:rowOff>
    </xdr:from>
    <xdr:ext cx="762000" cy="259045"/>
    <xdr:sp macro="" textlink="">
      <xdr:nvSpPr>
        <xdr:cNvPr id="391" name="テキスト ボックス 390">
          <a:extLst>
            <a:ext uri="{FF2B5EF4-FFF2-40B4-BE49-F238E27FC236}">
              <a16:creationId xmlns:a16="http://schemas.microsoft.com/office/drawing/2014/main" id="{C50E3F94-3B0B-443D-B229-E905C7FB2854}"/>
            </a:ext>
          </a:extLst>
        </xdr:cNvPr>
        <xdr:cNvSpPr txBox="1"/>
      </xdr:nvSpPr>
      <xdr:spPr>
        <a:xfrm>
          <a:off x="12763500" y="916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2" name="フローチャート: 判断 391">
          <a:extLst>
            <a:ext uri="{FF2B5EF4-FFF2-40B4-BE49-F238E27FC236}">
              <a16:creationId xmlns:a16="http://schemas.microsoft.com/office/drawing/2014/main" id="{1CA5EC35-DE13-4571-9F30-3E5A501165C8}"/>
            </a:ext>
          </a:extLst>
        </xdr:cNvPr>
        <xdr:cNvSpPr/>
      </xdr:nvSpPr>
      <xdr:spPr>
        <a:xfrm>
          <a:off x="12239625" y="960261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87788</xdr:rowOff>
    </xdr:from>
    <xdr:ext cx="762000" cy="259045"/>
    <xdr:sp macro="" textlink="">
      <xdr:nvSpPr>
        <xdr:cNvPr id="393" name="テキスト ボックス 392">
          <a:extLst>
            <a:ext uri="{FF2B5EF4-FFF2-40B4-BE49-F238E27FC236}">
              <a16:creationId xmlns:a16="http://schemas.microsoft.com/office/drawing/2014/main" id="{4FDE8D74-C30A-46C5-ADC9-3C1C290BA5B0}"/>
            </a:ext>
          </a:extLst>
        </xdr:cNvPr>
        <xdr:cNvSpPr txBox="1"/>
      </xdr:nvSpPr>
      <xdr:spPr>
        <a:xfrm>
          <a:off x="11953875" y="968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B2C1C8D8-42DE-42E7-A5C5-8E8E4C2FBA8C}"/>
            </a:ext>
          </a:extLst>
        </xdr:cNvPr>
        <xdr:cNvSpPr txBox="1"/>
      </xdr:nvSpPr>
      <xdr:spPr>
        <a:xfrm>
          <a:off x="152781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2F673C39-F73B-4319-9CB5-277325AE4C13}"/>
            </a:ext>
          </a:extLst>
        </xdr:cNvPr>
        <xdr:cNvSpPr txBox="1"/>
      </xdr:nvSpPr>
      <xdr:spPr>
        <a:xfrm>
          <a:off x="145161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67B7E34-5454-41B4-900F-CD5E7A7AB219}"/>
            </a:ext>
          </a:extLst>
        </xdr:cNvPr>
        <xdr:cNvSpPr txBox="1"/>
      </xdr:nvSpPr>
      <xdr:spPr>
        <a:xfrm>
          <a:off x="137160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7A3A06FB-B41B-436E-A02C-EEEEA565C76B}"/>
            </a:ext>
          </a:extLst>
        </xdr:cNvPr>
        <xdr:cNvSpPr txBox="1"/>
      </xdr:nvSpPr>
      <xdr:spPr>
        <a:xfrm>
          <a:off x="12906375"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33DC56A4-2123-437E-B9A8-A4FA693F3BC5}"/>
            </a:ext>
          </a:extLst>
        </xdr:cNvPr>
        <xdr:cNvSpPr txBox="1"/>
      </xdr:nvSpPr>
      <xdr:spPr>
        <a:xfrm>
          <a:off x="1209675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95250</xdr:rowOff>
    </xdr:from>
    <xdr:to>
      <xdr:col>81</xdr:col>
      <xdr:colOff>95250</xdr:colOff>
      <xdr:row>43</xdr:row>
      <xdr:rowOff>25400</xdr:rowOff>
    </xdr:to>
    <xdr:sp macro="" textlink="">
      <xdr:nvSpPr>
        <xdr:cNvPr id="399" name="楕円 398">
          <a:extLst>
            <a:ext uri="{FF2B5EF4-FFF2-40B4-BE49-F238E27FC236}">
              <a16:creationId xmlns:a16="http://schemas.microsoft.com/office/drawing/2014/main" id="{7046C3AD-5937-4F35-B129-9327BDF6981E}"/>
            </a:ext>
          </a:extLst>
        </xdr:cNvPr>
        <xdr:cNvSpPr/>
      </xdr:nvSpPr>
      <xdr:spPr>
        <a:xfrm>
          <a:off x="15430500" y="9696450"/>
          <a:ext cx="95250"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67327</xdr:rowOff>
    </xdr:from>
    <xdr:ext cx="762000" cy="259045"/>
    <xdr:sp macro="" textlink="">
      <xdr:nvSpPr>
        <xdr:cNvPr id="400" name="公債費負担の状況該当値テキスト">
          <a:extLst>
            <a:ext uri="{FF2B5EF4-FFF2-40B4-BE49-F238E27FC236}">
              <a16:creationId xmlns:a16="http://schemas.microsoft.com/office/drawing/2014/main" id="{369D2864-1544-413F-97EC-85453AF03462}"/>
            </a:ext>
          </a:extLst>
        </xdr:cNvPr>
        <xdr:cNvSpPr txBox="1"/>
      </xdr:nvSpPr>
      <xdr:spPr>
        <a:xfrm>
          <a:off x="15563850" y="966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68439</xdr:rowOff>
    </xdr:from>
    <xdr:to>
      <xdr:col>77</xdr:col>
      <xdr:colOff>95250</xdr:colOff>
      <xdr:row>42</xdr:row>
      <xdr:rowOff>170039</xdr:rowOff>
    </xdr:to>
    <xdr:sp macro="" textlink="">
      <xdr:nvSpPr>
        <xdr:cNvPr id="401" name="楕円 400">
          <a:extLst>
            <a:ext uri="{FF2B5EF4-FFF2-40B4-BE49-F238E27FC236}">
              <a16:creationId xmlns:a16="http://schemas.microsoft.com/office/drawing/2014/main" id="{A6ADBE64-B363-4301-B301-69DC9E30AF3B}"/>
            </a:ext>
          </a:extLst>
        </xdr:cNvPr>
        <xdr:cNvSpPr/>
      </xdr:nvSpPr>
      <xdr:spPr>
        <a:xfrm>
          <a:off x="14668500" y="966646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154816</xdr:rowOff>
    </xdr:from>
    <xdr:ext cx="736600" cy="259045"/>
    <xdr:sp macro="" textlink="">
      <xdr:nvSpPr>
        <xdr:cNvPr id="402" name="テキスト ボックス 401">
          <a:extLst>
            <a:ext uri="{FF2B5EF4-FFF2-40B4-BE49-F238E27FC236}">
              <a16:creationId xmlns:a16="http://schemas.microsoft.com/office/drawing/2014/main" id="{AF2B8C20-C837-4930-B04A-C1D623205E20}"/>
            </a:ext>
          </a:extLst>
        </xdr:cNvPr>
        <xdr:cNvSpPr txBox="1"/>
      </xdr:nvSpPr>
      <xdr:spPr>
        <a:xfrm>
          <a:off x="14373225" y="9756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28222</xdr:rowOff>
    </xdr:from>
    <xdr:to>
      <xdr:col>73</xdr:col>
      <xdr:colOff>44450</xdr:colOff>
      <xdr:row>42</xdr:row>
      <xdr:rowOff>129822</xdr:rowOff>
    </xdr:to>
    <xdr:sp macro="" textlink="">
      <xdr:nvSpPr>
        <xdr:cNvPr id="403" name="楕円 402">
          <a:extLst>
            <a:ext uri="{FF2B5EF4-FFF2-40B4-BE49-F238E27FC236}">
              <a16:creationId xmlns:a16="http://schemas.microsoft.com/office/drawing/2014/main" id="{B64DF2EA-149B-4DAB-9A9C-2DF22DA7EB64}"/>
            </a:ext>
          </a:extLst>
        </xdr:cNvPr>
        <xdr:cNvSpPr/>
      </xdr:nvSpPr>
      <xdr:spPr>
        <a:xfrm>
          <a:off x="13868400" y="963259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114599</xdr:rowOff>
    </xdr:from>
    <xdr:ext cx="762000" cy="259045"/>
    <xdr:sp macro="" textlink="">
      <xdr:nvSpPr>
        <xdr:cNvPr id="404" name="テキスト ボックス 403">
          <a:extLst>
            <a:ext uri="{FF2B5EF4-FFF2-40B4-BE49-F238E27FC236}">
              <a16:creationId xmlns:a16="http://schemas.microsoft.com/office/drawing/2014/main" id="{3038974F-4B40-4104-BFD3-1009BD459DF0}"/>
            </a:ext>
          </a:extLst>
        </xdr:cNvPr>
        <xdr:cNvSpPr txBox="1"/>
      </xdr:nvSpPr>
      <xdr:spPr>
        <a:xfrm>
          <a:off x="13554075" y="9715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105833</xdr:rowOff>
    </xdr:from>
    <xdr:to>
      <xdr:col>68</xdr:col>
      <xdr:colOff>203200</xdr:colOff>
      <xdr:row>42</xdr:row>
      <xdr:rowOff>35983</xdr:rowOff>
    </xdr:to>
    <xdr:sp macro="" textlink="">
      <xdr:nvSpPr>
        <xdr:cNvPr id="405" name="楕円 404">
          <a:extLst>
            <a:ext uri="{FF2B5EF4-FFF2-40B4-BE49-F238E27FC236}">
              <a16:creationId xmlns:a16="http://schemas.microsoft.com/office/drawing/2014/main" id="{51532355-D425-4CCA-B43B-33F358A34609}"/>
            </a:ext>
          </a:extLst>
        </xdr:cNvPr>
        <xdr:cNvSpPr/>
      </xdr:nvSpPr>
      <xdr:spPr>
        <a:xfrm>
          <a:off x="13058775" y="9475258"/>
          <a:ext cx="85725"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406" name="テキスト ボックス 405">
          <a:extLst>
            <a:ext uri="{FF2B5EF4-FFF2-40B4-BE49-F238E27FC236}">
              <a16:creationId xmlns:a16="http://schemas.microsoft.com/office/drawing/2014/main" id="{B1CD6EF5-A654-4070-9CEF-C1B709E748FC}"/>
            </a:ext>
          </a:extLst>
        </xdr:cNvPr>
        <xdr:cNvSpPr txBox="1"/>
      </xdr:nvSpPr>
      <xdr:spPr>
        <a:xfrm>
          <a:off x="12763500" y="9621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79022</xdr:rowOff>
    </xdr:from>
    <xdr:to>
      <xdr:col>64</xdr:col>
      <xdr:colOff>152400</xdr:colOff>
      <xdr:row>42</xdr:row>
      <xdr:rowOff>9172</xdr:rowOff>
    </xdr:to>
    <xdr:sp macro="" textlink="">
      <xdr:nvSpPr>
        <xdr:cNvPr id="407" name="楕円 406">
          <a:extLst>
            <a:ext uri="{FF2B5EF4-FFF2-40B4-BE49-F238E27FC236}">
              <a16:creationId xmlns:a16="http://schemas.microsoft.com/office/drawing/2014/main" id="{CC4B8563-6793-4F9E-8918-A3B3677102A3}"/>
            </a:ext>
          </a:extLst>
        </xdr:cNvPr>
        <xdr:cNvSpPr/>
      </xdr:nvSpPr>
      <xdr:spPr>
        <a:xfrm>
          <a:off x="12239625" y="9451622"/>
          <a:ext cx="104775"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19349</xdr:rowOff>
    </xdr:from>
    <xdr:ext cx="762000" cy="259045"/>
    <xdr:sp macro="" textlink="">
      <xdr:nvSpPr>
        <xdr:cNvPr id="408" name="テキスト ボックス 407">
          <a:extLst>
            <a:ext uri="{FF2B5EF4-FFF2-40B4-BE49-F238E27FC236}">
              <a16:creationId xmlns:a16="http://schemas.microsoft.com/office/drawing/2014/main" id="{1BCD9A4C-4D98-4799-B16D-FB7CD14CC467}"/>
            </a:ext>
          </a:extLst>
        </xdr:cNvPr>
        <xdr:cNvSpPr txBox="1"/>
      </xdr:nvSpPr>
      <xdr:spPr>
        <a:xfrm>
          <a:off x="11953875" y="916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BE5DAF84-BC24-493F-8168-D1B3A718CF87}"/>
            </a:ext>
          </a:extLst>
        </xdr:cNvPr>
        <xdr:cNvSpPr/>
      </xdr:nvSpPr>
      <xdr:spPr>
        <a:xfrm>
          <a:off x="11668125" y="1609725"/>
          <a:ext cx="4619625" cy="371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6DF02E33-29E4-4272-A342-73ED0563AAD6}"/>
            </a:ext>
          </a:extLst>
        </xdr:cNvPr>
        <xdr:cNvSpPr txBox="1"/>
      </xdr:nvSpPr>
      <xdr:spPr>
        <a:xfrm>
          <a:off x="12523455" y="2085975"/>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15CFF076-8AEC-4A3C-BC61-F405652AAA56}"/>
            </a:ext>
          </a:extLst>
        </xdr:cNvPr>
        <xdr:cNvSpPr txBox="1"/>
      </xdr:nvSpPr>
      <xdr:spPr>
        <a:xfrm>
          <a:off x="13936995" y="20574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BA449870-4077-4805-A43D-F0ADDE43DF93}"/>
            </a:ext>
          </a:extLst>
        </xdr:cNvPr>
        <xdr:cNvSpPr/>
      </xdr:nvSpPr>
      <xdr:spPr>
        <a:xfrm>
          <a:off x="16354425" y="1914525"/>
          <a:ext cx="137160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83F6DE05-A5F5-4A28-8BDF-EEAB1C561A84}"/>
            </a:ext>
          </a:extLst>
        </xdr:cNvPr>
        <xdr:cNvSpPr/>
      </xdr:nvSpPr>
      <xdr:spPr>
        <a:xfrm>
          <a:off x="16354425" y="2162175"/>
          <a:ext cx="137160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6192FE0F-8666-4A15-8108-CEE2F406B7DF}"/>
            </a:ext>
          </a:extLst>
        </xdr:cNvPr>
        <xdr:cNvSpPr/>
      </xdr:nvSpPr>
      <xdr:spPr>
        <a:xfrm>
          <a:off x="17849850" y="1914525"/>
          <a:ext cx="1152525"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7A86CDC-8869-4EF4-8117-9A5CEAAD6BC9}"/>
            </a:ext>
          </a:extLst>
        </xdr:cNvPr>
        <xdr:cNvSpPr/>
      </xdr:nvSpPr>
      <xdr:spPr>
        <a:xfrm>
          <a:off x="17849850" y="2162175"/>
          <a:ext cx="1152525"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5B2DD41C-3C0C-440A-ACC4-5577B017AC71}"/>
            </a:ext>
          </a:extLst>
        </xdr:cNvPr>
        <xdr:cNvSpPr/>
      </xdr:nvSpPr>
      <xdr:spPr>
        <a:xfrm>
          <a:off x="19173825" y="1914525"/>
          <a:ext cx="116205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9029E421-7084-4C1B-9914-C338E36E149B}"/>
            </a:ext>
          </a:extLst>
        </xdr:cNvPr>
        <xdr:cNvSpPr/>
      </xdr:nvSpPr>
      <xdr:spPr>
        <a:xfrm>
          <a:off x="19173825" y="2162175"/>
          <a:ext cx="116205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A2EA4662-E387-4EC4-8768-0E813BD34BC3}"/>
            </a:ext>
          </a:extLst>
        </xdr:cNvPr>
        <xdr:cNvSpPr/>
      </xdr:nvSpPr>
      <xdr:spPr>
        <a:xfrm>
          <a:off x="11668125" y="2600325"/>
          <a:ext cx="4619625" cy="32099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824F0796-2B7E-47DA-B92C-23A3301DB491}"/>
            </a:ext>
          </a:extLst>
        </xdr:cNvPr>
        <xdr:cNvSpPr/>
      </xdr:nvSpPr>
      <xdr:spPr>
        <a:xfrm>
          <a:off x="16459200" y="2600325"/>
          <a:ext cx="5476875" cy="32099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A63A8CA3-6C7D-4AD2-8F75-E7A84028002D}"/>
            </a:ext>
          </a:extLst>
        </xdr:cNvPr>
        <xdr:cNvSpPr/>
      </xdr:nvSpPr>
      <xdr:spPr>
        <a:xfrm>
          <a:off x="16459200" y="2600325"/>
          <a:ext cx="3467100" cy="304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37A61FFB-74A6-4BE1-BE6C-54D6DAD53CA9}"/>
            </a:ext>
          </a:extLst>
        </xdr:cNvPr>
        <xdr:cNvSpPr txBox="1"/>
      </xdr:nvSpPr>
      <xdr:spPr>
        <a:xfrm>
          <a:off x="16573500" y="3028950"/>
          <a:ext cx="5257800" cy="27146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令和４年度は、将来負担額が地方債現在高の増などにより増加した一方で、標準税収入額の増により標準財政規模も増加したため、比率は前年度と同率で推移した。本市では、平成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今後の財政運営の基本的な考え方」を定め、その１つに「将来負担の抑制」として、市債を適切に活用しながらも、若い世代や子どもたちにとって過度な将来負担とならないように、中長期的にプライマリーバランスの安定的な黒字の確保に努め、市債残高を適正に管理することを位置付けている。今後も、これらの考え方に基づき、「必要な施策・事業の着実な推進」と「持続可能な行財政基盤の構築」の両立に向けた財政運営を進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B1FF3F72-6105-4E2A-919D-0B3A7A9503A1}"/>
            </a:ext>
          </a:extLst>
        </xdr:cNvPr>
        <xdr:cNvSpPr txBox="1"/>
      </xdr:nvSpPr>
      <xdr:spPr>
        <a:xfrm>
          <a:off x="11630025" y="23526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4C04762-E3D4-4287-A94C-B659B4EB498A}"/>
            </a:ext>
          </a:extLst>
        </xdr:cNvPr>
        <xdr:cNvCxnSpPr/>
      </xdr:nvCxnSpPr>
      <xdr:spPr>
        <a:xfrm>
          <a:off x="11668125" y="58102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13B64D61-41A5-4C0F-A4E0-ACB5B7ED27A0}"/>
            </a:ext>
          </a:extLst>
        </xdr:cNvPr>
        <xdr:cNvSpPr txBox="1"/>
      </xdr:nvSpPr>
      <xdr:spPr>
        <a:xfrm>
          <a:off x="10982325" y="56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7E2256AF-465B-4F9C-B7BF-BD04185858FE}"/>
            </a:ext>
          </a:extLst>
        </xdr:cNvPr>
        <xdr:cNvCxnSpPr/>
      </xdr:nvCxnSpPr>
      <xdr:spPr>
        <a:xfrm>
          <a:off x="11668125" y="529378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C303B469-291A-4C49-A71A-F8D215722441}"/>
            </a:ext>
          </a:extLst>
        </xdr:cNvPr>
        <xdr:cNvSpPr txBox="1"/>
      </xdr:nvSpPr>
      <xdr:spPr>
        <a:xfrm>
          <a:off x="10982325" y="5097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BD3EFE20-50CB-4A05-A660-87DC7EE395F6}"/>
            </a:ext>
          </a:extLst>
        </xdr:cNvPr>
        <xdr:cNvCxnSpPr/>
      </xdr:nvCxnSpPr>
      <xdr:spPr>
        <a:xfrm>
          <a:off x="11668125" y="47169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F6EF5359-B07F-499E-9470-A5AA544975E1}"/>
            </a:ext>
          </a:extLst>
        </xdr:cNvPr>
        <xdr:cNvSpPr txBox="1"/>
      </xdr:nvSpPr>
      <xdr:spPr>
        <a:xfrm>
          <a:off x="10982325" y="458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93145322-58A9-4214-A33F-DE8F09EBBEAB}"/>
            </a:ext>
          </a:extLst>
        </xdr:cNvPr>
        <xdr:cNvCxnSpPr/>
      </xdr:nvCxnSpPr>
      <xdr:spPr>
        <a:xfrm>
          <a:off x="11668125" y="42005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754E6B86-B3D5-4E7D-8F55-865DB2708074}"/>
            </a:ext>
          </a:extLst>
        </xdr:cNvPr>
        <xdr:cNvSpPr txBox="1"/>
      </xdr:nvSpPr>
      <xdr:spPr>
        <a:xfrm>
          <a:off x="10982325" y="400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83A591A9-E15E-43DF-B59A-492D49587C1D}"/>
            </a:ext>
          </a:extLst>
        </xdr:cNvPr>
        <xdr:cNvCxnSpPr/>
      </xdr:nvCxnSpPr>
      <xdr:spPr>
        <a:xfrm>
          <a:off x="11668125" y="36840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5CECDC5F-5937-4A79-9B0B-224F8CD563E6}"/>
            </a:ext>
          </a:extLst>
        </xdr:cNvPr>
        <xdr:cNvSpPr txBox="1"/>
      </xdr:nvSpPr>
      <xdr:spPr>
        <a:xfrm>
          <a:off x="10982325" y="348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A7BDBE41-716F-4C17-8DC5-7B320E7AAA49}"/>
            </a:ext>
          </a:extLst>
        </xdr:cNvPr>
        <xdr:cNvCxnSpPr/>
      </xdr:nvCxnSpPr>
      <xdr:spPr>
        <a:xfrm>
          <a:off x="11668125" y="31167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296E5BFA-B6B4-4026-88F1-AD3565FD6C7F}"/>
            </a:ext>
          </a:extLst>
        </xdr:cNvPr>
        <xdr:cNvSpPr txBox="1"/>
      </xdr:nvSpPr>
      <xdr:spPr>
        <a:xfrm>
          <a:off x="10982325" y="291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9B2AE7E4-EC5D-4A90-A5A5-361D111A28A8}"/>
            </a:ext>
          </a:extLst>
        </xdr:cNvPr>
        <xdr:cNvCxnSpPr/>
      </xdr:nvCxnSpPr>
      <xdr:spPr>
        <a:xfrm>
          <a:off x="11668125" y="26003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614117B1-BAFE-44D6-A099-61D3C478B455}"/>
            </a:ext>
          </a:extLst>
        </xdr:cNvPr>
        <xdr:cNvSpPr/>
      </xdr:nvSpPr>
      <xdr:spPr>
        <a:xfrm>
          <a:off x="11668125" y="2600325"/>
          <a:ext cx="4619625" cy="32099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7" name="直線コネクタ 436">
          <a:extLst>
            <a:ext uri="{FF2B5EF4-FFF2-40B4-BE49-F238E27FC236}">
              <a16:creationId xmlns:a16="http://schemas.microsoft.com/office/drawing/2014/main" id="{F1E1267E-C305-4A6C-AD57-23EB8EC7B3AC}"/>
            </a:ext>
          </a:extLst>
        </xdr:cNvPr>
        <xdr:cNvCxnSpPr/>
      </xdr:nvCxnSpPr>
      <xdr:spPr>
        <a:xfrm flipV="1">
          <a:off x="15478125" y="3116792"/>
          <a:ext cx="0" cy="17795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8" name="将来負担の状況最小値テキスト">
          <a:extLst>
            <a:ext uri="{FF2B5EF4-FFF2-40B4-BE49-F238E27FC236}">
              <a16:creationId xmlns:a16="http://schemas.microsoft.com/office/drawing/2014/main" id="{7E7C912F-A963-4540-AF71-A9641E9F8D72}"/>
            </a:ext>
          </a:extLst>
        </xdr:cNvPr>
        <xdr:cNvSpPr txBox="1"/>
      </xdr:nvSpPr>
      <xdr:spPr>
        <a:xfrm>
          <a:off x="15563850" y="486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39" name="直線コネクタ 438">
          <a:extLst>
            <a:ext uri="{FF2B5EF4-FFF2-40B4-BE49-F238E27FC236}">
              <a16:creationId xmlns:a16="http://schemas.microsoft.com/office/drawing/2014/main" id="{D4CEBCBF-7EA5-4FD1-A497-FACB2890083F}"/>
            </a:ext>
          </a:extLst>
        </xdr:cNvPr>
        <xdr:cNvCxnSpPr/>
      </xdr:nvCxnSpPr>
      <xdr:spPr>
        <a:xfrm>
          <a:off x="15401925" y="489635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EC04F09A-D3BF-4D01-B6D8-64195084CA91}"/>
            </a:ext>
          </a:extLst>
        </xdr:cNvPr>
        <xdr:cNvSpPr txBox="1"/>
      </xdr:nvSpPr>
      <xdr:spPr>
        <a:xfrm>
          <a:off x="15563850" y="279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4D712B78-DE7C-4D9E-86DE-A9F6BC28C42E}"/>
            </a:ext>
          </a:extLst>
        </xdr:cNvPr>
        <xdr:cNvCxnSpPr/>
      </xdr:nvCxnSpPr>
      <xdr:spPr>
        <a:xfrm>
          <a:off x="15401925" y="311679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105664</xdr:rowOff>
    </xdr:from>
    <xdr:to>
      <xdr:col>81</xdr:col>
      <xdr:colOff>44450</xdr:colOff>
      <xdr:row>19</xdr:row>
      <xdr:rowOff>105664</xdr:rowOff>
    </xdr:to>
    <xdr:cxnSp macro="">
      <xdr:nvCxnSpPr>
        <xdr:cNvPr id="442" name="直線コネクタ 441">
          <a:extLst>
            <a:ext uri="{FF2B5EF4-FFF2-40B4-BE49-F238E27FC236}">
              <a16:creationId xmlns:a16="http://schemas.microsoft.com/office/drawing/2014/main" id="{1F2C2655-9535-4E4F-A7D5-2746AE047D67}"/>
            </a:ext>
          </a:extLst>
        </xdr:cNvPr>
        <xdr:cNvCxnSpPr/>
      </xdr:nvCxnSpPr>
      <xdr:spPr>
        <a:xfrm>
          <a:off x="14716125" y="4445889"/>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136923</xdr:rowOff>
    </xdr:from>
    <xdr:ext cx="762000" cy="259045"/>
    <xdr:sp macro="" textlink="">
      <xdr:nvSpPr>
        <xdr:cNvPr id="443" name="将来負担の状況平均値テキスト">
          <a:extLst>
            <a:ext uri="{FF2B5EF4-FFF2-40B4-BE49-F238E27FC236}">
              <a16:creationId xmlns:a16="http://schemas.microsoft.com/office/drawing/2014/main" id="{9F0AD457-7504-436E-920D-A98940DC51C6}"/>
            </a:ext>
          </a:extLst>
        </xdr:cNvPr>
        <xdr:cNvSpPr txBox="1"/>
      </xdr:nvSpPr>
      <xdr:spPr>
        <a:xfrm>
          <a:off x="15563850" y="3569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120396</xdr:rowOff>
    </xdr:from>
    <xdr:to>
      <xdr:col>81</xdr:col>
      <xdr:colOff>95250</xdr:colOff>
      <xdr:row>17</xdr:row>
      <xdr:rowOff>50546</xdr:rowOff>
    </xdr:to>
    <xdr:sp macro="" textlink="">
      <xdr:nvSpPr>
        <xdr:cNvPr id="444" name="フローチャート: 判断 443">
          <a:extLst>
            <a:ext uri="{FF2B5EF4-FFF2-40B4-BE49-F238E27FC236}">
              <a16:creationId xmlns:a16="http://schemas.microsoft.com/office/drawing/2014/main" id="{D4154F9F-9E2B-4D15-90B9-3B796E99FA78}"/>
            </a:ext>
          </a:extLst>
        </xdr:cNvPr>
        <xdr:cNvSpPr/>
      </xdr:nvSpPr>
      <xdr:spPr>
        <a:xfrm>
          <a:off x="15430500" y="3781171"/>
          <a:ext cx="95250" cy="1524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94403</xdr:rowOff>
    </xdr:from>
    <xdr:to>
      <xdr:col>77</xdr:col>
      <xdr:colOff>44450</xdr:colOff>
      <xdr:row>19</xdr:row>
      <xdr:rowOff>105664</xdr:rowOff>
    </xdr:to>
    <xdr:cxnSp macro="">
      <xdr:nvCxnSpPr>
        <xdr:cNvPr id="445" name="直線コネクタ 444">
          <a:extLst>
            <a:ext uri="{FF2B5EF4-FFF2-40B4-BE49-F238E27FC236}">
              <a16:creationId xmlns:a16="http://schemas.microsoft.com/office/drawing/2014/main" id="{C07FDCB1-535A-4FBF-8083-E52B95EE2889}"/>
            </a:ext>
          </a:extLst>
        </xdr:cNvPr>
        <xdr:cNvCxnSpPr/>
      </xdr:nvCxnSpPr>
      <xdr:spPr>
        <a:xfrm>
          <a:off x="13906500" y="4437803"/>
          <a:ext cx="809625" cy="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162221</xdr:rowOff>
    </xdr:from>
    <xdr:to>
      <xdr:col>77</xdr:col>
      <xdr:colOff>95250</xdr:colOff>
      <xdr:row>17</xdr:row>
      <xdr:rowOff>92371</xdr:rowOff>
    </xdr:to>
    <xdr:sp macro="" textlink="">
      <xdr:nvSpPr>
        <xdr:cNvPr id="446" name="フローチャート: 判断 445">
          <a:extLst>
            <a:ext uri="{FF2B5EF4-FFF2-40B4-BE49-F238E27FC236}">
              <a16:creationId xmlns:a16="http://schemas.microsoft.com/office/drawing/2014/main" id="{A6C549D3-D91F-4CFD-BB10-6147CD04C135}"/>
            </a:ext>
          </a:extLst>
        </xdr:cNvPr>
        <xdr:cNvSpPr/>
      </xdr:nvSpPr>
      <xdr:spPr>
        <a:xfrm>
          <a:off x="14668500" y="3816646"/>
          <a:ext cx="95250"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102548</xdr:rowOff>
    </xdr:from>
    <xdr:ext cx="736600" cy="259045"/>
    <xdr:sp macro="" textlink="">
      <xdr:nvSpPr>
        <xdr:cNvPr id="447" name="テキスト ボックス 446">
          <a:extLst>
            <a:ext uri="{FF2B5EF4-FFF2-40B4-BE49-F238E27FC236}">
              <a16:creationId xmlns:a16="http://schemas.microsoft.com/office/drawing/2014/main" id="{EEDC7354-E566-4687-92D5-0CEF8AD33545}"/>
            </a:ext>
          </a:extLst>
        </xdr:cNvPr>
        <xdr:cNvSpPr txBox="1"/>
      </xdr:nvSpPr>
      <xdr:spPr>
        <a:xfrm>
          <a:off x="14373225" y="3534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94403</xdr:rowOff>
    </xdr:from>
    <xdr:to>
      <xdr:col>72</xdr:col>
      <xdr:colOff>203200</xdr:colOff>
      <xdr:row>19</xdr:row>
      <xdr:rowOff>108077</xdr:rowOff>
    </xdr:to>
    <xdr:cxnSp macro="">
      <xdr:nvCxnSpPr>
        <xdr:cNvPr id="448" name="直線コネクタ 447">
          <a:extLst>
            <a:ext uri="{FF2B5EF4-FFF2-40B4-BE49-F238E27FC236}">
              <a16:creationId xmlns:a16="http://schemas.microsoft.com/office/drawing/2014/main" id="{5A9F2857-BEB4-4BC5-ABD6-09A63E12C04C}"/>
            </a:ext>
          </a:extLst>
        </xdr:cNvPr>
        <xdr:cNvCxnSpPr/>
      </xdr:nvCxnSpPr>
      <xdr:spPr>
        <a:xfrm flipV="1">
          <a:off x="13106400" y="4437803"/>
          <a:ext cx="800100" cy="1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97748</xdr:rowOff>
    </xdr:from>
    <xdr:to>
      <xdr:col>73</xdr:col>
      <xdr:colOff>44450</xdr:colOff>
      <xdr:row>18</xdr:row>
      <xdr:rowOff>27898</xdr:rowOff>
    </xdr:to>
    <xdr:sp macro="" textlink="">
      <xdr:nvSpPr>
        <xdr:cNvPr id="449" name="フローチャート: 判断 448">
          <a:extLst>
            <a:ext uri="{FF2B5EF4-FFF2-40B4-BE49-F238E27FC236}">
              <a16:creationId xmlns:a16="http://schemas.microsoft.com/office/drawing/2014/main" id="{FB759172-BF0B-42F8-A3DE-EABD651CD304}"/>
            </a:ext>
          </a:extLst>
        </xdr:cNvPr>
        <xdr:cNvSpPr/>
      </xdr:nvSpPr>
      <xdr:spPr>
        <a:xfrm>
          <a:off x="13868400" y="3983948"/>
          <a:ext cx="8572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38075</xdr:rowOff>
    </xdr:from>
    <xdr:ext cx="762000" cy="259045"/>
    <xdr:sp macro="" textlink="">
      <xdr:nvSpPr>
        <xdr:cNvPr id="450" name="テキスト ボックス 449">
          <a:extLst>
            <a:ext uri="{FF2B5EF4-FFF2-40B4-BE49-F238E27FC236}">
              <a16:creationId xmlns:a16="http://schemas.microsoft.com/office/drawing/2014/main" id="{1003CB5E-3313-4941-BECE-66A1122EBC9A}"/>
            </a:ext>
          </a:extLst>
        </xdr:cNvPr>
        <xdr:cNvSpPr txBox="1"/>
      </xdr:nvSpPr>
      <xdr:spPr>
        <a:xfrm>
          <a:off x="13554075" y="369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81534</xdr:rowOff>
    </xdr:from>
    <xdr:to>
      <xdr:col>68</xdr:col>
      <xdr:colOff>152400</xdr:colOff>
      <xdr:row>19</xdr:row>
      <xdr:rowOff>108077</xdr:rowOff>
    </xdr:to>
    <xdr:cxnSp macro="">
      <xdr:nvCxnSpPr>
        <xdr:cNvPr id="451" name="直線コネクタ 450">
          <a:extLst>
            <a:ext uri="{FF2B5EF4-FFF2-40B4-BE49-F238E27FC236}">
              <a16:creationId xmlns:a16="http://schemas.microsoft.com/office/drawing/2014/main" id="{CA66B12C-FF6A-4665-B831-5DC282A03A5F}"/>
            </a:ext>
          </a:extLst>
        </xdr:cNvPr>
        <xdr:cNvCxnSpPr/>
      </xdr:nvCxnSpPr>
      <xdr:spPr>
        <a:xfrm>
          <a:off x="12296775" y="4428109"/>
          <a:ext cx="809625"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144399</xdr:rowOff>
    </xdr:from>
    <xdr:to>
      <xdr:col>68</xdr:col>
      <xdr:colOff>203200</xdr:colOff>
      <xdr:row>18</xdr:row>
      <xdr:rowOff>74549</xdr:rowOff>
    </xdr:to>
    <xdr:sp macro="" textlink="">
      <xdr:nvSpPr>
        <xdr:cNvPr id="452" name="フローチャート: 判断 451">
          <a:extLst>
            <a:ext uri="{FF2B5EF4-FFF2-40B4-BE49-F238E27FC236}">
              <a16:creationId xmlns:a16="http://schemas.microsoft.com/office/drawing/2014/main" id="{12AA5C97-DEC1-4648-99F3-DBF513E2C963}"/>
            </a:ext>
          </a:extLst>
        </xdr:cNvPr>
        <xdr:cNvSpPr/>
      </xdr:nvSpPr>
      <xdr:spPr>
        <a:xfrm>
          <a:off x="13058775" y="4027424"/>
          <a:ext cx="8572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84726</xdr:rowOff>
    </xdr:from>
    <xdr:ext cx="762000" cy="259045"/>
    <xdr:sp macro="" textlink="">
      <xdr:nvSpPr>
        <xdr:cNvPr id="453" name="テキスト ボックス 452">
          <a:extLst>
            <a:ext uri="{FF2B5EF4-FFF2-40B4-BE49-F238E27FC236}">
              <a16:creationId xmlns:a16="http://schemas.microsoft.com/office/drawing/2014/main" id="{AC6A8325-E273-409D-864C-2ECCC26ECA27}"/>
            </a:ext>
          </a:extLst>
        </xdr:cNvPr>
        <xdr:cNvSpPr txBox="1"/>
      </xdr:nvSpPr>
      <xdr:spPr>
        <a:xfrm>
          <a:off x="127635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18796</xdr:rowOff>
    </xdr:from>
    <xdr:to>
      <xdr:col>64</xdr:col>
      <xdr:colOff>152400</xdr:colOff>
      <xdr:row>18</xdr:row>
      <xdr:rowOff>120396</xdr:rowOff>
    </xdr:to>
    <xdr:sp macro="" textlink="">
      <xdr:nvSpPr>
        <xdr:cNvPr id="454" name="フローチャート: 判断 453">
          <a:extLst>
            <a:ext uri="{FF2B5EF4-FFF2-40B4-BE49-F238E27FC236}">
              <a16:creationId xmlns:a16="http://schemas.microsoft.com/office/drawing/2014/main" id="{255FC4F9-E5DC-4B26-B025-6FF19A1EF265}"/>
            </a:ext>
          </a:extLst>
        </xdr:cNvPr>
        <xdr:cNvSpPr/>
      </xdr:nvSpPr>
      <xdr:spPr>
        <a:xfrm>
          <a:off x="12239625" y="413359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130573</xdr:rowOff>
    </xdr:from>
    <xdr:ext cx="762000" cy="259045"/>
    <xdr:sp macro="" textlink="">
      <xdr:nvSpPr>
        <xdr:cNvPr id="455" name="テキスト ボックス 454">
          <a:extLst>
            <a:ext uri="{FF2B5EF4-FFF2-40B4-BE49-F238E27FC236}">
              <a16:creationId xmlns:a16="http://schemas.microsoft.com/office/drawing/2014/main" id="{8E911164-E553-4D5E-A75F-773ACF11FA1E}"/>
            </a:ext>
          </a:extLst>
        </xdr:cNvPr>
        <xdr:cNvSpPr txBox="1"/>
      </xdr:nvSpPr>
      <xdr:spPr>
        <a:xfrm>
          <a:off x="11953875" y="37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EF40CC2A-56E7-4143-BEE5-6F0C60AE3836}"/>
            </a:ext>
          </a:extLst>
        </xdr:cNvPr>
        <xdr:cNvSpPr txBox="1"/>
      </xdr:nvSpPr>
      <xdr:spPr>
        <a:xfrm>
          <a:off x="152781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A3243267-5F95-47C5-AEBB-E42EEA065293}"/>
            </a:ext>
          </a:extLst>
        </xdr:cNvPr>
        <xdr:cNvSpPr txBox="1"/>
      </xdr:nvSpPr>
      <xdr:spPr>
        <a:xfrm>
          <a:off x="145161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BA1AA0ED-7563-4A57-929F-D1E97482CEAC}"/>
            </a:ext>
          </a:extLst>
        </xdr:cNvPr>
        <xdr:cNvSpPr txBox="1"/>
      </xdr:nvSpPr>
      <xdr:spPr>
        <a:xfrm>
          <a:off x="137160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A09254C9-15B8-4F34-B198-452BB6B7EFAA}"/>
            </a:ext>
          </a:extLst>
        </xdr:cNvPr>
        <xdr:cNvSpPr txBox="1"/>
      </xdr:nvSpPr>
      <xdr:spPr>
        <a:xfrm>
          <a:off x="12906375"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E67FFAFE-AD55-49B0-A6C7-B817E314A827}"/>
            </a:ext>
          </a:extLst>
        </xdr:cNvPr>
        <xdr:cNvSpPr txBox="1"/>
      </xdr:nvSpPr>
      <xdr:spPr>
        <a:xfrm>
          <a:off x="1209675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54864</xdr:rowOff>
    </xdr:from>
    <xdr:to>
      <xdr:col>81</xdr:col>
      <xdr:colOff>95250</xdr:colOff>
      <xdr:row>19</xdr:row>
      <xdr:rowOff>156464</xdr:rowOff>
    </xdr:to>
    <xdr:sp macro="" textlink="">
      <xdr:nvSpPr>
        <xdr:cNvPr id="461" name="楕円 460">
          <a:extLst>
            <a:ext uri="{FF2B5EF4-FFF2-40B4-BE49-F238E27FC236}">
              <a16:creationId xmlns:a16="http://schemas.microsoft.com/office/drawing/2014/main" id="{9823CE5F-A528-473E-AB46-E0977926BD4A}"/>
            </a:ext>
          </a:extLst>
        </xdr:cNvPr>
        <xdr:cNvSpPr/>
      </xdr:nvSpPr>
      <xdr:spPr>
        <a:xfrm>
          <a:off x="15430500" y="439826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26941</xdr:rowOff>
    </xdr:from>
    <xdr:ext cx="762000" cy="259045"/>
    <xdr:sp macro="" textlink="">
      <xdr:nvSpPr>
        <xdr:cNvPr id="462" name="将来負担の状況該当値テキスト">
          <a:extLst>
            <a:ext uri="{FF2B5EF4-FFF2-40B4-BE49-F238E27FC236}">
              <a16:creationId xmlns:a16="http://schemas.microsoft.com/office/drawing/2014/main" id="{D7C02C68-3A06-464B-833D-11AB8D70A2AA}"/>
            </a:ext>
          </a:extLst>
        </xdr:cNvPr>
        <xdr:cNvSpPr txBox="1"/>
      </xdr:nvSpPr>
      <xdr:spPr>
        <a:xfrm>
          <a:off x="15563850" y="437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54864</xdr:rowOff>
    </xdr:from>
    <xdr:to>
      <xdr:col>77</xdr:col>
      <xdr:colOff>95250</xdr:colOff>
      <xdr:row>19</xdr:row>
      <xdr:rowOff>156464</xdr:rowOff>
    </xdr:to>
    <xdr:sp macro="" textlink="">
      <xdr:nvSpPr>
        <xdr:cNvPr id="463" name="楕円 462">
          <a:extLst>
            <a:ext uri="{FF2B5EF4-FFF2-40B4-BE49-F238E27FC236}">
              <a16:creationId xmlns:a16="http://schemas.microsoft.com/office/drawing/2014/main" id="{663E8C0A-4CA9-4C8A-923A-EE7791FC6825}"/>
            </a:ext>
          </a:extLst>
        </xdr:cNvPr>
        <xdr:cNvSpPr/>
      </xdr:nvSpPr>
      <xdr:spPr>
        <a:xfrm>
          <a:off x="14668500" y="439826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141241</xdr:rowOff>
    </xdr:from>
    <xdr:ext cx="736600" cy="259045"/>
    <xdr:sp macro="" textlink="">
      <xdr:nvSpPr>
        <xdr:cNvPr id="464" name="テキスト ボックス 463">
          <a:extLst>
            <a:ext uri="{FF2B5EF4-FFF2-40B4-BE49-F238E27FC236}">
              <a16:creationId xmlns:a16="http://schemas.microsoft.com/office/drawing/2014/main" id="{44C2A2F8-8279-4547-881E-A5AA7B02C69E}"/>
            </a:ext>
          </a:extLst>
        </xdr:cNvPr>
        <xdr:cNvSpPr txBox="1"/>
      </xdr:nvSpPr>
      <xdr:spPr>
        <a:xfrm>
          <a:off x="14373225" y="4487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43603</xdr:rowOff>
    </xdr:from>
    <xdr:to>
      <xdr:col>73</xdr:col>
      <xdr:colOff>44450</xdr:colOff>
      <xdr:row>19</xdr:row>
      <xdr:rowOff>145203</xdr:rowOff>
    </xdr:to>
    <xdr:sp macro="" textlink="">
      <xdr:nvSpPr>
        <xdr:cNvPr id="465" name="楕円 464">
          <a:extLst>
            <a:ext uri="{FF2B5EF4-FFF2-40B4-BE49-F238E27FC236}">
              <a16:creationId xmlns:a16="http://schemas.microsoft.com/office/drawing/2014/main" id="{3AE48034-9F38-4884-82C7-B17124154EC7}"/>
            </a:ext>
          </a:extLst>
        </xdr:cNvPr>
        <xdr:cNvSpPr/>
      </xdr:nvSpPr>
      <xdr:spPr>
        <a:xfrm>
          <a:off x="13868400" y="439017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129980</xdr:rowOff>
    </xdr:from>
    <xdr:ext cx="762000" cy="259045"/>
    <xdr:sp macro="" textlink="">
      <xdr:nvSpPr>
        <xdr:cNvPr id="466" name="テキスト ボックス 465">
          <a:extLst>
            <a:ext uri="{FF2B5EF4-FFF2-40B4-BE49-F238E27FC236}">
              <a16:creationId xmlns:a16="http://schemas.microsoft.com/office/drawing/2014/main" id="{D0C38BF5-9158-42FE-B5F5-407251A3924B}"/>
            </a:ext>
          </a:extLst>
        </xdr:cNvPr>
        <xdr:cNvSpPr txBox="1"/>
      </xdr:nvSpPr>
      <xdr:spPr>
        <a:xfrm>
          <a:off x="13554075" y="44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57277</xdr:rowOff>
    </xdr:from>
    <xdr:to>
      <xdr:col>68</xdr:col>
      <xdr:colOff>203200</xdr:colOff>
      <xdr:row>19</xdr:row>
      <xdr:rowOff>158877</xdr:rowOff>
    </xdr:to>
    <xdr:sp macro="" textlink="">
      <xdr:nvSpPr>
        <xdr:cNvPr id="467" name="楕円 466">
          <a:extLst>
            <a:ext uri="{FF2B5EF4-FFF2-40B4-BE49-F238E27FC236}">
              <a16:creationId xmlns:a16="http://schemas.microsoft.com/office/drawing/2014/main" id="{AE2137A8-4DDD-4892-A5D1-2AB3F50445E0}"/>
            </a:ext>
          </a:extLst>
        </xdr:cNvPr>
        <xdr:cNvSpPr/>
      </xdr:nvSpPr>
      <xdr:spPr>
        <a:xfrm>
          <a:off x="13058775" y="440067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143654</xdr:rowOff>
    </xdr:from>
    <xdr:ext cx="762000" cy="259045"/>
    <xdr:sp macro="" textlink="">
      <xdr:nvSpPr>
        <xdr:cNvPr id="468" name="テキスト ボックス 467">
          <a:extLst>
            <a:ext uri="{FF2B5EF4-FFF2-40B4-BE49-F238E27FC236}">
              <a16:creationId xmlns:a16="http://schemas.microsoft.com/office/drawing/2014/main" id="{FE1FA1CD-ABEC-4E82-A016-8131B55316E7}"/>
            </a:ext>
          </a:extLst>
        </xdr:cNvPr>
        <xdr:cNvSpPr txBox="1"/>
      </xdr:nvSpPr>
      <xdr:spPr>
        <a:xfrm>
          <a:off x="12763500" y="4483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30734</xdr:rowOff>
    </xdr:from>
    <xdr:to>
      <xdr:col>64</xdr:col>
      <xdr:colOff>152400</xdr:colOff>
      <xdr:row>19</xdr:row>
      <xdr:rowOff>132334</xdr:rowOff>
    </xdr:to>
    <xdr:sp macro="" textlink="">
      <xdr:nvSpPr>
        <xdr:cNvPr id="469" name="楕円 468">
          <a:extLst>
            <a:ext uri="{FF2B5EF4-FFF2-40B4-BE49-F238E27FC236}">
              <a16:creationId xmlns:a16="http://schemas.microsoft.com/office/drawing/2014/main" id="{EA8A38BA-9077-4C20-A8F8-D43EE4613B53}"/>
            </a:ext>
          </a:extLst>
        </xdr:cNvPr>
        <xdr:cNvSpPr/>
      </xdr:nvSpPr>
      <xdr:spPr>
        <a:xfrm>
          <a:off x="12239625" y="437095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117111</xdr:rowOff>
    </xdr:from>
    <xdr:ext cx="762000" cy="259045"/>
    <xdr:sp macro="" textlink="">
      <xdr:nvSpPr>
        <xdr:cNvPr id="470" name="テキスト ボックス 469">
          <a:extLst>
            <a:ext uri="{FF2B5EF4-FFF2-40B4-BE49-F238E27FC236}">
              <a16:creationId xmlns:a16="http://schemas.microsoft.com/office/drawing/2014/main" id="{F51E02E4-07F5-42C7-90CC-67BFCEA3B7CA}"/>
            </a:ext>
          </a:extLst>
        </xdr:cNvPr>
        <xdr:cNvSpPr txBox="1"/>
      </xdr:nvSpPr>
      <xdr:spPr>
        <a:xfrm>
          <a:off x="11953875" y="44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1,524,026
1,477,325
142.96
805,341,463
797,468,795
2,150,140
392,985,485
803,875,470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これまでの</a:t>
          </a:r>
          <a:r>
            <a:rPr kumimoji="1" lang="en-US" altLang="ja-JP" sz="950">
              <a:latin typeface="ＭＳ Ｐゴシック" panose="020B0600070205080204" pitchFamily="50" charset="-128"/>
              <a:ea typeface="ＭＳ Ｐゴシック" panose="020B0600070205080204" pitchFamily="50" charset="-128"/>
            </a:rPr>
            <a:t>4</a:t>
          </a:r>
          <a:r>
            <a:rPr kumimoji="1" lang="ja-JP" altLang="en-US" sz="950">
              <a:latin typeface="ＭＳ Ｐゴシック" panose="020B0600070205080204" pitchFamily="50" charset="-128"/>
              <a:ea typeface="ＭＳ Ｐゴシック" panose="020B0600070205080204" pitchFamily="50" charset="-128"/>
            </a:rPr>
            <a:t>次にわたる行財政改革プランに基づく取組により、平成</a:t>
          </a:r>
          <a:r>
            <a:rPr kumimoji="1" lang="en-US" altLang="ja-JP" sz="950">
              <a:latin typeface="ＭＳ Ｐゴシック" panose="020B0600070205080204" pitchFamily="50" charset="-128"/>
              <a:ea typeface="ＭＳ Ｐゴシック" panose="020B0600070205080204" pitchFamily="50" charset="-128"/>
            </a:rPr>
            <a:t>14</a:t>
          </a:r>
          <a:r>
            <a:rPr kumimoji="1" lang="ja-JP" altLang="en-US" sz="950">
              <a:latin typeface="ＭＳ Ｐゴシック" panose="020B0600070205080204" pitchFamily="50" charset="-128"/>
              <a:ea typeface="ＭＳ Ｐゴシック" panose="020B0600070205080204" pitchFamily="50" charset="-128"/>
            </a:rPr>
            <a:t>年度から平成</a:t>
          </a:r>
          <a:r>
            <a:rPr kumimoji="1" lang="en-US" altLang="ja-JP" sz="950">
              <a:latin typeface="ＭＳ Ｐゴシック" panose="020B0600070205080204" pitchFamily="50" charset="-128"/>
              <a:ea typeface="ＭＳ Ｐゴシック" panose="020B0600070205080204" pitchFamily="50" charset="-128"/>
            </a:rPr>
            <a:t>25</a:t>
          </a:r>
          <a:r>
            <a:rPr kumimoji="1" lang="ja-JP" altLang="en-US" sz="950">
              <a:latin typeface="ＭＳ Ｐゴシック" panose="020B0600070205080204" pitchFamily="50" charset="-128"/>
              <a:ea typeface="ＭＳ Ｐゴシック" panose="020B0600070205080204" pitchFamily="50" charset="-128"/>
            </a:rPr>
            <a:t>年度において約</a:t>
          </a:r>
          <a:r>
            <a:rPr kumimoji="1" lang="en-US" altLang="ja-JP" sz="950">
              <a:latin typeface="ＭＳ Ｐゴシック" panose="020B0600070205080204" pitchFamily="50" charset="-128"/>
              <a:ea typeface="ＭＳ Ｐゴシック" panose="020B0600070205080204" pitchFamily="50" charset="-128"/>
            </a:rPr>
            <a:t>3,000</a:t>
          </a:r>
          <a:r>
            <a:rPr kumimoji="1" lang="ja-JP" altLang="en-US" sz="950">
              <a:latin typeface="ＭＳ Ｐゴシック" panose="020B0600070205080204" pitchFamily="50" charset="-128"/>
              <a:ea typeface="ＭＳ Ｐゴシック" panose="020B0600070205080204" pitchFamily="50" charset="-128"/>
            </a:rPr>
            <a:t>人の職員を削減した。平成</a:t>
          </a:r>
          <a:r>
            <a:rPr kumimoji="1" lang="en-US" altLang="ja-JP" sz="950">
              <a:latin typeface="ＭＳ Ｐゴシック" panose="020B0600070205080204" pitchFamily="50" charset="-128"/>
              <a:ea typeface="ＭＳ Ｐゴシック" panose="020B0600070205080204" pitchFamily="50" charset="-128"/>
            </a:rPr>
            <a:t>26</a:t>
          </a:r>
          <a:r>
            <a:rPr kumimoji="1" lang="ja-JP" altLang="en-US" sz="950">
              <a:latin typeface="ＭＳ Ｐゴシック" panose="020B0600070205080204" pitchFamily="50" charset="-128"/>
              <a:ea typeface="ＭＳ Ｐゴシック" panose="020B0600070205080204" pitchFamily="50" charset="-128"/>
            </a:rPr>
            <a:t>年度から令和元年度については、平成</a:t>
          </a:r>
          <a:r>
            <a:rPr kumimoji="1" lang="en-US" altLang="ja-JP" sz="950">
              <a:latin typeface="ＭＳ Ｐゴシック" panose="020B0600070205080204" pitchFamily="50" charset="-128"/>
              <a:ea typeface="ＭＳ Ｐゴシック" panose="020B0600070205080204" pitchFamily="50" charset="-128"/>
            </a:rPr>
            <a:t>29</a:t>
          </a:r>
          <a:r>
            <a:rPr kumimoji="1" lang="ja-JP" altLang="en-US" sz="950">
              <a:latin typeface="ＭＳ Ｐゴシック" panose="020B0600070205080204" pitchFamily="50" charset="-128"/>
              <a:ea typeface="ＭＳ Ｐゴシック" panose="020B0600070205080204" pitchFamily="50" charset="-128"/>
            </a:rPr>
            <a:t>年度の県費負担教職員の市費移管の影響で比率が上昇したものの、以降は教職員数の増に対して市税収入の増等による経常一般財源の増で比率は横ばい傾向であった。令和２年度は、会計年度任用職員制度の開始により人件費は増となっているものの、市税収入や地方消費税交付金の増等による経常一般財源の増加により比率が低下した。令和３年度は、会計年度任用職員にかかる報酬が増となったものの、地方消費税交付金、臨時対策事業債等の増加による経常一般財源の増加により比率が低下した。令和４年度は、例月給の引き上げや職員数の増により人件費は増となっているものの、市税収入の増等による経常一般財源の増により、比率は横ばい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84138</xdr:rowOff>
    </xdr:from>
    <xdr:to>
      <xdr:col>24</xdr:col>
      <xdr:colOff>25400</xdr:colOff>
      <xdr:row>41</xdr:row>
      <xdr:rowOff>84138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1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56215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84138</xdr:rowOff>
    </xdr:from>
    <xdr:to>
      <xdr:col>24</xdr:col>
      <xdr:colOff>114300</xdr:colOff>
      <xdr:row>41</xdr:row>
      <xdr:rowOff>84138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1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170515</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8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84138</xdr:rowOff>
    </xdr:from>
    <xdr:to>
      <xdr:col>24</xdr:col>
      <xdr:colOff>114300</xdr:colOff>
      <xdr:row>33</xdr:row>
      <xdr:rowOff>84138</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112713</xdr:rowOff>
    </xdr:from>
    <xdr:to>
      <xdr:col>24</xdr:col>
      <xdr:colOff>25400</xdr:colOff>
      <xdr:row>38</xdr:row>
      <xdr:rowOff>112713</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6278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149877</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112713</xdr:rowOff>
    </xdr:from>
    <xdr:to>
      <xdr:col>19</xdr:col>
      <xdr:colOff>187325</xdr:colOff>
      <xdr:row>39</xdr:row>
      <xdr:rowOff>69850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6627813"/>
          <a:ext cx="8890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161925</xdr:rowOff>
    </xdr:from>
    <xdr:to>
      <xdr:col>20</xdr:col>
      <xdr:colOff>38100</xdr:colOff>
      <xdr:row>37</xdr:row>
      <xdr:rowOff>92075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102252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103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69850</xdr:rowOff>
    </xdr:from>
    <xdr:to>
      <xdr:col>15</xdr:col>
      <xdr:colOff>98425</xdr:colOff>
      <xdr:row>39</xdr:row>
      <xdr:rowOff>112713</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flipV="1">
          <a:off x="2209800" y="6756400"/>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104775</xdr:rowOff>
    </xdr:from>
    <xdr:to>
      <xdr:col>15</xdr:col>
      <xdr:colOff>149225</xdr:colOff>
      <xdr:row>39</xdr:row>
      <xdr:rowOff>34925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45102</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38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112713</xdr:rowOff>
    </xdr:from>
    <xdr:to>
      <xdr:col>11</xdr:col>
      <xdr:colOff>9525</xdr:colOff>
      <xdr:row>39</xdr:row>
      <xdr:rowOff>112713</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67992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47625</xdr:rowOff>
    </xdr:from>
    <xdr:to>
      <xdr:col>11</xdr:col>
      <xdr:colOff>60325</xdr:colOff>
      <xdr:row>38</xdr:row>
      <xdr:rowOff>149225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159402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33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47625</xdr:rowOff>
    </xdr:from>
    <xdr:to>
      <xdr:col>6</xdr:col>
      <xdr:colOff>171450</xdr:colOff>
      <xdr:row>38</xdr:row>
      <xdr:rowOff>149225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159402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33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61913</xdr:rowOff>
    </xdr:from>
    <xdr:to>
      <xdr:col>24</xdr:col>
      <xdr:colOff>76200</xdr:colOff>
      <xdr:row>38</xdr:row>
      <xdr:rowOff>163513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57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33990</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54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61913</xdr:rowOff>
    </xdr:from>
    <xdr:to>
      <xdr:col>20</xdr:col>
      <xdr:colOff>38100</xdr:colOff>
      <xdr:row>38</xdr:row>
      <xdr:rowOff>163513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57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148290</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19050</xdr:rowOff>
    </xdr:from>
    <xdr:to>
      <xdr:col>15</xdr:col>
      <xdr:colOff>149225</xdr:colOff>
      <xdr:row>39</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61913</xdr:rowOff>
    </xdr:from>
    <xdr:to>
      <xdr:col>11</xdr:col>
      <xdr:colOff>60325</xdr:colOff>
      <xdr:row>39</xdr:row>
      <xdr:rowOff>163513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74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148290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83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61913</xdr:rowOff>
    </xdr:from>
    <xdr:to>
      <xdr:col>6</xdr:col>
      <xdr:colOff>171450</xdr:colOff>
      <xdr:row>39</xdr:row>
      <xdr:rowOff>163513</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74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148290</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83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令和元年度は、消防ヘリコプター整備事業等の実施により上昇した。令和２年度は、会計年度任用職員制度の開始による賃金の人件費への移行により低下した。令和３年度は、かわさき</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GIGA</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スクール構想の推進により上昇した。令和４年度は、光熱費の増により、比率は上昇した。</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a:extLst>
            <a:ext uri="{FF2B5EF4-FFF2-40B4-BE49-F238E27FC236}">
              <a16:creationId xmlns:a16="http://schemas.microsoft.com/office/drawing/2014/main" id="{00000000-0008-0000-0400-00007F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xdr:rowOff>
    </xdr:from>
    <xdr:to>
      <xdr:col>82</xdr:col>
      <xdr:colOff>107950</xdr:colOff>
      <xdr:row>20</xdr:row>
      <xdr:rowOff>143328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6510000" y="20701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9" name="物件費最小値テキスト">
          <a:extLst>
            <a:ext uri="{FF2B5EF4-FFF2-40B4-BE49-F238E27FC236}">
              <a16:creationId xmlns:a16="http://schemas.microsoft.com/office/drawing/2014/main" id="{00000000-0008-0000-0400-000081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99077</xdr:rowOff>
    </xdr:from>
    <xdr:ext cx="762000" cy="259045"/>
    <xdr:sp macro="" textlink="">
      <xdr:nvSpPr>
        <xdr:cNvPr id="131" name="物件費最大値テキスト">
          <a:extLst>
            <a:ext uri="{FF2B5EF4-FFF2-40B4-BE49-F238E27FC236}">
              <a16:creationId xmlns:a16="http://schemas.microsoft.com/office/drawing/2014/main" id="{00000000-0008-0000-0400-000083000000}"/>
            </a:ext>
          </a:extLst>
        </xdr:cNvPr>
        <xdr:cNvSpPr txBox="1"/>
      </xdr:nvSpPr>
      <xdr:spPr>
        <a:xfrm>
          <a:off x="16598900" y="181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xdr:rowOff>
    </xdr:from>
    <xdr:to>
      <xdr:col>82</xdr:col>
      <xdr:colOff>196850</xdr:colOff>
      <xdr:row>12</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6421100" y="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159657</xdr:rowOff>
    </xdr:from>
    <xdr:to>
      <xdr:col>82</xdr:col>
      <xdr:colOff>107950</xdr:colOff>
      <xdr:row>17</xdr:row>
      <xdr:rowOff>20864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5671800" y="29028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141713</xdr:rowOff>
    </xdr:from>
    <xdr:ext cx="762000" cy="259045"/>
    <xdr:sp macro="" textlink="">
      <xdr:nvSpPr>
        <xdr:cNvPr id="134" name="物件費平均値テキスト">
          <a:extLst>
            <a:ext uri="{FF2B5EF4-FFF2-40B4-BE49-F238E27FC236}">
              <a16:creationId xmlns:a16="http://schemas.microsoft.com/office/drawing/2014/main" id="{00000000-0008-0000-0400-000086000000}"/>
            </a:ext>
          </a:extLst>
        </xdr:cNvPr>
        <xdr:cNvSpPr txBox="1"/>
      </xdr:nvSpPr>
      <xdr:spPr>
        <a:xfrm>
          <a:off x="16598900" y="2370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125186</xdr:rowOff>
    </xdr:from>
    <xdr:to>
      <xdr:col>82</xdr:col>
      <xdr:colOff>158750</xdr:colOff>
      <xdr:row>15</xdr:row>
      <xdr:rowOff>55336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6459200" y="252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61686</xdr:rowOff>
    </xdr:from>
    <xdr:to>
      <xdr:col>78</xdr:col>
      <xdr:colOff>69850</xdr:colOff>
      <xdr:row>16</xdr:row>
      <xdr:rowOff>159657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4782800" y="28048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13</xdr:row>
      <xdr:rowOff>149679</xdr:rowOff>
    </xdr:from>
    <xdr:to>
      <xdr:col>78</xdr:col>
      <xdr:colOff>120650</xdr:colOff>
      <xdr:row>14</xdr:row>
      <xdr:rowOff>79829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5621000" y="237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90006</xdr:rowOff>
    </xdr:from>
    <xdr:ext cx="7366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290800" y="21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61686</xdr:rowOff>
    </xdr:from>
    <xdr:to>
      <xdr:col>73</xdr:col>
      <xdr:colOff>180975</xdr:colOff>
      <xdr:row>16</xdr:row>
      <xdr:rowOff>159657</xdr:rowOff>
    </xdr:to>
    <xdr:cxnSp macro="">
      <xdr:nvCxnSpPr>
        <xdr:cNvPr id="139" name="直線コネクタ 138">
          <a:extLst>
            <a:ext uri="{FF2B5EF4-FFF2-40B4-BE49-F238E27FC236}">
              <a16:creationId xmlns:a16="http://schemas.microsoft.com/office/drawing/2014/main" id="{00000000-0008-0000-0400-00008B000000}"/>
            </a:ext>
          </a:extLst>
        </xdr:cNvPr>
        <xdr:cNvCxnSpPr/>
      </xdr:nvCxnSpPr>
      <xdr:spPr>
        <a:xfrm flipV="1">
          <a:off x="13893800" y="28048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59871</xdr:rowOff>
    </xdr:from>
    <xdr:to>
      <xdr:col>74</xdr:col>
      <xdr:colOff>31750</xdr:colOff>
      <xdr:row>14</xdr:row>
      <xdr:rowOff>161471</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4732000" y="246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198</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401800" y="222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16</xdr:row>
      <xdr:rowOff>159657</xdr:rowOff>
    </xdr:to>
    <xdr:cxnSp macro="">
      <xdr:nvCxnSpPr>
        <xdr:cNvPr id="142" name="直線コネクタ 141">
          <a:extLst>
            <a:ext uri="{FF2B5EF4-FFF2-40B4-BE49-F238E27FC236}">
              <a16:creationId xmlns:a16="http://schemas.microsoft.com/office/drawing/2014/main" id="{00000000-0008-0000-0400-00008E000000}"/>
            </a:ext>
          </a:extLst>
        </xdr:cNvPr>
        <xdr:cNvCxnSpPr/>
      </xdr:nvCxnSpPr>
      <xdr:spPr>
        <a:xfrm>
          <a:off x="13004800" y="2870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43543</xdr:rowOff>
    </xdr:from>
    <xdr:to>
      <xdr:col>69</xdr:col>
      <xdr:colOff>142875</xdr:colOff>
      <xdr:row>14</xdr:row>
      <xdr:rowOff>145143</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3843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155320</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10886</xdr:rowOff>
    </xdr:from>
    <xdr:to>
      <xdr:col>65</xdr:col>
      <xdr:colOff>53975</xdr:colOff>
      <xdr:row>14</xdr:row>
      <xdr:rowOff>112486</xdr:rowOff>
    </xdr:to>
    <xdr:sp macro="" textlink="">
      <xdr:nvSpPr>
        <xdr:cNvPr id="145" name="フローチャート: 判断 144">
          <a:extLst>
            <a:ext uri="{FF2B5EF4-FFF2-40B4-BE49-F238E27FC236}">
              <a16:creationId xmlns:a16="http://schemas.microsoft.com/office/drawing/2014/main" id="{00000000-0008-0000-0400-000091000000}"/>
            </a:ext>
          </a:extLst>
        </xdr:cNvPr>
        <xdr:cNvSpPr/>
      </xdr:nvSpPr>
      <xdr:spPr>
        <a:xfrm>
          <a:off x="12954000" y="241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122663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141514</xdr:rowOff>
    </xdr:from>
    <xdr:to>
      <xdr:col>82</xdr:col>
      <xdr:colOff>158750</xdr:colOff>
      <xdr:row>17</xdr:row>
      <xdr:rowOff>71664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6459200" y="2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113591</xdr:rowOff>
    </xdr:from>
    <xdr:ext cx="762000" cy="259045"/>
    <xdr:sp macro="" textlink="">
      <xdr:nvSpPr>
        <xdr:cNvPr id="153" name="物件費該当値テキスト">
          <a:extLst>
            <a:ext uri="{FF2B5EF4-FFF2-40B4-BE49-F238E27FC236}">
              <a16:creationId xmlns:a16="http://schemas.microsoft.com/office/drawing/2014/main" id="{00000000-0008-0000-0400-000099000000}"/>
            </a:ext>
          </a:extLst>
        </xdr:cNvPr>
        <xdr:cNvSpPr txBox="1"/>
      </xdr:nvSpPr>
      <xdr:spPr>
        <a:xfrm>
          <a:off x="165989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108857</xdr:rowOff>
    </xdr:from>
    <xdr:to>
      <xdr:col>78</xdr:col>
      <xdr:colOff>120650</xdr:colOff>
      <xdr:row>17</xdr:row>
      <xdr:rowOff>39007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5621000" y="2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23784</xdr:rowOff>
    </xdr:from>
    <xdr:ext cx="7366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5290800" y="293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10886</xdr:rowOff>
    </xdr:from>
    <xdr:to>
      <xdr:col>74</xdr:col>
      <xdr:colOff>31750</xdr:colOff>
      <xdr:row>16</xdr:row>
      <xdr:rowOff>112486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4732000" y="275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97263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4401800" y="284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108857</xdr:rowOff>
    </xdr:from>
    <xdr:to>
      <xdr:col>69</xdr:col>
      <xdr:colOff>142875</xdr:colOff>
      <xdr:row>17</xdr:row>
      <xdr:rowOff>39007</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3843000" y="2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23784</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3512800" y="293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60" name="楕円 159">
          <a:extLst>
            <a:ext uri="{FF2B5EF4-FFF2-40B4-BE49-F238E27FC236}">
              <a16:creationId xmlns:a16="http://schemas.microsoft.com/office/drawing/2014/main" id="{00000000-0008-0000-0400-0000A0000000}"/>
            </a:ext>
          </a:extLst>
        </xdr:cNvPr>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a:extLst>
            <a:ext uri="{FF2B5EF4-FFF2-40B4-BE49-F238E27FC236}">
              <a16:creationId xmlns:a16="http://schemas.microsoft.com/office/drawing/2014/main" id="{00000000-0008-0000-0400-0000AA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a:extLst>
            <a:ext uri="{FF2B5EF4-FFF2-40B4-BE49-F238E27FC236}">
              <a16:creationId xmlns:a16="http://schemas.microsoft.com/office/drawing/2014/main" id="{00000000-0008-0000-0400-0000AB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所の待機児童対策などの子育て支援施策の強化や障害福祉サービスの利用者の増等により比率の分子は概ね上昇傾向にある。令和元年度は、市税収入の増等による経常一般財源が増したものの、幼保無償化による幼稚園児保育料補助の増（教育費）や、民生費の児童福祉費及び社会福祉費が増したことにより比率が上昇した。令和２年度は、児童福祉費等が増となるものの経常経費充当特財の増に伴い経常経費充当一財が減となったことに加え、市税収入や地方消費税交付金の増等による経常一般財源の増加により比率が低下した</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令和３年度は、</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地方消費税交付金、臨時対策事業</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債等の</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加</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経常一般財源が増</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加</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したものの</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重度障害者医療費助成の増等による社会福祉費の増加や児童福祉費等の増加により比率が増加した。令和４年度は、民間認可保育所受入定員の増により児童福祉費等が増となっているものの、市税収入の増等による経常一般財源の増により、比率は横ばい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90" name="扶助費グラフ枠">
          <a:extLst>
            <a:ext uri="{FF2B5EF4-FFF2-40B4-BE49-F238E27FC236}">
              <a16:creationId xmlns:a16="http://schemas.microsoft.com/office/drawing/2014/main" id="{00000000-0008-0000-0400-0000BE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92" name="扶助費最小値テキスト">
          <a:extLst>
            <a:ext uri="{FF2B5EF4-FFF2-40B4-BE49-F238E27FC236}">
              <a16:creationId xmlns:a16="http://schemas.microsoft.com/office/drawing/2014/main" id="{00000000-0008-0000-0400-0000C0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94" name="扶助費最大値テキスト">
          <a:extLst>
            <a:ext uri="{FF2B5EF4-FFF2-40B4-BE49-F238E27FC236}">
              <a16:creationId xmlns:a16="http://schemas.microsoft.com/office/drawing/2014/main" id="{00000000-0008-0000-0400-0000C2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86178</xdr:rowOff>
    </xdr:from>
    <xdr:to>
      <xdr:col>24</xdr:col>
      <xdr:colOff>25400</xdr:colOff>
      <xdr:row>61</xdr:row>
      <xdr:rowOff>86178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3987800" y="10544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97" name="扶助費平均値テキスト">
          <a:extLst>
            <a:ext uri="{FF2B5EF4-FFF2-40B4-BE49-F238E27FC236}">
              <a16:creationId xmlns:a16="http://schemas.microsoft.com/office/drawing/2014/main" id="{00000000-0008-0000-0400-0000C5000000}"/>
            </a:ext>
          </a:extLst>
        </xdr:cNvPr>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20865</xdr:rowOff>
    </xdr:from>
    <xdr:to>
      <xdr:col>19</xdr:col>
      <xdr:colOff>187325</xdr:colOff>
      <xdr:row>61</xdr:row>
      <xdr:rowOff>86178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3098800" y="104793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117022</xdr:rowOff>
    </xdr:from>
    <xdr:to>
      <xdr:col>20</xdr:col>
      <xdr:colOff>38100</xdr:colOff>
      <xdr:row>58</xdr:row>
      <xdr:rowOff>47172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937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57349</xdr:rowOff>
    </xdr:from>
    <xdr:ext cx="7366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606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20865</xdr:rowOff>
    </xdr:from>
    <xdr:to>
      <xdr:col>15</xdr:col>
      <xdr:colOff>98425</xdr:colOff>
      <xdr:row>61</xdr:row>
      <xdr:rowOff>151493</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flipV="1">
          <a:off x="2209800" y="104793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10885</xdr:rowOff>
    </xdr:from>
    <xdr:to>
      <xdr:col>15</xdr:col>
      <xdr:colOff>149225</xdr:colOff>
      <xdr:row>58</xdr:row>
      <xdr:rowOff>112485</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3048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122662</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717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143328</xdr:rowOff>
    </xdr:from>
    <xdr:to>
      <xdr:col>11</xdr:col>
      <xdr:colOff>9525</xdr:colOff>
      <xdr:row>61</xdr:row>
      <xdr:rowOff>151493</xdr:rowOff>
    </xdr:to>
    <xdr:cxnSp macro="">
      <xdr:nvCxnSpPr>
        <xdr:cNvPr id="205" name="直線コネクタ 204">
          <a:extLst>
            <a:ext uri="{FF2B5EF4-FFF2-40B4-BE49-F238E27FC236}">
              <a16:creationId xmlns:a16="http://schemas.microsoft.com/office/drawing/2014/main" id="{00000000-0008-0000-0400-0000CD000000}"/>
            </a:ext>
          </a:extLst>
        </xdr:cNvPr>
        <xdr:cNvCxnSpPr/>
      </xdr:nvCxnSpPr>
      <xdr:spPr>
        <a:xfrm>
          <a:off x="1320800" y="104303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8" name="フローチャート: 判断 207">
          <a:extLst>
            <a:ext uri="{FF2B5EF4-FFF2-40B4-BE49-F238E27FC236}">
              <a16:creationId xmlns:a16="http://schemas.microsoft.com/office/drawing/2014/main" id="{00000000-0008-0000-0400-0000D0000000}"/>
            </a:ext>
          </a:extLst>
        </xdr:cNvPr>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90005</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35378</xdr:rowOff>
    </xdr:from>
    <xdr:to>
      <xdr:col>24</xdr:col>
      <xdr:colOff>76200</xdr:colOff>
      <xdr:row>61</xdr:row>
      <xdr:rowOff>136978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4775200" y="10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115405</xdr:rowOff>
    </xdr:from>
    <xdr:ext cx="762000" cy="259045"/>
    <xdr:sp macro="" textlink="">
      <xdr:nvSpPr>
        <xdr:cNvPr id="216" name="扶助費該当値テキスト">
          <a:extLst>
            <a:ext uri="{FF2B5EF4-FFF2-40B4-BE49-F238E27FC236}">
              <a16:creationId xmlns:a16="http://schemas.microsoft.com/office/drawing/2014/main" id="{00000000-0008-0000-0400-0000D8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35378</xdr:rowOff>
    </xdr:from>
    <xdr:to>
      <xdr:col>20</xdr:col>
      <xdr:colOff>38100</xdr:colOff>
      <xdr:row>61</xdr:row>
      <xdr:rowOff>136978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937000" y="10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121755</xdr:rowOff>
    </xdr:from>
    <xdr:ext cx="7366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3606800" y="1058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141515</xdr:rowOff>
    </xdr:from>
    <xdr:to>
      <xdr:col>15</xdr:col>
      <xdr:colOff>149225</xdr:colOff>
      <xdr:row>61</xdr:row>
      <xdr:rowOff>71665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3048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56442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2717800" y="1051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100693</xdr:rowOff>
    </xdr:from>
    <xdr:to>
      <xdr:col>11</xdr:col>
      <xdr:colOff>60325</xdr:colOff>
      <xdr:row>62</xdr:row>
      <xdr:rowOff>30843</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2159000" y="105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15620</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828800" y="1064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92528</xdr:rowOff>
    </xdr:from>
    <xdr:to>
      <xdr:col>6</xdr:col>
      <xdr:colOff>171450</xdr:colOff>
      <xdr:row>61</xdr:row>
      <xdr:rowOff>22678</xdr:rowOff>
    </xdr:to>
    <xdr:sp macro="" textlink="">
      <xdr:nvSpPr>
        <xdr:cNvPr id="223" name="楕円 222">
          <a:extLst>
            <a:ext uri="{FF2B5EF4-FFF2-40B4-BE49-F238E27FC236}">
              <a16:creationId xmlns:a16="http://schemas.microsoft.com/office/drawing/2014/main" id="{00000000-0008-0000-0400-0000DF000000}"/>
            </a:ext>
          </a:extLst>
        </xdr:cNvPr>
        <xdr:cNvSpPr/>
      </xdr:nvSpPr>
      <xdr:spPr>
        <a:xfrm>
          <a:off x="1270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7455</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939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3" name="正方形/長方形 232">
          <a:extLst>
            <a:ext uri="{FF2B5EF4-FFF2-40B4-BE49-F238E27FC236}">
              <a16:creationId xmlns:a16="http://schemas.microsoft.com/office/drawing/2014/main" id="{00000000-0008-0000-0400-0000E9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4" name="正方形/長方形 233">
          <a:extLst>
            <a:ext uri="{FF2B5EF4-FFF2-40B4-BE49-F238E27FC236}">
              <a16:creationId xmlns:a16="http://schemas.microsoft.com/office/drawing/2014/main" id="{00000000-0008-0000-0400-0000EA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は医療費や介護サービス費の増により後期高齢者医療事業特別会計及び介護保険事業特別会計への繰出金が増加したことにより比率は上昇した。令和２年度は介護サービス費の増等により介護保険事業特別会計への繰出金が増加したこと等により比率は上昇した。令和３年度は、要介護認定者数の増等による介護サービス費の増により介護保険事業特別会計への繰出金が増加したこと等により比率は上昇した。令和４年度は、令和３年度に引き続き、介護保険事業特別会計への繰出金が増加したものの、市税収入の増等による経常一般財源の増により、比率は低下した。</a:t>
          </a:r>
        </a:p>
      </xdr:txBody>
    </xdr:sp>
    <xdr:clientData/>
  </xdr:twoCellAnchor>
  <xdr:oneCellAnchor>
    <xdr:from>
      <xdr:col>62</xdr:col>
      <xdr:colOff>6350</xdr:colOff>
      <xdr:row>49</xdr:row>
      <xdr:rowOff>107950</xdr:rowOff>
    </xdr:from>
    <xdr:ext cx="298543" cy="225703"/>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62</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948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127000</xdr:rowOff>
    </xdr:from>
    <xdr:to>
      <xdr:col>82</xdr:col>
      <xdr:colOff>107950</xdr:colOff>
      <xdr:row>54</xdr:row>
      <xdr:rowOff>12700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5671800" y="92138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10177</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127000</xdr:rowOff>
    </xdr:from>
    <xdr:to>
      <xdr:col>78</xdr:col>
      <xdr:colOff>69850</xdr:colOff>
      <xdr:row>54</xdr:row>
      <xdr:rowOff>12700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4782800" y="9213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114300</xdr:rowOff>
    </xdr:from>
    <xdr:to>
      <xdr:col>78</xdr:col>
      <xdr:colOff>120650</xdr:colOff>
      <xdr:row>56</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29227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88900</xdr:rowOff>
    </xdr:from>
    <xdr:to>
      <xdr:col>73</xdr:col>
      <xdr:colOff>180975</xdr:colOff>
      <xdr:row>53</xdr:row>
      <xdr:rowOff>127000</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9175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57150</xdr:rowOff>
    </xdr:from>
    <xdr:to>
      <xdr:col>74</xdr:col>
      <xdr:colOff>31750</xdr:colOff>
      <xdr:row>56</xdr:row>
      <xdr:rowOff>158750</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143527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69850</xdr:rowOff>
    </xdr:from>
    <xdr:to>
      <xdr:col>69</xdr:col>
      <xdr:colOff>92075</xdr:colOff>
      <xdr:row>53</xdr:row>
      <xdr:rowOff>88900</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a:off x="13004800" y="9156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152400</xdr:rowOff>
    </xdr:from>
    <xdr:to>
      <xdr:col>69</xdr:col>
      <xdr:colOff>142875</xdr:colOff>
      <xdr:row>56</xdr:row>
      <xdr:rowOff>82550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67327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76200</xdr:rowOff>
    </xdr:from>
    <xdr:to>
      <xdr:col>82</xdr:col>
      <xdr:colOff>158750</xdr:colOff>
      <xdr:row>54</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156227</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133350</xdr:rowOff>
    </xdr:from>
    <xdr:to>
      <xdr:col>78</xdr:col>
      <xdr:colOff>120650</xdr:colOff>
      <xdr:row>54</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73677</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76200</xdr:rowOff>
    </xdr:from>
    <xdr:to>
      <xdr:col>74</xdr:col>
      <xdr:colOff>31750</xdr:colOff>
      <xdr:row>54</xdr:row>
      <xdr:rowOff>6350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16527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38100</xdr:rowOff>
    </xdr:from>
    <xdr:to>
      <xdr:col>69</xdr:col>
      <xdr:colOff>142875</xdr:colOff>
      <xdr:row>53</xdr:row>
      <xdr:rowOff>139700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19050</xdr:rowOff>
    </xdr:from>
    <xdr:to>
      <xdr:col>65</xdr:col>
      <xdr:colOff>53975</xdr:colOff>
      <xdr:row>53</xdr:row>
      <xdr:rowOff>120650</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130827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令和２年度は、令和元年度に引き続き、幼保無償化に</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伴う幼稚園園児保育料補助の扶助費移行による減等により比率が低下した。</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令和３年度は、民間保育所運営費の減や川崎市看護師要請確保事業団の解散に伴う運営補助の減により減少した。令和４年度は、民間保育所運営費の増はあるものの、比率は横ばいとなった。</a:t>
          </a:r>
          <a:endParaRPr kumimoji="0"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24130</xdr:rowOff>
    </xdr:from>
    <xdr:to>
      <xdr:col>82</xdr:col>
      <xdr:colOff>107950</xdr:colOff>
      <xdr:row>42</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8198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110507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24130</xdr:rowOff>
    </xdr:from>
    <xdr:to>
      <xdr:col>82</xdr:col>
      <xdr:colOff>196850</xdr:colOff>
      <xdr:row>33</xdr:row>
      <xdr:rowOff>24130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104140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276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105427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149860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27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37</xdr:row>
      <xdr:rowOff>138430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3220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30480</xdr:rowOff>
    </xdr:from>
    <xdr:to>
      <xdr:col>74</xdr:col>
      <xdr:colOff>31750</xdr:colOff>
      <xdr:row>38</xdr:row>
      <xdr:rowOff>132080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138430</xdr:rowOff>
    </xdr:from>
    <xdr:to>
      <xdr:col>69</xdr:col>
      <xdr:colOff>92075</xdr:colOff>
      <xdr:row>38</xdr:row>
      <xdr:rowOff>58420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482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99060</xdr:rowOff>
    </xdr:from>
    <xdr:to>
      <xdr:col>69</xdr:col>
      <xdr:colOff>142875</xdr:colOff>
      <xdr:row>39</xdr:row>
      <xdr:rowOff>29210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13987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144780</xdr:rowOff>
    </xdr:from>
    <xdr:to>
      <xdr:col>65</xdr:col>
      <xdr:colOff>53975</xdr:colOff>
      <xdr:row>39</xdr:row>
      <xdr:rowOff>74930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59707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87630</xdr:rowOff>
    </xdr:from>
    <xdr:to>
      <xdr:col>69</xdr:col>
      <xdr:colOff>142875</xdr:colOff>
      <xdr:row>38</xdr:row>
      <xdr:rowOff>17780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27957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xdr:rowOff>
    </xdr:from>
    <xdr:to>
      <xdr:col>65</xdr:col>
      <xdr:colOff>53975</xdr:colOff>
      <xdr:row>38</xdr:row>
      <xdr:rowOff>109220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119397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29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令和元年度は、公債償還元金の減により、比率が低下した。令和２年度は、公債償還元金の減のほか、</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市税収入や地方消費税交付金の増等による経常一般財源の増加により比率が低下した。令和</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年度は、公債償還元金</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の増があったものの、地方消費税交付金、臨時財政対策債等の増加によ</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る経常一般財源の増加により比率が低下した。</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令和４年度は、</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公債償還元金</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の増があったものの、個人市民税や固定資産税等の増によ</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る経常一般財源の増加により比率が低下した。今後は庁舎建替え事業や連続立体交差</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事業等により投資的経費が増加する見込みであるが、市債発行にあたっては、実質公債費比率や市債現在高に留意しながら、適正な活用に努める。</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81</xdr:row>
      <xdr:rowOff>165100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5285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137177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40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165100</xdr:rowOff>
    </xdr:from>
    <xdr:to>
      <xdr:col>24</xdr:col>
      <xdr:colOff>114300</xdr:colOff>
      <xdr:row>81</xdr:row>
      <xdr:rowOff>165100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4052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127000</xdr:rowOff>
    </xdr:from>
    <xdr:to>
      <xdr:col>24</xdr:col>
      <xdr:colOff>25400</xdr:colOff>
      <xdr:row>75</xdr:row>
      <xdr:rowOff>165100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987800" y="129857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105427</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13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133350</xdr:rowOff>
    </xdr:from>
    <xdr:to>
      <xdr:col>24</xdr:col>
      <xdr:colOff>76200</xdr:colOff>
      <xdr:row>77</xdr:row>
      <xdr:rowOff>63500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165100</xdr:rowOff>
    </xdr:from>
    <xdr:to>
      <xdr:col>19</xdr:col>
      <xdr:colOff>187325</xdr:colOff>
      <xdr:row>76</xdr:row>
      <xdr:rowOff>50800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3023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76</xdr:row>
      <xdr:rowOff>165100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09800" y="13081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76200</xdr:rowOff>
    </xdr:from>
    <xdr:to>
      <xdr:col>15</xdr:col>
      <xdr:colOff>149225</xdr:colOff>
      <xdr:row>78</xdr:row>
      <xdr:rowOff>6350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162577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165100</xdr:rowOff>
    </xdr:from>
    <xdr:to>
      <xdr:col>11</xdr:col>
      <xdr:colOff>9525</xdr:colOff>
      <xdr:row>77</xdr:row>
      <xdr:rowOff>88900</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flipV="1">
          <a:off x="1320800" y="13195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114300</xdr:rowOff>
    </xdr:from>
    <xdr:to>
      <xdr:col>11</xdr:col>
      <xdr:colOff>60325</xdr:colOff>
      <xdr:row>78</xdr:row>
      <xdr:rowOff>44450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29227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76200</xdr:rowOff>
    </xdr:from>
    <xdr:to>
      <xdr:col>24</xdr:col>
      <xdr:colOff>76200</xdr:colOff>
      <xdr:row>76</xdr:row>
      <xdr:rowOff>6350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92727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114300</xdr:rowOff>
    </xdr:from>
    <xdr:to>
      <xdr:col>20</xdr:col>
      <xdr:colOff>38100</xdr:colOff>
      <xdr:row>76</xdr:row>
      <xdr:rowOff>44450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54627</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274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0</xdr:rowOff>
    </xdr:from>
    <xdr:to>
      <xdr:col>15</xdr:col>
      <xdr:colOff>149225</xdr:colOff>
      <xdr:row>76</xdr:row>
      <xdr:rowOff>101600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111777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38100</xdr:rowOff>
    </xdr:from>
    <xdr:to>
      <xdr:col>6</xdr:col>
      <xdr:colOff>171450</xdr:colOff>
      <xdr:row>77</xdr:row>
      <xdr:rowOff>139700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149877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元年度は保育所受入数の増加による扶助費の増により比率が増加した。令和２年度は会計年度任用職員制度の開始により人件費は増となっているものの、市税収入や地方消費税交付金の増等による経常一般財源の増加により比率が低下した。令和３年度は、社会福祉費の増加や児童福祉費等の扶助費の増加により比率が増加した。令和４年度は、光熱費の増等により物件費は増となっているものの、市税収入の増等による経常一般財源の増により、比率は低下した。</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a:extLst>
            <a:ext uri="{FF2B5EF4-FFF2-40B4-BE49-F238E27FC236}">
              <a16:creationId xmlns:a16="http://schemas.microsoft.com/office/drawing/2014/main" id="{00000000-0008-0000-0400-0000B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58964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6510000" y="12607472"/>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31041</xdr:rowOff>
    </xdr:from>
    <xdr:ext cx="762000" cy="259045"/>
    <xdr:sp macro="" textlink="">
      <xdr:nvSpPr>
        <xdr:cNvPr id="436" name="公債費以外最小値テキスト">
          <a:extLst>
            <a:ext uri="{FF2B5EF4-FFF2-40B4-BE49-F238E27FC236}">
              <a16:creationId xmlns:a16="http://schemas.microsoft.com/office/drawing/2014/main" id="{00000000-0008-0000-0400-0000B4010000}"/>
            </a:ext>
          </a:extLst>
        </xdr:cNvPr>
        <xdr:cNvSpPr txBox="1"/>
      </xdr:nvSpPr>
      <xdr:spPr>
        <a:xfrm>
          <a:off x="16598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58964</xdr:rowOff>
    </xdr:from>
    <xdr:to>
      <xdr:col>82</xdr:col>
      <xdr:colOff>196850</xdr:colOff>
      <xdr:row>81</xdr:row>
      <xdr:rowOff>58964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38" name="公債費以外最大値テキスト">
          <a:extLst>
            <a:ext uri="{FF2B5EF4-FFF2-40B4-BE49-F238E27FC236}">
              <a16:creationId xmlns:a16="http://schemas.microsoft.com/office/drawing/2014/main" id="{00000000-0008-0000-0400-0000B6010000}"/>
            </a:ext>
          </a:extLst>
        </xdr:cNvPr>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18143</xdr:rowOff>
    </xdr:from>
    <xdr:to>
      <xdr:col>82</xdr:col>
      <xdr:colOff>107950</xdr:colOff>
      <xdr:row>78</xdr:row>
      <xdr:rowOff>29029</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5671800" y="133912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87284</xdr:rowOff>
    </xdr:from>
    <xdr:ext cx="762000" cy="259045"/>
    <xdr:sp macro="" textlink="">
      <xdr:nvSpPr>
        <xdr:cNvPr id="441" name="公債費以外平均値テキスト">
          <a:extLst>
            <a:ext uri="{FF2B5EF4-FFF2-40B4-BE49-F238E27FC236}">
              <a16:creationId xmlns:a16="http://schemas.microsoft.com/office/drawing/2014/main" id="{00000000-0008-0000-0400-0000B9010000}"/>
            </a:ext>
          </a:extLst>
        </xdr:cNvPr>
        <xdr:cNvSpPr txBox="1"/>
      </xdr:nvSpPr>
      <xdr:spPr>
        <a:xfrm>
          <a:off x="16598900" y="1294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70757</xdr:rowOff>
    </xdr:from>
    <xdr:to>
      <xdr:col>82</xdr:col>
      <xdr:colOff>158750</xdr:colOff>
      <xdr:row>77</xdr:row>
      <xdr:rowOff>907</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64592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7257</xdr:rowOff>
    </xdr:from>
    <xdr:to>
      <xdr:col>78</xdr:col>
      <xdr:colOff>69850</xdr:colOff>
      <xdr:row>78</xdr:row>
      <xdr:rowOff>29029</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4782800" y="133803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54428</xdr:rowOff>
    </xdr:from>
    <xdr:to>
      <xdr:col>78</xdr:col>
      <xdr:colOff>120650</xdr:colOff>
      <xdr:row>74</xdr:row>
      <xdr:rowOff>156028</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5621000" y="1274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166205</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510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7257</xdr:rowOff>
    </xdr:from>
    <xdr:to>
      <xdr:col>73</xdr:col>
      <xdr:colOff>180975</xdr:colOff>
      <xdr:row>79</xdr:row>
      <xdr:rowOff>75293</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flipV="1">
          <a:off x="13893800" y="13380357"/>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136071</xdr:rowOff>
    </xdr:from>
    <xdr:to>
      <xdr:col>74</xdr:col>
      <xdr:colOff>31750</xdr:colOff>
      <xdr:row>77</xdr:row>
      <xdr:rowOff>66221</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4732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76399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137886</xdr:rowOff>
    </xdr:from>
    <xdr:to>
      <xdr:col>69</xdr:col>
      <xdr:colOff>92075</xdr:colOff>
      <xdr:row>79</xdr:row>
      <xdr:rowOff>75293</xdr:rowOff>
    </xdr:to>
    <xdr:cxnSp macro="">
      <xdr:nvCxnSpPr>
        <xdr:cNvPr id="449" name="直線コネクタ 448">
          <a:extLst>
            <a:ext uri="{FF2B5EF4-FFF2-40B4-BE49-F238E27FC236}">
              <a16:creationId xmlns:a16="http://schemas.microsoft.com/office/drawing/2014/main" id="{00000000-0008-0000-0400-0000C1010000}"/>
            </a:ext>
          </a:extLst>
        </xdr:cNvPr>
        <xdr:cNvCxnSpPr/>
      </xdr:nvCxnSpPr>
      <xdr:spPr>
        <a:xfrm>
          <a:off x="13004800" y="135109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114300</xdr:rowOff>
    </xdr:from>
    <xdr:to>
      <xdr:col>69</xdr:col>
      <xdr:colOff>142875</xdr:colOff>
      <xdr:row>77</xdr:row>
      <xdr:rowOff>44450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3843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54627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138793</xdr:rowOff>
    </xdr:from>
    <xdr:to>
      <xdr:col>82</xdr:col>
      <xdr:colOff>158750</xdr:colOff>
      <xdr:row>78</xdr:row>
      <xdr:rowOff>68943</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64592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110870</xdr:rowOff>
    </xdr:from>
    <xdr:ext cx="762000" cy="259045"/>
    <xdr:sp macro="" textlink="">
      <xdr:nvSpPr>
        <xdr:cNvPr id="460" name="公債費以外該当値テキスト">
          <a:extLst>
            <a:ext uri="{FF2B5EF4-FFF2-40B4-BE49-F238E27FC236}">
              <a16:creationId xmlns:a16="http://schemas.microsoft.com/office/drawing/2014/main" id="{00000000-0008-0000-0400-0000CC010000}"/>
            </a:ext>
          </a:extLst>
        </xdr:cNvPr>
        <xdr:cNvSpPr txBox="1"/>
      </xdr:nvSpPr>
      <xdr:spPr>
        <a:xfrm>
          <a:off x="16598900" y="1331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149679</xdr:rowOff>
    </xdr:from>
    <xdr:to>
      <xdr:col>78</xdr:col>
      <xdr:colOff>120650</xdr:colOff>
      <xdr:row>78</xdr:row>
      <xdr:rowOff>79829</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5621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64606</xdr:rowOff>
    </xdr:from>
    <xdr:ext cx="7366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5290800" y="134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127907</xdr:rowOff>
    </xdr:from>
    <xdr:to>
      <xdr:col>74</xdr:col>
      <xdr:colOff>31750</xdr:colOff>
      <xdr:row>78</xdr:row>
      <xdr:rowOff>58057</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47320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42834</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4401800" y="1341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24493</xdr:rowOff>
    </xdr:from>
    <xdr:to>
      <xdr:col>69</xdr:col>
      <xdr:colOff>142875</xdr:colOff>
      <xdr:row>79</xdr:row>
      <xdr:rowOff>126093</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3843000" y="13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110870</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3512800" y="1365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87086</xdr:rowOff>
    </xdr:from>
    <xdr:to>
      <xdr:col>65</xdr:col>
      <xdr:colOff>53975</xdr:colOff>
      <xdr:row>79</xdr:row>
      <xdr:rowOff>17236</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2954000" y="134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2013</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2623800" y="1354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33617</xdr:rowOff>
    </xdr:from>
    <xdr:to>
      <xdr:col>29</xdr:col>
      <xdr:colOff>127000</xdr:colOff>
      <xdr:row>20</xdr:row>
      <xdr:rowOff>6528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38642"/>
          <a:ext cx="0" cy="1344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150055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5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6528</xdr:rowOff>
    </xdr:from>
    <xdr:to>
      <xdr:col>30</xdr:col>
      <xdr:colOff>25400</xdr:colOff>
      <xdr:row>20</xdr:row>
      <xdr:rowOff>6528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31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119994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8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33617</xdr:rowOff>
    </xdr:from>
    <xdr:to>
      <xdr:col>30</xdr:col>
      <xdr:colOff>25400</xdr:colOff>
      <xdr:row>12</xdr:row>
      <xdr:rowOff>33617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38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148260</xdr:rowOff>
    </xdr:from>
    <xdr:to>
      <xdr:col>29</xdr:col>
      <xdr:colOff>127000</xdr:colOff>
      <xdr:row>16</xdr:row>
      <xdr:rowOff>48019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67635"/>
          <a:ext cx="647700" cy="71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14089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462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169012</xdr:rowOff>
    </xdr:from>
    <xdr:to>
      <xdr:col>29</xdr:col>
      <xdr:colOff>177800</xdr:colOff>
      <xdr:row>15</xdr:row>
      <xdr:rowOff>99162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16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48019</xdr:rowOff>
    </xdr:from>
    <xdr:to>
      <xdr:col>26</xdr:col>
      <xdr:colOff>50800</xdr:colOff>
      <xdr:row>16</xdr:row>
      <xdr:rowOff>69050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38844"/>
          <a:ext cx="698500" cy="21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30937</xdr:rowOff>
    </xdr:from>
    <xdr:to>
      <xdr:col>26</xdr:col>
      <xdr:colOff>101600</xdr:colOff>
      <xdr:row>15</xdr:row>
      <xdr:rowOff>132537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142714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19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69050</xdr:rowOff>
    </xdr:from>
    <xdr:to>
      <xdr:col>22</xdr:col>
      <xdr:colOff>114300</xdr:colOff>
      <xdr:row>16</xdr:row>
      <xdr:rowOff>78956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59875"/>
          <a:ext cx="698500" cy="9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38138</xdr:rowOff>
    </xdr:from>
    <xdr:to>
      <xdr:col>22</xdr:col>
      <xdr:colOff>165100</xdr:colOff>
      <xdr:row>15</xdr:row>
      <xdr:rowOff>139738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149915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426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75565</xdr:rowOff>
    </xdr:from>
    <xdr:to>
      <xdr:col>18</xdr:col>
      <xdr:colOff>177800</xdr:colOff>
      <xdr:row>16</xdr:row>
      <xdr:rowOff>78956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866390"/>
          <a:ext cx="698500" cy="3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71285</xdr:rowOff>
    </xdr:from>
    <xdr:to>
      <xdr:col>19</xdr:col>
      <xdr:colOff>38100</xdr:colOff>
      <xdr:row>16</xdr:row>
      <xdr:rowOff>1435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11612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4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77686</xdr:rowOff>
    </xdr:from>
    <xdr:to>
      <xdr:col>15</xdr:col>
      <xdr:colOff>101600</xdr:colOff>
      <xdr:row>16</xdr:row>
      <xdr:rowOff>7836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18013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465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97460</xdr:rowOff>
    </xdr:from>
    <xdr:to>
      <xdr:col>29</xdr:col>
      <xdr:colOff>177800</xdr:colOff>
      <xdr:row>16</xdr:row>
      <xdr:rowOff>27610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16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69537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8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168669</xdr:rowOff>
    </xdr:from>
    <xdr:to>
      <xdr:col>26</xdr:col>
      <xdr:colOff>101600</xdr:colOff>
      <xdr:row>16</xdr:row>
      <xdr:rowOff>98819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88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83596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7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18250</xdr:rowOff>
    </xdr:from>
    <xdr:to>
      <xdr:col>22</xdr:col>
      <xdr:colOff>165100</xdr:colOff>
      <xdr:row>16</xdr:row>
      <xdr:rowOff>119850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09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104627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89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28156</xdr:rowOff>
    </xdr:from>
    <xdr:to>
      <xdr:col>19</xdr:col>
      <xdr:colOff>38100</xdr:colOff>
      <xdr:row>16</xdr:row>
      <xdr:rowOff>129756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18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114533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0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24765</xdr:rowOff>
    </xdr:from>
    <xdr:to>
      <xdr:col>15</xdr:col>
      <xdr:colOff>101600</xdr:colOff>
      <xdr:row>16</xdr:row>
      <xdr:rowOff>126365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15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111142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0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340474</xdr:rowOff>
    </xdr:from>
    <xdr:to>
      <xdr:col>29</xdr:col>
      <xdr:colOff>127000</xdr:colOff>
      <xdr:row>38</xdr:row>
      <xdr:rowOff>8357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65024"/>
          <a:ext cx="0" cy="121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323334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8357</xdr:rowOff>
    </xdr:from>
    <xdr:to>
      <xdr:col>30</xdr:col>
      <xdr:colOff>25400</xdr:colOff>
      <xdr:row>38</xdr:row>
      <xdr:rowOff>8357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83951</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0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340474</xdr:rowOff>
    </xdr:from>
    <xdr:to>
      <xdr:col>30</xdr:col>
      <xdr:colOff>25400</xdr:colOff>
      <xdr:row>33</xdr:row>
      <xdr:rowOff>340474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650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180531</xdr:rowOff>
    </xdr:from>
    <xdr:to>
      <xdr:col>29</xdr:col>
      <xdr:colOff>127000</xdr:colOff>
      <xdr:row>35</xdr:row>
      <xdr:rowOff>190589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90881"/>
          <a:ext cx="647700" cy="10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246245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56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274168</xdr:rowOff>
    </xdr:from>
    <xdr:to>
      <xdr:col>29</xdr:col>
      <xdr:colOff>177800</xdr:colOff>
      <xdr:row>36</xdr:row>
      <xdr:rowOff>32868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4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180607</xdr:rowOff>
    </xdr:from>
    <xdr:to>
      <xdr:col>26</xdr:col>
      <xdr:colOff>50800</xdr:colOff>
      <xdr:row>35</xdr:row>
      <xdr:rowOff>190589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790957"/>
          <a:ext cx="698500" cy="9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230239</xdr:rowOff>
    </xdr:from>
    <xdr:to>
      <xdr:col>26</xdr:col>
      <xdr:colOff>101600</xdr:colOff>
      <xdr:row>35</xdr:row>
      <xdr:rowOff>331839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40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316616</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26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180607</xdr:rowOff>
    </xdr:from>
    <xdr:to>
      <xdr:col>22</xdr:col>
      <xdr:colOff>114300</xdr:colOff>
      <xdr:row>35</xdr:row>
      <xdr:rowOff>274142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790957"/>
          <a:ext cx="698500" cy="93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222352</xdr:rowOff>
    </xdr:from>
    <xdr:to>
      <xdr:col>22</xdr:col>
      <xdr:colOff>165100</xdr:colOff>
      <xdr:row>35</xdr:row>
      <xdr:rowOff>323952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3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308729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1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274142</xdr:rowOff>
    </xdr:from>
    <xdr:to>
      <xdr:col>18</xdr:col>
      <xdr:colOff>177800</xdr:colOff>
      <xdr:row>35</xdr:row>
      <xdr:rowOff>288925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884492"/>
          <a:ext cx="698500" cy="14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237668</xdr:rowOff>
    </xdr:from>
    <xdr:to>
      <xdr:col>19</xdr:col>
      <xdr:colOff>38100</xdr:colOff>
      <xdr:row>35</xdr:row>
      <xdr:rowOff>339268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48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324045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934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226505</xdr:rowOff>
    </xdr:from>
    <xdr:to>
      <xdr:col>15</xdr:col>
      <xdr:colOff>101600</xdr:colOff>
      <xdr:row>35</xdr:row>
      <xdr:rowOff>328105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36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338282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0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129731</xdr:rowOff>
    </xdr:from>
    <xdr:to>
      <xdr:col>29</xdr:col>
      <xdr:colOff>177800</xdr:colOff>
      <xdr:row>35</xdr:row>
      <xdr:rowOff>231331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40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317708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8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139789</xdr:rowOff>
    </xdr:from>
    <xdr:to>
      <xdr:col>26</xdr:col>
      <xdr:colOff>101600</xdr:colOff>
      <xdr:row>35</xdr:row>
      <xdr:rowOff>241389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50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251566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19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129807</xdr:rowOff>
    </xdr:from>
    <xdr:to>
      <xdr:col>22</xdr:col>
      <xdr:colOff>165100</xdr:colOff>
      <xdr:row>35</xdr:row>
      <xdr:rowOff>231407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40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241584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0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223342</xdr:rowOff>
    </xdr:from>
    <xdr:to>
      <xdr:col>19</xdr:col>
      <xdr:colOff>38100</xdr:colOff>
      <xdr:row>35</xdr:row>
      <xdr:rowOff>324942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33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335119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02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238125</xdr:rowOff>
    </xdr:from>
    <xdr:to>
      <xdr:col>15</xdr:col>
      <xdr:colOff>101600</xdr:colOff>
      <xdr:row>35</xdr:row>
      <xdr:rowOff>339725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48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324502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93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1,524,026
1,477,325
142.96
805,341,463
797,468,795
2,150,140
392,985,485
803,875,470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7988</xdr:rowOff>
    </xdr:from>
    <xdr:to>
      <xdr:col>24</xdr:col>
      <xdr:colOff>62865</xdr:colOff>
      <xdr:row>38</xdr:row>
      <xdr:rowOff>19266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1488"/>
          <a:ext cx="1270" cy="138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23093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3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19266</xdr:rowOff>
    </xdr:from>
    <xdr:to>
      <xdr:col>24</xdr:col>
      <xdr:colOff>152400</xdr:colOff>
      <xdr:row>38</xdr:row>
      <xdr:rowOff>19266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34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126115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7988</xdr:rowOff>
    </xdr:from>
    <xdr:to>
      <xdr:col>24</xdr:col>
      <xdr:colOff>152400</xdr:colOff>
      <xdr:row>30</xdr:row>
      <xdr:rowOff>7988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135966</xdr:rowOff>
    </xdr:from>
    <xdr:to>
      <xdr:col>24</xdr:col>
      <xdr:colOff>63500</xdr:colOff>
      <xdr:row>35</xdr:row>
      <xdr:rowOff>41516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65266"/>
          <a:ext cx="838200" cy="7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46397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5327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23520</xdr:rowOff>
    </xdr:from>
    <xdr:to>
      <xdr:col>24</xdr:col>
      <xdr:colOff>114300</xdr:colOff>
      <xdr:row>33</xdr:row>
      <xdr:rowOff>125120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6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41516</xdr:rowOff>
    </xdr:from>
    <xdr:to>
      <xdr:col>19</xdr:col>
      <xdr:colOff>177800</xdr:colOff>
      <xdr:row>35</xdr:row>
      <xdr:rowOff>58775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42266"/>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53543</xdr:rowOff>
    </xdr:from>
    <xdr:to>
      <xdr:col>20</xdr:col>
      <xdr:colOff>38100</xdr:colOff>
      <xdr:row>33</xdr:row>
      <xdr:rowOff>155143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220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48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58775</xdr:rowOff>
    </xdr:from>
    <xdr:to>
      <xdr:col>15</xdr:col>
      <xdr:colOff>50800</xdr:colOff>
      <xdr:row>35</xdr:row>
      <xdr:rowOff>71196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59525"/>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64592</xdr:rowOff>
    </xdr:from>
    <xdr:to>
      <xdr:col>15</xdr:col>
      <xdr:colOff>101600</xdr:colOff>
      <xdr:row>33</xdr:row>
      <xdr:rowOff>166192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11269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497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66167</xdr:rowOff>
    </xdr:from>
    <xdr:to>
      <xdr:col>10</xdr:col>
      <xdr:colOff>114300</xdr:colOff>
      <xdr:row>35</xdr:row>
      <xdr:rowOff>71196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06691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136030</xdr:rowOff>
    </xdr:from>
    <xdr:to>
      <xdr:col>10</xdr:col>
      <xdr:colOff>165100</xdr:colOff>
      <xdr:row>34</xdr:row>
      <xdr:rowOff>66180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82707</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56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141364</xdr:rowOff>
    </xdr:from>
    <xdr:to>
      <xdr:col>6</xdr:col>
      <xdr:colOff>38100</xdr:colOff>
      <xdr:row>34</xdr:row>
      <xdr:rowOff>71514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88041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57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85166</xdr:rowOff>
    </xdr:from>
    <xdr:to>
      <xdr:col>24</xdr:col>
      <xdr:colOff>114300</xdr:colOff>
      <xdr:row>35</xdr:row>
      <xdr:rowOff>15316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1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63593</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9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162166</xdr:rowOff>
    </xdr:from>
    <xdr:to>
      <xdr:col>20</xdr:col>
      <xdr:colOff>38100</xdr:colOff>
      <xdr:row>35</xdr:row>
      <xdr:rowOff>92316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9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83443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8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7975</xdr:rowOff>
    </xdr:from>
    <xdr:to>
      <xdr:col>15</xdr:col>
      <xdr:colOff>101600</xdr:colOff>
      <xdr:row>35</xdr:row>
      <xdr:rowOff>109575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100702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0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20396</xdr:rowOff>
    </xdr:from>
    <xdr:to>
      <xdr:col>10</xdr:col>
      <xdr:colOff>165100</xdr:colOff>
      <xdr:row>35</xdr:row>
      <xdr:rowOff>121996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2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113123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15367</xdr:rowOff>
    </xdr:from>
    <xdr:to>
      <xdr:col>6</xdr:col>
      <xdr:colOff>38100</xdr:colOff>
      <xdr:row>35</xdr:row>
      <xdr:rowOff>116967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1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108094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0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71871</xdr:rowOff>
    </xdr:from>
    <xdr:to>
      <xdr:col>24</xdr:col>
      <xdr:colOff>62865</xdr:colOff>
      <xdr:row>56</xdr:row>
      <xdr:rowOff>67430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44371"/>
          <a:ext cx="1270" cy="102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71257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6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67430</xdr:rowOff>
    </xdr:from>
    <xdr:to>
      <xdr:col>24</xdr:col>
      <xdr:colOff>152400</xdr:colOff>
      <xdr:row>56</xdr:row>
      <xdr:rowOff>67430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66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18548</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1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71871</xdr:rowOff>
    </xdr:from>
    <xdr:to>
      <xdr:col>24</xdr:col>
      <xdr:colOff>152400</xdr:colOff>
      <xdr:row>50</xdr:row>
      <xdr:rowOff>71871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4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43557</xdr:rowOff>
    </xdr:from>
    <xdr:to>
      <xdr:col>24</xdr:col>
      <xdr:colOff>63500</xdr:colOff>
      <xdr:row>54</xdr:row>
      <xdr:rowOff>58613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301857"/>
          <a:ext cx="838200" cy="1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119680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035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96803</xdr:rowOff>
    </xdr:from>
    <xdr:to>
      <xdr:col>24</xdr:col>
      <xdr:colOff>114300</xdr:colOff>
      <xdr:row>54</xdr:row>
      <xdr:rowOff>26953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18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58613</xdr:rowOff>
    </xdr:from>
    <xdr:to>
      <xdr:col>19</xdr:col>
      <xdr:colOff>177800</xdr:colOff>
      <xdr:row>57</xdr:row>
      <xdr:rowOff>52505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316913"/>
          <a:ext cx="889000" cy="50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43343</xdr:rowOff>
    </xdr:from>
    <xdr:to>
      <xdr:col>20</xdr:col>
      <xdr:colOff>38100</xdr:colOff>
      <xdr:row>54</xdr:row>
      <xdr:rowOff>144943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136070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52505</xdr:rowOff>
    </xdr:from>
    <xdr:to>
      <xdr:col>15</xdr:col>
      <xdr:colOff>50800</xdr:colOff>
      <xdr:row>57</xdr:row>
      <xdr:rowOff>159164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25155"/>
          <a:ext cx="889000" cy="10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108429</xdr:rowOff>
    </xdr:from>
    <xdr:to>
      <xdr:col>15</xdr:col>
      <xdr:colOff>101600</xdr:colOff>
      <xdr:row>57</xdr:row>
      <xdr:rowOff>38579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55106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8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159164</xdr:rowOff>
    </xdr:from>
    <xdr:to>
      <xdr:col>10</xdr:col>
      <xdr:colOff>114300</xdr:colOff>
      <xdr:row>58</xdr:row>
      <xdr:rowOff>62140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31814"/>
          <a:ext cx="889000" cy="7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86353</xdr:rowOff>
    </xdr:from>
    <xdr:to>
      <xdr:col>10</xdr:col>
      <xdr:colOff>165100</xdr:colOff>
      <xdr:row>58</xdr:row>
      <xdr:rowOff>16503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33030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158068</xdr:rowOff>
    </xdr:from>
    <xdr:to>
      <xdr:col>6</xdr:col>
      <xdr:colOff>38100</xdr:colOff>
      <xdr:row>58</xdr:row>
      <xdr:rowOff>88218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104745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0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164207</xdr:rowOff>
    </xdr:from>
    <xdr:to>
      <xdr:col>24</xdr:col>
      <xdr:colOff>114300</xdr:colOff>
      <xdr:row>54</xdr:row>
      <xdr:rowOff>94357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25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142634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22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7813</xdr:rowOff>
    </xdr:from>
    <xdr:to>
      <xdr:col>20</xdr:col>
      <xdr:colOff>38100</xdr:colOff>
      <xdr:row>54</xdr:row>
      <xdr:rowOff>109413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26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125940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04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1705</xdr:rowOff>
    </xdr:from>
    <xdr:to>
      <xdr:col>15</xdr:col>
      <xdr:colOff>101600</xdr:colOff>
      <xdr:row>57</xdr:row>
      <xdr:rowOff>103305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94432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6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108364</xdr:rowOff>
    </xdr:from>
    <xdr:to>
      <xdr:col>10</xdr:col>
      <xdr:colOff>165100</xdr:colOff>
      <xdr:row>58</xdr:row>
      <xdr:rowOff>38514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29641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7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11340</xdr:rowOff>
    </xdr:from>
    <xdr:to>
      <xdr:col>6</xdr:col>
      <xdr:colOff>38100</xdr:colOff>
      <xdr:row>58</xdr:row>
      <xdr:rowOff>112940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5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104067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4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維持補修費グラフ枠">
          <a:extLst>
            <a:ext uri="{FF2B5EF4-FFF2-40B4-BE49-F238E27FC236}">
              <a16:creationId xmlns:a16="http://schemas.microsoft.com/office/drawing/2014/main" id="{00000000-0008-0000-06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133931</xdr:rowOff>
    </xdr:from>
    <xdr:to>
      <xdr:col>24</xdr:col>
      <xdr:colOff>62865</xdr:colOff>
      <xdr:row>79</xdr:row>
      <xdr:rowOff>19957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4633595" y="12135431"/>
          <a:ext cx="1270" cy="1429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23784</xdr:rowOff>
    </xdr:from>
    <xdr:ext cx="469744" cy="259045"/>
    <xdr:sp macro="" textlink="">
      <xdr:nvSpPr>
        <xdr:cNvPr id="177" name="維持補修費最小値テキスト">
          <a:extLst>
            <a:ext uri="{FF2B5EF4-FFF2-40B4-BE49-F238E27FC236}">
              <a16:creationId xmlns:a16="http://schemas.microsoft.com/office/drawing/2014/main" id="{00000000-0008-0000-0600-0000B1000000}"/>
            </a:ext>
          </a:extLst>
        </xdr:cNvPr>
        <xdr:cNvSpPr txBox="1"/>
      </xdr:nvSpPr>
      <xdr:spPr>
        <a:xfrm>
          <a:off x="4686300" y="1356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19957</xdr:rowOff>
    </xdr:from>
    <xdr:to>
      <xdr:col>24</xdr:col>
      <xdr:colOff>152400</xdr:colOff>
      <xdr:row>79</xdr:row>
      <xdr:rowOff>19957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356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80608</xdr:rowOff>
    </xdr:from>
    <xdr:ext cx="534377" cy="259045"/>
    <xdr:sp macro="" textlink="">
      <xdr:nvSpPr>
        <xdr:cNvPr id="179" name="維持補修費最大値テキスト">
          <a:extLst>
            <a:ext uri="{FF2B5EF4-FFF2-40B4-BE49-F238E27FC236}">
              <a16:creationId xmlns:a16="http://schemas.microsoft.com/office/drawing/2014/main" id="{00000000-0008-0000-0600-0000B3000000}"/>
            </a:ext>
          </a:extLst>
        </xdr:cNvPr>
        <xdr:cNvSpPr txBox="1"/>
      </xdr:nvSpPr>
      <xdr:spPr>
        <a:xfrm>
          <a:off x="4686300" y="1191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133931</xdr:rowOff>
    </xdr:from>
    <xdr:to>
      <xdr:col>24</xdr:col>
      <xdr:colOff>152400</xdr:colOff>
      <xdr:row>70</xdr:row>
      <xdr:rowOff>133931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4546600" y="1213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123589</xdr:rowOff>
    </xdr:from>
    <xdr:to>
      <xdr:col>24</xdr:col>
      <xdr:colOff>63500</xdr:colOff>
      <xdr:row>78</xdr:row>
      <xdr:rowOff>128378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3797300" y="13496689"/>
          <a:ext cx="8382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80535</xdr:rowOff>
    </xdr:from>
    <xdr:ext cx="469744" cy="259045"/>
    <xdr:sp macro="" textlink="">
      <xdr:nvSpPr>
        <xdr:cNvPr id="182" name="維持補修費平均値テキスト">
          <a:extLst>
            <a:ext uri="{FF2B5EF4-FFF2-40B4-BE49-F238E27FC236}">
              <a16:creationId xmlns:a16="http://schemas.microsoft.com/office/drawing/2014/main" id="{00000000-0008-0000-0600-0000B6000000}"/>
            </a:ext>
          </a:extLst>
        </xdr:cNvPr>
        <xdr:cNvSpPr txBox="1"/>
      </xdr:nvSpPr>
      <xdr:spPr>
        <a:xfrm>
          <a:off x="4686300" y="1293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57658</xdr:rowOff>
    </xdr:from>
    <xdr:to>
      <xdr:col>24</xdr:col>
      <xdr:colOff>114300</xdr:colOff>
      <xdr:row>76</xdr:row>
      <xdr:rowOff>159258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4584700" y="1308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123589</xdr:rowOff>
    </xdr:from>
    <xdr:to>
      <xdr:col>19</xdr:col>
      <xdr:colOff>177800</xdr:colOff>
      <xdr:row>78</xdr:row>
      <xdr:rowOff>136216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908300" y="13496689"/>
          <a:ext cx="889000" cy="1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73986</xdr:rowOff>
    </xdr:from>
    <xdr:to>
      <xdr:col>20</xdr:col>
      <xdr:colOff>38100</xdr:colOff>
      <xdr:row>77</xdr:row>
      <xdr:rowOff>4136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3746500" y="131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20664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562428" y="1287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136216</xdr:rowOff>
    </xdr:from>
    <xdr:to>
      <xdr:col>15</xdr:col>
      <xdr:colOff>50800</xdr:colOff>
      <xdr:row>78</xdr:row>
      <xdr:rowOff>155702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2019300" y="13509316"/>
          <a:ext cx="889000" cy="1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84110</xdr:rowOff>
    </xdr:from>
    <xdr:to>
      <xdr:col>15</xdr:col>
      <xdr:colOff>101600</xdr:colOff>
      <xdr:row>77</xdr:row>
      <xdr:rowOff>14260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28575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30787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673428" y="1288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108131</xdr:rowOff>
    </xdr:from>
    <xdr:to>
      <xdr:col>10</xdr:col>
      <xdr:colOff>114300</xdr:colOff>
      <xdr:row>78</xdr:row>
      <xdr:rowOff>155702</xdr:rowOff>
    </xdr:to>
    <xdr:cxnSp macro="">
      <xdr:nvCxnSpPr>
        <xdr:cNvPr id="190" name="直線コネクタ 189">
          <a:extLst>
            <a:ext uri="{FF2B5EF4-FFF2-40B4-BE49-F238E27FC236}">
              <a16:creationId xmlns:a16="http://schemas.microsoft.com/office/drawing/2014/main" id="{00000000-0008-0000-0600-0000BE000000}"/>
            </a:ext>
          </a:extLst>
        </xdr:cNvPr>
        <xdr:cNvCxnSpPr/>
      </xdr:nvCxnSpPr>
      <xdr:spPr>
        <a:xfrm>
          <a:off x="1130300" y="13481231"/>
          <a:ext cx="889000" cy="4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130048</xdr:rowOff>
    </xdr:from>
    <xdr:to>
      <xdr:col>10</xdr:col>
      <xdr:colOff>165100</xdr:colOff>
      <xdr:row>77</xdr:row>
      <xdr:rowOff>60198</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968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76725</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784428" y="1293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117856</xdr:rowOff>
    </xdr:from>
    <xdr:to>
      <xdr:col>6</xdr:col>
      <xdr:colOff>38100</xdr:colOff>
      <xdr:row>77</xdr:row>
      <xdr:rowOff>48006</xdr:rowOff>
    </xdr:to>
    <xdr:sp macro="" textlink="">
      <xdr:nvSpPr>
        <xdr:cNvPr id="193" name="フローチャート: 判断 192">
          <a:extLst>
            <a:ext uri="{FF2B5EF4-FFF2-40B4-BE49-F238E27FC236}">
              <a16:creationId xmlns:a16="http://schemas.microsoft.com/office/drawing/2014/main" id="{00000000-0008-0000-0600-0000C1000000}"/>
            </a:ext>
          </a:extLst>
        </xdr:cNvPr>
        <xdr:cNvSpPr/>
      </xdr:nvSpPr>
      <xdr:spPr>
        <a:xfrm>
          <a:off x="1079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64533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895428" y="1292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77578</xdr:rowOff>
    </xdr:from>
    <xdr:to>
      <xdr:col>24</xdr:col>
      <xdr:colOff>114300</xdr:colOff>
      <xdr:row>79</xdr:row>
      <xdr:rowOff>7728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4584700" y="1345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163955</xdr:rowOff>
    </xdr:from>
    <xdr:ext cx="469744" cy="259045"/>
    <xdr:sp macro="" textlink="">
      <xdr:nvSpPr>
        <xdr:cNvPr id="201" name="維持補修費該当値テキスト">
          <a:extLst>
            <a:ext uri="{FF2B5EF4-FFF2-40B4-BE49-F238E27FC236}">
              <a16:creationId xmlns:a16="http://schemas.microsoft.com/office/drawing/2014/main" id="{00000000-0008-0000-0600-0000C9000000}"/>
            </a:ext>
          </a:extLst>
        </xdr:cNvPr>
        <xdr:cNvSpPr txBox="1"/>
      </xdr:nvSpPr>
      <xdr:spPr>
        <a:xfrm>
          <a:off x="4686300" y="1336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72789</xdr:rowOff>
    </xdr:from>
    <xdr:to>
      <xdr:col>20</xdr:col>
      <xdr:colOff>38100</xdr:colOff>
      <xdr:row>79</xdr:row>
      <xdr:rowOff>2939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3746500" y="1344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165516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3562428" y="1353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85416</xdr:rowOff>
    </xdr:from>
    <xdr:to>
      <xdr:col>15</xdr:col>
      <xdr:colOff>101600</xdr:colOff>
      <xdr:row>79</xdr:row>
      <xdr:rowOff>15566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2857500" y="1345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6693</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2673428" y="1355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104902</xdr:rowOff>
    </xdr:from>
    <xdr:to>
      <xdr:col>10</xdr:col>
      <xdr:colOff>165100</xdr:colOff>
      <xdr:row>79</xdr:row>
      <xdr:rowOff>35052</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968500" y="1347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26179</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1784428" y="1357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57331</xdr:rowOff>
    </xdr:from>
    <xdr:to>
      <xdr:col>6</xdr:col>
      <xdr:colOff>38100</xdr:colOff>
      <xdr:row>78</xdr:row>
      <xdr:rowOff>158931</xdr:rowOff>
    </xdr:to>
    <xdr:sp macro="" textlink="">
      <xdr:nvSpPr>
        <xdr:cNvPr id="208" name="楕円 207">
          <a:extLst>
            <a:ext uri="{FF2B5EF4-FFF2-40B4-BE49-F238E27FC236}">
              <a16:creationId xmlns:a16="http://schemas.microsoft.com/office/drawing/2014/main" id="{00000000-0008-0000-0600-0000D0000000}"/>
            </a:ext>
          </a:extLst>
        </xdr:cNvPr>
        <xdr:cNvSpPr/>
      </xdr:nvSpPr>
      <xdr:spPr>
        <a:xfrm>
          <a:off x="1079500" y="1343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150058</xdr:rowOff>
    </xdr:from>
    <xdr:ext cx="469744"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895428" y="1352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扶助費グラフ枠">
          <a:extLst>
            <a:ext uri="{FF2B5EF4-FFF2-40B4-BE49-F238E27FC236}">
              <a16:creationId xmlns:a16="http://schemas.microsoft.com/office/drawing/2014/main" id="{00000000-0008-0000-06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19369</xdr:rowOff>
    </xdr:from>
    <xdr:to>
      <xdr:col>24</xdr:col>
      <xdr:colOff>62865</xdr:colOff>
      <xdr:row>98</xdr:row>
      <xdr:rowOff>63533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4633595" y="15449869"/>
          <a:ext cx="1270" cy="1415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67360</xdr:rowOff>
    </xdr:from>
    <xdr:ext cx="599010" cy="259045"/>
    <xdr:sp macro="" textlink="">
      <xdr:nvSpPr>
        <xdr:cNvPr id="237" name="扶助費最小値テキスト">
          <a:extLst>
            <a:ext uri="{FF2B5EF4-FFF2-40B4-BE49-F238E27FC236}">
              <a16:creationId xmlns:a16="http://schemas.microsoft.com/office/drawing/2014/main" id="{00000000-0008-0000-0600-0000ED000000}"/>
            </a:ext>
          </a:extLst>
        </xdr:cNvPr>
        <xdr:cNvSpPr txBox="1"/>
      </xdr:nvSpPr>
      <xdr:spPr>
        <a:xfrm>
          <a:off x="4686300" y="1686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63533</xdr:rowOff>
    </xdr:from>
    <xdr:to>
      <xdr:col>24</xdr:col>
      <xdr:colOff>152400</xdr:colOff>
      <xdr:row>98</xdr:row>
      <xdr:rowOff>63533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6865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137496</xdr:rowOff>
    </xdr:from>
    <xdr:ext cx="599010" cy="259045"/>
    <xdr:sp macro="" textlink="">
      <xdr:nvSpPr>
        <xdr:cNvPr id="239" name="扶助費最大値テキスト">
          <a:extLst>
            <a:ext uri="{FF2B5EF4-FFF2-40B4-BE49-F238E27FC236}">
              <a16:creationId xmlns:a16="http://schemas.microsoft.com/office/drawing/2014/main" id="{00000000-0008-0000-0600-0000EF000000}"/>
            </a:ext>
          </a:extLst>
        </xdr:cNvPr>
        <xdr:cNvSpPr txBox="1"/>
      </xdr:nvSpPr>
      <xdr:spPr>
        <a:xfrm>
          <a:off x="4686300" y="1522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19369</xdr:rowOff>
    </xdr:from>
    <xdr:to>
      <xdr:col>24</xdr:col>
      <xdr:colOff>152400</xdr:colOff>
      <xdr:row>90</xdr:row>
      <xdr:rowOff>19369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4546600" y="1544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55282</xdr:rowOff>
    </xdr:from>
    <xdr:to>
      <xdr:col>24</xdr:col>
      <xdr:colOff>63500</xdr:colOff>
      <xdr:row>95</xdr:row>
      <xdr:rowOff>59711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3797300" y="16343032"/>
          <a:ext cx="838200" cy="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126168</xdr:rowOff>
    </xdr:from>
    <xdr:ext cx="599010" cy="259045"/>
    <xdr:sp macro="" textlink="">
      <xdr:nvSpPr>
        <xdr:cNvPr id="242" name="扶助費平均値テキスト">
          <a:extLst>
            <a:ext uri="{FF2B5EF4-FFF2-40B4-BE49-F238E27FC236}">
              <a16:creationId xmlns:a16="http://schemas.microsoft.com/office/drawing/2014/main" id="{00000000-0008-0000-0600-0000F2000000}"/>
            </a:ext>
          </a:extLst>
        </xdr:cNvPr>
        <xdr:cNvSpPr txBox="1"/>
      </xdr:nvSpPr>
      <xdr:spPr>
        <a:xfrm>
          <a:off x="4686300" y="160710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103291</xdr:rowOff>
    </xdr:from>
    <xdr:to>
      <xdr:col>24</xdr:col>
      <xdr:colOff>114300</xdr:colOff>
      <xdr:row>95</xdr:row>
      <xdr:rowOff>33441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4584700" y="1621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55282</xdr:rowOff>
    </xdr:from>
    <xdr:to>
      <xdr:col>19</xdr:col>
      <xdr:colOff>177800</xdr:colOff>
      <xdr:row>96</xdr:row>
      <xdr:rowOff>109144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908300" y="16343032"/>
          <a:ext cx="889000" cy="22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26122</xdr:rowOff>
    </xdr:from>
    <xdr:to>
      <xdr:col>20</xdr:col>
      <xdr:colOff>38100</xdr:colOff>
      <xdr:row>94</xdr:row>
      <xdr:rowOff>127722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3746500" y="1614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144249</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497795" y="1591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109144</xdr:rowOff>
    </xdr:from>
    <xdr:to>
      <xdr:col>15</xdr:col>
      <xdr:colOff>50800</xdr:colOff>
      <xdr:row>97</xdr:row>
      <xdr:rowOff>4271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2019300" y="16568344"/>
          <a:ext cx="889000" cy="6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146724</xdr:rowOff>
    </xdr:from>
    <xdr:to>
      <xdr:col>15</xdr:col>
      <xdr:colOff>101600</xdr:colOff>
      <xdr:row>96</xdr:row>
      <xdr:rowOff>76874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2857500" y="16434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93401</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08795" y="16209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4271</xdr:rowOff>
    </xdr:from>
    <xdr:to>
      <xdr:col>10</xdr:col>
      <xdr:colOff>114300</xdr:colOff>
      <xdr:row>97</xdr:row>
      <xdr:rowOff>74777</xdr:rowOff>
    </xdr:to>
    <xdr:cxnSp macro="">
      <xdr:nvCxnSpPr>
        <xdr:cNvPr id="250" name="直線コネクタ 249">
          <a:extLst>
            <a:ext uri="{FF2B5EF4-FFF2-40B4-BE49-F238E27FC236}">
              <a16:creationId xmlns:a16="http://schemas.microsoft.com/office/drawing/2014/main" id="{00000000-0008-0000-0600-0000FA000000}"/>
            </a:ext>
          </a:extLst>
        </xdr:cNvPr>
        <xdr:cNvCxnSpPr/>
      </xdr:nvCxnSpPr>
      <xdr:spPr>
        <a:xfrm flipV="1">
          <a:off x="1130300" y="16634921"/>
          <a:ext cx="889000" cy="7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32077</xdr:rowOff>
    </xdr:from>
    <xdr:to>
      <xdr:col>10</xdr:col>
      <xdr:colOff>165100</xdr:colOff>
      <xdr:row>96</xdr:row>
      <xdr:rowOff>133677</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968500" y="1649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150204</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719795" y="1626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95475</xdr:rowOff>
    </xdr:from>
    <xdr:to>
      <xdr:col>6</xdr:col>
      <xdr:colOff>38100</xdr:colOff>
      <xdr:row>97</xdr:row>
      <xdr:rowOff>25625</xdr:rowOff>
    </xdr:to>
    <xdr:sp macro="" textlink="">
      <xdr:nvSpPr>
        <xdr:cNvPr id="253" name="フローチャート: 判断 252">
          <a:extLst>
            <a:ext uri="{FF2B5EF4-FFF2-40B4-BE49-F238E27FC236}">
              <a16:creationId xmlns:a16="http://schemas.microsoft.com/office/drawing/2014/main" id="{00000000-0008-0000-0600-0000FD000000}"/>
            </a:ext>
          </a:extLst>
        </xdr:cNvPr>
        <xdr:cNvSpPr/>
      </xdr:nvSpPr>
      <xdr:spPr>
        <a:xfrm>
          <a:off x="1079500" y="1655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42152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30795" y="1632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8911</xdr:rowOff>
    </xdr:from>
    <xdr:to>
      <xdr:col>24</xdr:col>
      <xdr:colOff>114300</xdr:colOff>
      <xdr:row>95</xdr:row>
      <xdr:rowOff>110511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4584700" y="1629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158788</xdr:rowOff>
    </xdr:from>
    <xdr:ext cx="599010" cy="259045"/>
    <xdr:sp macro="" textlink="">
      <xdr:nvSpPr>
        <xdr:cNvPr id="261" name="扶助費該当値テキスト">
          <a:extLst>
            <a:ext uri="{FF2B5EF4-FFF2-40B4-BE49-F238E27FC236}">
              <a16:creationId xmlns:a16="http://schemas.microsoft.com/office/drawing/2014/main" id="{00000000-0008-0000-0600-000005010000}"/>
            </a:ext>
          </a:extLst>
        </xdr:cNvPr>
        <xdr:cNvSpPr txBox="1"/>
      </xdr:nvSpPr>
      <xdr:spPr>
        <a:xfrm>
          <a:off x="4686300" y="1627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4482</xdr:rowOff>
    </xdr:from>
    <xdr:to>
      <xdr:col>20</xdr:col>
      <xdr:colOff>38100</xdr:colOff>
      <xdr:row>95</xdr:row>
      <xdr:rowOff>106082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3746500" y="162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97209</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3497795" y="1638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58344</xdr:rowOff>
    </xdr:from>
    <xdr:to>
      <xdr:col>15</xdr:col>
      <xdr:colOff>101600</xdr:colOff>
      <xdr:row>96</xdr:row>
      <xdr:rowOff>159944</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2857500" y="1651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151071</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2608795" y="1661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124921</xdr:rowOff>
    </xdr:from>
    <xdr:to>
      <xdr:col>10</xdr:col>
      <xdr:colOff>165100</xdr:colOff>
      <xdr:row>97</xdr:row>
      <xdr:rowOff>55071</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968500" y="1658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46198</xdr:rowOff>
    </xdr:from>
    <xdr:ext cx="599010"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1719795" y="1667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23977</xdr:rowOff>
    </xdr:from>
    <xdr:to>
      <xdr:col>6</xdr:col>
      <xdr:colOff>38100</xdr:colOff>
      <xdr:row>97</xdr:row>
      <xdr:rowOff>125577</xdr:rowOff>
    </xdr:to>
    <xdr:sp macro="" textlink="">
      <xdr:nvSpPr>
        <xdr:cNvPr id="268" name="楕円 267">
          <a:extLst>
            <a:ext uri="{FF2B5EF4-FFF2-40B4-BE49-F238E27FC236}">
              <a16:creationId xmlns:a16="http://schemas.microsoft.com/office/drawing/2014/main" id="{00000000-0008-0000-0600-00000C010000}"/>
            </a:ext>
          </a:extLst>
        </xdr:cNvPr>
        <xdr:cNvSpPr/>
      </xdr:nvSpPr>
      <xdr:spPr>
        <a:xfrm>
          <a:off x="1079500" y="1665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116704</xdr:rowOff>
    </xdr:from>
    <xdr:ext cx="599010"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830795" y="16747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54534</xdr:rowOff>
    </xdr:from>
    <xdr:to>
      <xdr:col>54</xdr:col>
      <xdr:colOff>189865</xdr:colOff>
      <xdr:row>39</xdr:row>
      <xdr:rowOff>82029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6398184"/>
          <a:ext cx="1270" cy="37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85856</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77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82029</xdr:rowOff>
    </xdr:from>
    <xdr:to>
      <xdr:col>55</xdr:col>
      <xdr:colOff>88900</xdr:colOff>
      <xdr:row>39</xdr:row>
      <xdr:rowOff>82029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76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1211</xdr:rowOff>
    </xdr:from>
    <xdr:ext cx="534377"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617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54534</xdr:rowOff>
    </xdr:from>
    <xdr:to>
      <xdr:col>55</xdr:col>
      <xdr:colOff>88900</xdr:colOff>
      <xdr:row>37</xdr:row>
      <xdr:rowOff>54534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639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145186</xdr:rowOff>
    </xdr:from>
    <xdr:to>
      <xdr:col>55</xdr:col>
      <xdr:colOff>0</xdr:colOff>
      <xdr:row>39</xdr:row>
      <xdr:rowOff>23063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9639300" y="6660286"/>
          <a:ext cx="838200" cy="4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5313</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6348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153886</xdr:rowOff>
    </xdr:from>
    <xdr:to>
      <xdr:col>55</xdr:col>
      <xdr:colOff>50800</xdr:colOff>
      <xdr:row>38</xdr:row>
      <xdr:rowOff>84036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649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135623</xdr:rowOff>
    </xdr:from>
    <xdr:to>
      <xdr:col>50</xdr:col>
      <xdr:colOff>114300</xdr:colOff>
      <xdr:row>39</xdr:row>
      <xdr:rowOff>23063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8750300" y="5450573"/>
          <a:ext cx="889000" cy="125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135153</xdr:rowOff>
    </xdr:from>
    <xdr:to>
      <xdr:col>50</xdr:col>
      <xdr:colOff>165100</xdr:colOff>
      <xdr:row>38</xdr:row>
      <xdr:rowOff>65303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64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81830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625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135623</xdr:rowOff>
    </xdr:from>
    <xdr:to>
      <xdr:col>45</xdr:col>
      <xdr:colOff>177800</xdr:colOff>
      <xdr:row>37</xdr:row>
      <xdr:rowOff>74181</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7861300" y="5450573"/>
          <a:ext cx="889000" cy="96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113246</xdr:rowOff>
    </xdr:from>
    <xdr:to>
      <xdr:col>46</xdr:col>
      <xdr:colOff>38100</xdr:colOff>
      <xdr:row>31</xdr:row>
      <xdr:rowOff>43396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525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59923</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03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74181</xdr:rowOff>
    </xdr:from>
    <xdr:to>
      <xdr:col>41</xdr:col>
      <xdr:colOff>50800</xdr:colOff>
      <xdr:row>38</xdr:row>
      <xdr:rowOff>2425</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flipV="1">
          <a:off x="6972300" y="6417831"/>
          <a:ext cx="889000" cy="9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91072</xdr:rowOff>
    </xdr:from>
    <xdr:to>
      <xdr:col>41</xdr:col>
      <xdr:colOff>101600</xdr:colOff>
      <xdr:row>39</xdr:row>
      <xdr:rowOff>21222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6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12349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6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97015</xdr:rowOff>
    </xdr:from>
    <xdr:to>
      <xdr:col>36</xdr:col>
      <xdr:colOff>165100</xdr:colOff>
      <xdr:row>39</xdr:row>
      <xdr:rowOff>27165</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6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18292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70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94386</xdr:rowOff>
    </xdr:from>
    <xdr:to>
      <xdr:col>55</xdr:col>
      <xdr:colOff>50800</xdr:colOff>
      <xdr:row>39</xdr:row>
      <xdr:rowOff>24536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6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9313</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5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143713</xdr:rowOff>
    </xdr:from>
    <xdr:to>
      <xdr:col>50</xdr:col>
      <xdr:colOff>165100</xdr:colOff>
      <xdr:row>39</xdr:row>
      <xdr:rowOff>73863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665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64990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2111" y="675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84823</xdr:rowOff>
    </xdr:from>
    <xdr:to>
      <xdr:col>46</xdr:col>
      <xdr:colOff>38100</xdr:colOff>
      <xdr:row>32</xdr:row>
      <xdr:rowOff>14973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539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6100</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50795" y="549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23381</xdr:rowOff>
    </xdr:from>
    <xdr:to>
      <xdr:col>41</xdr:col>
      <xdr:colOff>101600</xdr:colOff>
      <xdr:row>37</xdr:row>
      <xdr:rowOff>124981</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3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141508</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14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123076</xdr:rowOff>
    </xdr:from>
    <xdr:to>
      <xdr:col>36</xdr:col>
      <xdr:colOff>165100</xdr:colOff>
      <xdr:row>38</xdr:row>
      <xdr:rowOff>53226</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46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69753</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24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16987</xdr:rowOff>
    </xdr:from>
    <xdr:to>
      <xdr:col>54</xdr:col>
      <xdr:colOff>189865</xdr:colOff>
      <xdr:row>58</xdr:row>
      <xdr:rowOff>102621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60937"/>
          <a:ext cx="1270" cy="1285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106448</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05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102621</xdr:rowOff>
    </xdr:from>
    <xdr:to>
      <xdr:col>55</xdr:col>
      <xdr:colOff>88900</xdr:colOff>
      <xdr:row>58</xdr:row>
      <xdr:rowOff>102621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04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135114</xdr:rowOff>
    </xdr:from>
    <xdr:ext cx="534377"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53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16987</xdr:rowOff>
    </xdr:from>
    <xdr:to>
      <xdr:col>55</xdr:col>
      <xdr:colOff>88900</xdr:colOff>
      <xdr:row>51</xdr:row>
      <xdr:rowOff>16987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6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52421</xdr:rowOff>
    </xdr:from>
    <xdr:to>
      <xdr:col>55</xdr:col>
      <xdr:colOff>0</xdr:colOff>
      <xdr:row>52</xdr:row>
      <xdr:rowOff>156731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8967821"/>
          <a:ext cx="838200" cy="10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26454</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11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48027</xdr:rowOff>
    </xdr:from>
    <xdr:to>
      <xdr:col>55</xdr:col>
      <xdr:colOff>50800</xdr:colOff>
      <xdr:row>53</xdr:row>
      <xdr:rowOff>149627</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13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155816</xdr:rowOff>
    </xdr:from>
    <xdr:to>
      <xdr:col>50</xdr:col>
      <xdr:colOff>114300</xdr:colOff>
      <xdr:row>52</xdr:row>
      <xdr:rowOff>156731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8899766"/>
          <a:ext cx="889000" cy="17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146462</xdr:rowOff>
    </xdr:from>
    <xdr:to>
      <xdr:col>50</xdr:col>
      <xdr:colOff>165100</xdr:colOff>
      <xdr:row>53</xdr:row>
      <xdr:rowOff>76612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67739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1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155816</xdr:rowOff>
    </xdr:from>
    <xdr:to>
      <xdr:col>45</xdr:col>
      <xdr:colOff>177800</xdr:colOff>
      <xdr:row>53</xdr:row>
      <xdr:rowOff>129779</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8899766"/>
          <a:ext cx="889000" cy="31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59959</xdr:rowOff>
    </xdr:from>
    <xdr:to>
      <xdr:col>46</xdr:col>
      <xdr:colOff>38100</xdr:colOff>
      <xdr:row>53</xdr:row>
      <xdr:rowOff>161559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152686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23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45403</xdr:rowOff>
    </xdr:from>
    <xdr:to>
      <xdr:col>41</xdr:col>
      <xdr:colOff>50800</xdr:colOff>
      <xdr:row>53</xdr:row>
      <xdr:rowOff>129779</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9132253"/>
          <a:ext cx="889000" cy="8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97313</xdr:rowOff>
    </xdr:from>
    <xdr:to>
      <xdr:col>41</xdr:col>
      <xdr:colOff>101600</xdr:colOff>
      <xdr:row>54</xdr:row>
      <xdr:rowOff>27463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18590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27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147307</xdr:rowOff>
    </xdr:from>
    <xdr:to>
      <xdr:col>36</xdr:col>
      <xdr:colOff>165100</xdr:colOff>
      <xdr:row>54</xdr:row>
      <xdr:rowOff>77457</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68584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32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1621</xdr:rowOff>
    </xdr:from>
    <xdr:to>
      <xdr:col>55</xdr:col>
      <xdr:colOff>50800</xdr:colOff>
      <xdr:row>52</xdr:row>
      <xdr:rowOff>103221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891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24498</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876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105931</xdr:rowOff>
    </xdr:from>
    <xdr:to>
      <xdr:col>50</xdr:col>
      <xdr:colOff>165100</xdr:colOff>
      <xdr:row>53</xdr:row>
      <xdr:rowOff>36081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02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52608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879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105016</xdr:rowOff>
    </xdr:from>
    <xdr:to>
      <xdr:col>46</xdr:col>
      <xdr:colOff>38100</xdr:colOff>
      <xdr:row>52</xdr:row>
      <xdr:rowOff>35166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884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51693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862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78979</xdr:rowOff>
    </xdr:from>
    <xdr:to>
      <xdr:col>41</xdr:col>
      <xdr:colOff>101600</xdr:colOff>
      <xdr:row>54</xdr:row>
      <xdr:rowOff>9129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16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25656</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894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166053</xdr:rowOff>
    </xdr:from>
    <xdr:to>
      <xdr:col>36</xdr:col>
      <xdr:colOff>165100</xdr:colOff>
      <xdr:row>53</xdr:row>
      <xdr:rowOff>96203</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08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112730</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885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86299</xdr:rowOff>
    </xdr:from>
    <xdr:to>
      <xdr:col>54</xdr:col>
      <xdr:colOff>189865</xdr:colOff>
      <xdr:row>77</xdr:row>
      <xdr:rowOff>127172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087799"/>
          <a:ext cx="1270" cy="1241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130999</xdr:rowOff>
    </xdr:from>
    <xdr:ext cx="469744"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33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127172</xdr:rowOff>
    </xdr:from>
    <xdr:to>
      <xdr:col>55</xdr:col>
      <xdr:colOff>88900</xdr:colOff>
      <xdr:row>77</xdr:row>
      <xdr:rowOff>127172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32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32976</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86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86299</xdr:rowOff>
    </xdr:from>
    <xdr:to>
      <xdr:col>55</xdr:col>
      <xdr:colOff>88900</xdr:colOff>
      <xdr:row>70</xdr:row>
      <xdr:rowOff>86299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08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131333</xdr:rowOff>
    </xdr:from>
    <xdr:to>
      <xdr:col>55</xdr:col>
      <xdr:colOff>0</xdr:colOff>
      <xdr:row>74</xdr:row>
      <xdr:rowOff>75784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2647183"/>
          <a:ext cx="838200" cy="11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129643</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2816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151216</xdr:rowOff>
    </xdr:from>
    <xdr:to>
      <xdr:col>55</xdr:col>
      <xdr:colOff>50800</xdr:colOff>
      <xdr:row>75</xdr:row>
      <xdr:rowOff>81366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28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80127</xdr:rowOff>
    </xdr:from>
    <xdr:to>
      <xdr:col>50</xdr:col>
      <xdr:colOff>114300</xdr:colOff>
      <xdr:row>73</xdr:row>
      <xdr:rowOff>131333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2595977"/>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53513</xdr:rowOff>
    </xdr:from>
    <xdr:to>
      <xdr:col>50</xdr:col>
      <xdr:colOff>165100</xdr:colOff>
      <xdr:row>74</xdr:row>
      <xdr:rowOff>155113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27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146240</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283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37150</xdr:rowOff>
    </xdr:from>
    <xdr:to>
      <xdr:col>45</xdr:col>
      <xdr:colOff>177800</xdr:colOff>
      <xdr:row>73</xdr:row>
      <xdr:rowOff>80127</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2553000"/>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42037</xdr:rowOff>
    </xdr:from>
    <xdr:to>
      <xdr:col>46</xdr:col>
      <xdr:colOff>38100</xdr:colOff>
      <xdr:row>74</xdr:row>
      <xdr:rowOff>143637</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134764</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82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102027</xdr:rowOff>
    </xdr:from>
    <xdr:to>
      <xdr:col>41</xdr:col>
      <xdr:colOff>50800</xdr:colOff>
      <xdr:row>73</xdr:row>
      <xdr:rowOff>37150</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2103527"/>
          <a:ext cx="889000" cy="44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156017</xdr:rowOff>
    </xdr:from>
    <xdr:to>
      <xdr:col>41</xdr:col>
      <xdr:colOff>101600</xdr:colOff>
      <xdr:row>74</xdr:row>
      <xdr:rowOff>86167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77294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76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109748</xdr:rowOff>
    </xdr:from>
    <xdr:to>
      <xdr:col>36</xdr:col>
      <xdr:colOff>165100</xdr:colOff>
      <xdr:row>74</xdr:row>
      <xdr:rowOff>39898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31025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71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24984</xdr:rowOff>
    </xdr:from>
    <xdr:to>
      <xdr:col>55</xdr:col>
      <xdr:colOff>50800</xdr:colOff>
      <xdr:row>74</xdr:row>
      <xdr:rowOff>126584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271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47861</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256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80533</xdr:rowOff>
    </xdr:from>
    <xdr:to>
      <xdr:col>50</xdr:col>
      <xdr:colOff>165100</xdr:colOff>
      <xdr:row>74</xdr:row>
      <xdr:rowOff>10683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259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27210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237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29327</xdr:rowOff>
    </xdr:from>
    <xdr:to>
      <xdr:col>46</xdr:col>
      <xdr:colOff>38100</xdr:colOff>
      <xdr:row>73</xdr:row>
      <xdr:rowOff>130927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254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147454</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232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157800</xdr:rowOff>
    </xdr:from>
    <xdr:to>
      <xdr:col>41</xdr:col>
      <xdr:colOff>101600</xdr:colOff>
      <xdr:row>73</xdr:row>
      <xdr:rowOff>87950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250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104477</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227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51227</xdr:rowOff>
    </xdr:from>
    <xdr:to>
      <xdr:col>36</xdr:col>
      <xdr:colOff>165100</xdr:colOff>
      <xdr:row>70</xdr:row>
      <xdr:rowOff>152827</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205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169354</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18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137903</xdr:rowOff>
    </xdr:from>
    <xdr:to>
      <xdr:col>54</xdr:col>
      <xdr:colOff>189865</xdr:colOff>
      <xdr:row>99</xdr:row>
      <xdr:rowOff>23147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68403"/>
          <a:ext cx="1270" cy="142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26974</xdr:rowOff>
    </xdr:from>
    <xdr:ext cx="534377"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0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23147</xdr:rowOff>
    </xdr:from>
    <xdr:to>
      <xdr:col>55</xdr:col>
      <xdr:colOff>88900</xdr:colOff>
      <xdr:row>99</xdr:row>
      <xdr:rowOff>23147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84580</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4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137903</xdr:rowOff>
    </xdr:from>
    <xdr:to>
      <xdr:col>55</xdr:col>
      <xdr:colOff>88900</xdr:colOff>
      <xdr:row>90</xdr:row>
      <xdr:rowOff>137903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6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46954</xdr:rowOff>
    </xdr:from>
    <xdr:to>
      <xdr:col>55</xdr:col>
      <xdr:colOff>0</xdr:colOff>
      <xdr:row>94</xdr:row>
      <xdr:rowOff>98323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5991804"/>
          <a:ext cx="838200" cy="22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76503</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192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98076</xdr:rowOff>
    </xdr:from>
    <xdr:to>
      <xdr:col>55</xdr:col>
      <xdr:colOff>50800</xdr:colOff>
      <xdr:row>95</xdr:row>
      <xdr:rowOff>28226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21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98323</xdr:rowOff>
    </xdr:from>
    <xdr:to>
      <xdr:col>50</xdr:col>
      <xdr:colOff>114300</xdr:colOff>
      <xdr:row>94</xdr:row>
      <xdr:rowOff>100805</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214623"/>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40469</xdr:rowOff>
    </xdr:from>
    <xdr:to>
      <xdr:col>50</xdr:col>
      <xdr:colOff>165100</xdr:colOff>
      <xdr:row>95</xdr:row>
      <xdr:rowOff>142069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32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133196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42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100805</xdr:rowOff>
    </xdr:from>
    <xdr:to>
      <xdr:col>45</xdr:col>
      <xdr:colOff>177800</xdr:colOff>
      <xdr:row>96</xdr:row>
      <xdr:rowOff>65308</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217105"/>
          <a:ext cx="889000" cy="30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63852</xdr:rowOff>
    </xdr:from>
    <xdr:to>
      <xdr:col>46</xdr:col>
      <xdr:colOff>38100</xdr:colOff>
      <xdr:row>95</xdr:row>
      <xdr:rowOff>165452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35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156579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4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65308</xdr:rowOff>
    </xdr:from>
    <xdr:to>
      <xdr:col>41</xdr:col>
      <xdr:colOff>50800</xdr:colOff>
      <xdr:row>97</xdr:row>
      <xdr:rowOff>37940</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524508"/>
          <a:ext cx="889000" cy="14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138604</xdr:rowOff>
    </xdr:from>
    <xdr:to>
      <xdr:col>41</xdr:col>
      <xdr:colOff>101600</xdr:colOff>
      <xdr:row>96</xdr:row>
      <xdr:rowOff>68754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42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85281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20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64994</xdr:rowOff>
    </xdr:from>
    <xdr:to>
      <xdr:col>36</xdr:col>
      <xdr:colOff>165100</xdr:colOff>
      <xdr:row>96</xdr:row>
      <xdr:rowOff>166594</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5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11671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29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167604</xdr:rowOff>
    </xdr:from>
    <xdr:to>
      <xdr:col>55</xdr:col>
      <xdr:colOff>50800</xdr:colOff>
      <xdr:row>93</xdr:row>
      <xdr:rowOff>97754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59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19031</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579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47523</xdr:rowOff>
    </xdr:from>
    <xdr:to>
      <xdr:col>50</xdr:col>
      <xdr:colOff>165100</xdr:colOff>
      <xdr:row>94</xdr:row>
      <xdr:rowOff>149123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16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165650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593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50005</xdr:rowOff>
    </xdr:from>
    <xdr:to>
      <xdr:col>46</xdr:col>
      <xdr:colOff>38100</xdr:colOff>
      <xdr:row>94</xdr:row>
      <xdr:rowOff>151605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16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168132</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594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14508</xdr:rowOff>
    </xdr:from>
    <xdr:to>
      <xdr:col>41</xdr:col>
      <xdr:colOff>101600</xdr:colOff>
      <xdr:row>96</xdr:row>
      <xdr:rowOff>116108</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47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107235</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56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158590</xdr:rowOff>
    </xdr:from>
    <xdr:to>
      <xdr:col>36</xdr:col>
      <xdr:colOff>165100</xdr:colOff>
      <xdr:row>97</xdr:row>
      <xdr:rowOff>88740</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61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79867</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71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52015</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6965"/>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170142</xdr:rowOff>
    </xdr:from>
    <xdr:ext cx="469744"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52015</xdr:rowOff>
    </xdr:from>
    <xdr:to>
      <xdr:col>86</xdr:col>
      <xdr:colOff>25400</xdr:colOff>
      <xdr:row>31</xdr:row>
      <xdr:rowOff>52015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35361</xdr:rowOff>
    </xdr:from>
    <xdr:to>
      <xdr:col>85</xdr:col>
      <xdr:colOff>127000</xdr:colOff>
      <xdr:row>39</xdr:row>
      <xdr:rowOff>98226</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721911"/>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99367</xdr:rowOff>
    </xdr:from>
    <xdr:ext cx="378565"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443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76490</xdr:rowOff>
    </xdr:from>
    <xdr:to>
      <xdr:col>85</xdr:col>
      <xdr:colOff>177800</xdr:colOff>
      <xdr:row>39</xdr:row>
      <xdr:rowOff>6640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59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74712</xdr:rowOff>
    </xdr:from>
    <xdr:to>
      <xdr:col>81</xdr:col>
      <xdr:colOff>50800</xdr:colOff>
      <xdr:row>39</xdr:row>
      <xdr:rowOff>35361</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589812"/>
          <a:ext cx="889000" cy="13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17452</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361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74712</xdr:rowOff>
    </xdr:from>
    <xdr:to>
      <xdr:col>76</xdr:col>
      <xdr:colOff>114300</xdr:colOff>
      <xdr:row>39</xdr:row>
      <xdr:rowOff>57567</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3703300" y="6589812"/>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563</xdr:rowOff>
    </xdr:from>
    <xdr:to>
      <xdr:col>76</xdr:col>
      <xdr:colOff>165100</xdr:colOff>
      <xdr:row>38</xdr:row>
      <xdr:rowOff>102163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51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118689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29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57567</xdr:rowOff>
    </xdr:from>
    <xdr:to>
      <xdr:col>71</xdr:col>
      <xdr:colOff>177800</xdr:colOff>
      <xdr:row>39</xdr:row>
      <xdr:rowOff>98878</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2814300" y="6744117"/>
          <a:ext cx="889000" cy="4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118455</xdr:rowOff>
    </xdr:from>
    <xdr:to>
      <xdr:col>72</xdr:col>
      <xdr:colOff>38100</xdr:colOff>
      <xdr:row>38</xdr:row>
      <xdr:rowOff>48605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4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65132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23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154541</xdr:rowOff>
    </xdr:from>
    <xdr:to>
      <xdr:col>67</xdr:col>
      <xdr:colOff>101600</xdr:colOff>
      <xdr:row>38</xdr:row>
      <xdr:rowOff>84691</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101218</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27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47426</xdr:rowOff>
    </xdr:from>
    <xdr:to>
      <xdr:col>85</xdr:col>
      <xdr:colOff>177800</xdr:colOff>
      <xdr:row>39</xdr:row>
      <xdr:rowOff>149026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133803</xdr:rowOff>
    </xdr:from>
    <xdr:ext cx="249299"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489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156011</xdr:rowOff>
    </xdr:from>
    <xdr:to>
      <xdr:col>81</xdr:col>
      <xdr:colOff>101600</xdr:colOff>
      <xdr:row>39</xdr:row>
      <xdr:rowOff>86161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67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77288</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292017" y="6763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23912</xdr:rowOff>
    </xdr:from>
    <xdr:to>
      <xdr:col>76</xdr:col>
      <xdr:colOff>165100</xdr:colOff>
      <xdr:row>38</xdr:row>
      <xdr:rowOff>125512</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53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116639</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357428" y="663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6767</xdr:rowOff>
    </xdr:from>
    <xdr:to>
      <xdr:col>72</xdr:col>
      <xdr:colOff>38100</xdr:colOff>
      <xdr:row>39</xdr:row>
      <xdr:rowOff>108367</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69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99494</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14017" y="6786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150025</xdr:rowOff>
    </xdr:from>
    <xdr:to>
      <xdr:col>85</xdr:col>
      <xdr:colOff>126364</xdr:colOff>
      <xdr:row>79</xdr:row>
      <xdr:rowOff>2693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322975"/>
          <a:ext cx="1269" cy="122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6520</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5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2693</xdr:rowOff>
    </xdr:from>
    <xdr:to>
      <xdr:col>86</xdr:col>
      <xdr:colOff>25400</xdr:colOff>
      <xdr:row>79</xdr:row>
      <xdr:rowOff>2693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47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96702</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209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150025</xdr:rowOff>
    </xdr:from>
    <xdr:to>
      <xdr:col>86</xdr:col>
      <xdr:colOff>25400</xdr:colOff>
      <xdr:row>71</xdr:row>
      <xdr:rowOff>150025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322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129070</xdr:rowOff>
    </xdr:from>
    <xdr:to>
      <xdr:col>85</xdr:col>
      <xdr:colOff>127000</xdr:colOff>
      <xdr:row>77</xdr:row>
      <xdr:rowOff>159398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3330720"/>
          <a:ext cx="838200" cy="3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45826</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733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22949</xdr:rowOff>
    </xdr:from>
    <xdr:to>
      <xdr:col>85</xdr:col>
      <xdr:colOff>177800</xdr:colOff>
      <xdr:row>75</xdr:row>
      <xdr:rowOff>124549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159398</xdr:rowOff>
    </xdr:from>
    <xdr:to>
      <xdr:col>81</xdr:col>
      <xdr:colOff>50800</xdr:colOff>
      <xdr:row>78</xdr:row>
      <xdr:rowOff>330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3361048"/>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168453</xdr:rowOff>
    </xdr:from>
    <xdr:to>
      <xdr:col>81</xdr:col>
      <xdr:colOff>101600</xdr:colOff>
      <xdr:row>75</xdr:row>
      <xdr:rowOff>98603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115130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6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118097</xdr:rowOff>
    </xdr:from>
    <xdr:to>
      <xdr:col>76</xdr:col>
      <xdr:colOff>114300</xdr:colOff>
      <xdr:row>78</xdr:row>
      <xdr:rowOff>330</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703300" y="13319747"/>
          <a:ext cx="889000" cy="5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88595</xdr:rowOff>
    </xdr:from>
    <xdr:to>
      <xdr:col>76</xdr:col>
      <xdr:colOff>165100</xdr:colOff>
      <xdr:row>76</xdr:row>
      <xdr:rowOff>18746</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9473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35272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7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64224</xdr:rowOff>
    </xdr:from>
    <xdr:to>
      <xdr:col>71</xdr:col>
      <xdr:colOff>177800</xdr:colOff>
      <xdr:row>77</xdr:row>
      <xdr:rowOff>118097</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814300" y="13265874"/>
          <a:ext cx="889000" cy="5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28131</xdr:rowOff>
    </xdr:from>
    <xdr:to>
      <xdr:col>72</xdr:col>
      <xdr:colOff>38100</xdr:colOff>
      <xdr:row>75</xdr:row>
      <xdr:rowOff>129731</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146258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143611</xdr:rowOff>
    </xdr:from>
    <xdr:to>
      <xdr:col>67</xdr:col>
      <xdr:colOff>101600</xdr:colOff>
      <xdr:row>75</xdr:row>
      <xdr:rowOff>73761</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90288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78270</xdr:rowOff>
    </xdr:from>
    <xdr:to>
      <xdr:col>85</xdr:col>
      <xdr:colOff>177800</xdr:colOff>
      <xdr:row>78</xdr:row>
      <xdr:rowOff>8420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2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56697</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108598</xdr:rowOff>
    </xdr:from>
    <xdr:to>
      <xdr:col>81</xdr:col>
      <xdr:colOff>101600</xdr:colOff>
      <xdr:row>78</xdr:row>
      <xdr:rowOff>38748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3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29875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40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120980</xdr:rowOff>
    </xdr:from>
    <xdr:to>
      <xdr:col>76</xdr:col>
      <xdr:colOff>165100</xdr:colOff>
      <xdr:row>78</xdr:row>
      <xdr:rowOff>51130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3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42257</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41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67297</xdr:rowOff>
    </xdr:from>
    <xdr:to>
      <xdr:col>72</xdr:col>
      <xdr:colOff>38100</xdr:colOff>
      <xdr:row>77</xdr:row>
      <xdr:rowOff>168897</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26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160024</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36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13424</xdr:rowOff>
    </xdr:from>
    <xdr:to>
      <xdr:col>67</xdr:col>
      <xdr:colOff>101600</xdr:colOff>
      <xdr:row>77</xdr:row>
      <xdr:rowOff>115024</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21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106151</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30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a:extLst>
            <a:ext uri="{FF2B5EF4-FFF2-40B4-BE49-F238E27FC236}">
              <a16:creationId xmlns:a16="http://schemas.microsoft.com/office/drawing/2014/main" id="{00000000-0008-0000-06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129718</xdr:rowOff>
    </xdr:from>
    <xdr:to>
      <xdr:col>85</xdr:col>
      <xdr:colOff>126364</xdr:colOff>
      <xdr:row>98</xdr:row>
      <xdr:rowOff>87122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6317595" y="15388768"/>
          <a:ext cx="1269" cy="1500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90949</xdr:rowOff>
    </xdr:from>
    <xdr:ext cx="469744" cy="259045"/>
    <xdr:sp macro="" textlink="">
      <xdr:nvSpPr>
        <xdr:cNvPr id="689" name="積立金最小値テキスト">
          <a:extLst>
            <a:ext uri="{FF2B5EF4-FFF2-40B4-BE49-F238E27FC236}">
              <a16:creationId xmlns:a16="http://schemas.microsoft.com/office/drawing/2014/main" id="{00000000-0008-0000-0600-0000B1020000}"/>
            </a:ext>
          </a:extLst>
        </xdr:cNvPr>
        <xdr:cNvSpPr txBox="1"/>
      </xdr:nvSpPr>
      <xdr:spPr>
        <a:xfrm>
          <a:off x="16370300" y="1689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87122</xdr:rowOff>
    </xdr:from>
    <xdr:to>
      <xdr:col>86</xdr:col>
      <xdr:colOff>25400</xdr:colOff>
      <xdr:row>98</xdr:row>
      <xdr:rowOff>87122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68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76395</xdr:rowOff>
    </xdr:from>
    <xdr:ext cx="534377" cy="259045"/>
    <xdr:sp macro="" textlink="">
      <xdr:nvSpPr>
        <xdr:cNvPr id="691" name="積立金最大値テキスト">
          <a:extLst>
            <a:ext uri="{FF2B5EF4-FFF2-40B4-BE49-F238E27FC236}">
              <a16:creationId xmlns:a16="http://schemas.microsoft.com/office/drawing/2014/main" id="{00000000-0008-0000-0600-0000B3020000}"/>
            </a:ext>
          </a:extLst>
        </xdr:cNvPr>
        <xdr:cNvSpPr txBox="1"/>
      </xdr:nvSpPr>
      <xdr:spPr>
        <a:xfrm>
          <a:off x="16370300" y="1516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129718</xdr:rowOff>
    </xdr:from>
    <xdr:to>
      <xdr:col>86</xdr:col>
      <xdr:colOff>25400</xdr:colOff>
      <xdr:row>89</xdr:row>
      <xdr:rowOff>129718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538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31877</xdr:rowOff>
    </xdr:from>
    <xdr:to>
      <xdr:col>85</xdr:col>
      <xdr:colOff>127000</xdr:colOff>
      <xdr:row>98</xdr:row>
      <xdr:rowOff>87122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5481300" y="16833977"/>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131436</xdr:rowOff>
    </xdr:from>
    <xdr:ext cx="469744" cy="259045"/>
    <xdr:sp macro="" textlink="">
      <xdr:nvSpPr>
        <xdr:cNvPr id="694" name="積立金平均値テキスト">
          <a:extLst>
            <a:ext uri="{FF2B5EF4-FFF2-40B4-BE49-F238E27FC236}">
              <a16:creationId xmlns:a16="http://schemas.microsoft.com/office/drawing/2014/main" id="{00000000-0008-0000-0600-0000B6020000}"/>
            </a:ext>
          </a:extLst>
        </xdr:cNvPr>
        <xdr:cNvSpPr txBox="1"/>
      </xdr:nvSpPr>
      <xdr:spPr>
        <a:xfrm>
          <a:off x="16370300" y="16076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108559</xdr:rowOff>
    </xdr:from>
    <xdr:to>
      <xdr:col>85</xdr:col>
      <xdr:colOff>177800</xdr:colOff>
      <xdr:row>95</xdr:row>
      <xdr:rowOff>38709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6268700" y="1622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31877</xdr:rowOff>
    </xdr:from>
    <xdr:to>
      <xdr:col>81</xdr:col>
      <xdr:colOff>50800</xdr:colOff>
      <xdr:row>98</xdr:row>
      <xdr:rowOff>99391</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4592300" y="16833977"/>
          <a:ext cx="889000" cy="6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130124</xdr:rowOff>
    </xdr:from>
    <xdr:to>
      <xdr:col>81</xdr:col>
      <xdr:colOff>101600</xdr:colOff>
      <xdr:row>94</xdr:row>
      <xdr:rowOff>60274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5430500" y="1607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76801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585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45593</xdr:rowOff>
    </xdr:from>
    <xdr:to>
      <xdr:col>76</xdr:col>
      <xdr:colOff>114300</xdr:colOff>
      <xdr:row>98</xdr:row>
      <xdr:rowOff>99391</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3703300" y="16847693"/>
          <a:ext cx="889000" cy="5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34874</xdr:rowOff>
    </xdr:from>
    <xdr:to>
      <xdr:col>76</xdr:col>
      <xdr:colOff>165100</xdr:colOff>
      <xdr:row>97</xdr:row>
      <xdr:rowOff>136474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4541500" y="1666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153001</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44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45593</xdr:rowOff>
    </xdr:from>
    <xdr:to>
      <xdr:col>71</xdr:col>
      <xdr:colOff>177800</xdr:colOff>
      <xdr:row>98</xdr:row>
      <xdr:rowOff>79808</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flipV="1">
          <a:off x="12814300" y="16847693"/>
          <a:ext cx="889000" cy="3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116484</xdr:rowOff>
    </xdr:from>
    <xdr:to>
      <xdr:col>72</xdr:col>
      <xdr:colOff>38100</xdr:colOff>
      <xdr:row>97</xdr:row>
      <xdr:rowOff>46634</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3652500" y="1657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63161</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35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3784</xdr:rowOff>
    </xdr:from>
    <xdr:to>
      <xdr:col>67</xdr:col>
      <xdr:colOff>101600</xdr:colOff>
      <xdr:row>97</xdr:row>
      <xdr:rowOff>105384</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2763500" y="1663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121911</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40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36322</xdr:rowOff>
    </xdr:from>
    <xdr:to>
      <xdr:col>85</xdr:col>
      <xdr:colOff>177800</xdr:colOff>
      <xdr:row>98</xdr:row>
      <xdr:rowOff>137922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6268700" y="1683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122699</xdr:rowOff>
    </xdr:from>
    <xdr:ext cx="469744" cy="259045"/>
    <xdr:sp macro="" textlink="">
      <xdr:nvSpPr>
        <xdr:cNvPr id="713" name="積立金該当値テキスト">
          <a:extLst>
            <a:ext uri="{FF2B5EF4-FFF2-40B4-BE49-F238E27FC236}">
              <a16:creationId xmlns:a16="http://schemas.microsoft.com/office/drawing/2014/main" id="{00000000-0008-0000-0600-0000C9020000}"/>
            </a:ext>
          </a:extLst>
        </xdr:cNvPr>
        <xdr:cNvSpPr txBox="1"/>
      </xdr:nvSpPr>
      <xdr:spPr>
        <a:xfrm>
          <a:off x="16370300" y="1675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152527</xdr:rowOff>
    </xdr:from>
    <xdr:to>
      <xdr:col>81</xdr:col>
      <xdr:colOff>101600</xdr:colOff>
      <xdr:row>98</xdr:row>
      <xdr:rowOff>82677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5430500" y="1678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73804</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5246428" y="1687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48591</xdr:rowOff>
    </xdr:from>
    <xdr:to>
      <xdr:col>76</xdr:col>
      <xdr:colOff>165100</xdr:colOff>
      <xdr:row>98</xdr:row>
      <xdr:rowOff>150191</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4541500" y="1685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141318</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4357428" y="1694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166243</xdr:rowOff>
    </xdr:from>
    <xdr:to>
      <xdr:col>72</xdr:col>
      <xdr:colOff>38100</xdr:colOff>
      <xdr:row>98</xdr:row>
      <xdr:rowOff>96393</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3652500" y="1679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87520</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3468428" y="1688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29008</xdr:rowOff>
    </xdr:from>
    <xdr:to>
      <xdr:col>67</xdr:col>
      <xdr:colOff>101600</xdr:colOff>
      <xdr:row>98</xdr:row>
      <xdr:rowOff>130608</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2763500" y="168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121735</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2579428" y="1692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投資及び出資金グラフ枠">
          <a:extLst>
            <a:ext uri="{FF2B5EF4-FFF2-40B4-BE49-F238E27FC236}">
              <a16:creationId xmlns:a16="http://schemas.microsoft.com/office/drawing/2014/main" id="{00000000-0008-0000-06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150150</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2159595" y="5293650"/>
          <a:ext cx="1269" cy="149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投資及び出資金最小値テキスト">
          <a:extLst>
            <a:ext uri="{FF2B5EF4-FFF2-40B4-BE49-F238E27FC236}">
              <a16:creationId xmlns:a16="http://schemas.microsoft.com/office/drawing/2014/main" id="{00000000-0008-0000-0600-0000E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96827</xdr:rowOff>
    </xdr:from>
    <xdr:ext cx="469744" cy="259045"/>
    <xdr:sp macro="" textlink="">
      <xdr:nvSpPr>
        <xdr:cNvPr id="750" name="投資及び出資金最大値テキスト">
          <a:extLst>
            <a:ext uri="{FF2B5EF4-FFF2-40B4-BE49-F238E27FC236}">
              <a16:creationId xmlns:a16="http://schemas.microsoft.com/office/drawing/2014/main" id="{00000000-0008-0000-0600-0000EE020000}"/>
            </a:ext>
          </a:extLst>
        </xdr:cNvPr>
        <xdr:cNvSpPr txBox="1"/>
      </xdr:nvSpPr>
      <xdr:spPr>
        <a:xfrm>
          <a:off x="22212300" y="506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150150</xdr:rowOff>
    </xdr:from>
    <xdr:to>
      <xdr:col>116</xdr:col>
      <xdr:colOff>152400</xdr:colOff>
      <xdr:row>30</xdr:row>
      <xdr:rowOff>150150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2072600" y="529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93327</xdr:rowOff>
    </xdr:from>
    <xdr:to>
      <xdr:col>116</xdr:col>
      <xdr:colOff>63500</xdr:colOff>
      <xdr:row>36</xdr:row>
      <xdr:rowOff>111288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1323300" y="6265527"/>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150312</xdr:rowOff>
    </xdr:from>
    <xdr:ext cx="469744" cy="259045"/>
    <xdr:sp macro="" textlink="">
      <xdr:nvSpPr>
        <xdr:cNvPr id="753" name="投資及び出資金平均値テキスト">
          <a:extLst>
            <a:ext uri="{FF2B5EF4-FFF2-40B4-BE49-F238E27FC236}">
              <a16:creationId xmlns:a16="http://schemas.microsoft.com/office/drawing/2014/main" id="{00000000-0008-0000-0600-0000F1020000}"/>
            </a:ext>
          </a:extLst>
        </xdr:cNvPr>
        <xdr:cNvSpPr txBox="1"/>
      </xdr:nvSpPr>
      <xdr:spPr>
        <a:xfrm>
          <a:off x="22212300" y="5979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127435</xdr:rowOff>
    </xdr:from>
    <xdr:to>
      <xdr:col>116</xdr:col>
      <xdr:colOff>114300</xdr:colOff>
      <xdr:row>36</xdr:row>
      <xdr:rowOff>57585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21107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105084</xdr:rowOff>
    </xdr:from>
    <xdr:to>
      <xdr:col>111</xdr:col>
      <xdr:colOff>177800</xdr:colOff>
      <xdr:row>36</xdr:row>
      <xdr:rowOff>93327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0434300" y="5420034"/>
          <a:ext cx="889000" cy="84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49711</xdr:rowOff>
    </xdr:from>
    <xdr:to>
      <xdr:col>112</xdr:col>
      <xdr:colOff>38100</xdr:colOff>
      <xdr:row>36</xdr:row>
      <xdr:rowOff>151311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1272500" y="62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142438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631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25400</xdr:rowOff>
    </xdr:from>
    <xdr:to>
      <xdr:col>107</xdr:col>
      <xdr:colOff>50800</xdr:colOff>
      <xdr:row>31</xdr:row>
      <xdr:rowOff>105084</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9545300" y="5340350"/>
          <a:ext cx="889000" cy="7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131028</xdr:rowOff>
    </xdr:from>
    <xdr:to>
      <xdr:col>107</xdr:col>
      <xdr:colOff>101600</xdr:colOff>
      <xdr:row>36</xdr:row>
      <xdr:rowOff>61178</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20383500" y="613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52305</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22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85489</xdr:rowOff>
    </xdr:from>
    <xdr:to>
      <xdr:col>102</xdr:col>
      <xdr:colOff>114300</xdr:colOff>
      <xdr:row>31</xdr:row>
      <xdr:rowOff>25400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656300" y="5228989"/>
          <a:ext cx="889000" cy="1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73878</xdr:rowOff>
    </xdr:from>
    <xdr:to>
      <xdr:col>102</xdr:col>
      <xdr:colOff>165100</xdr:colOff>
      <xdr:row>36</xdr:row>
      <xdr:rowOff>4028</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19494500" y="607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166605</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10428" y="616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73551</xdr:rowOff>
    </xdr:from>
    <xdr:to>
      <xdr:col>98</xdr:col>
      <xdr:colOff>38100</xdr:colOff>
      <xdr:row>36</xdr:row>
      <xdr:rowOff>3701</xdr:rowOff>
    </xdr:to>
    <xdr:sp macro="" textlink="">
      <xdr:nvSpPr>
        <xdr:cNvPr id="764" name="フローチャート: 判断 763">
          <a:extLst>
            <a:ext uri="{FF2B5EF4-FFF2-40B4-BE49-F238E27FC236}">
              <a16:creationId xmlns:a16="http://schemas.microsoft.com/office/drawing/2014/main" id="{00000000-0008-0000-0600-0000FC020000}"/>
            </a:ext>
          </a:extLst>
        </xdr:cNvPr>
        <xdr:cNvSpPr/>
      </xdr:nvSpPr>
      <xdr:spPr>
        <a:xfrm>
          <a:off x="186055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166278</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21428" y="616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60488</xdr:rowOff>
    </xdr:from>
    <xdr:to>
      <xdr:col>116</xdr:col>
      <xdr:colOff>114300</xdr:colOff>
      <xdr:row>36</xdr:row>
      <xdr:rowOff>162088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2110700" y="623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38915</xdr:rowOff>
    </xdr:from>
    <xdr:ext cx="469744" cy="259045"/>
    <xdr:sp macro="" textlink="">
      <xdr:nvSpPr>
        <xdr:cNvPr id="772" name="投資及び出資金該当値テキスト">
          <a:extLst>
            <a:ext uri="{FF2B5EF4-FFF2-40B4-BE49-F238E27FC236}">
              <a16:creationId xmlns:a16="http://schemas.microsoft.com/office/drawing/2014/main" id="{00000000-0008-0000-0600-000004030000}"/>
            </a:ext>
          </a:extLst>
        </xdr:cNvPr>
        <xdr:cNvSpPr txBox="1"/>
      </xdr:nvSpPr>
      <xdr:spPr>
        <a:xfrm>
          <a:off x="22212300" y="621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42527</xdr:rowOff>
    </xdr:from>
    <xdr:to>
      <xdr:col>112</xdr:col>
      <xdr:colOff>38100</xdr:colOff>
      <xdr:row>36</xdr:row>
      <xdr:rowOff>144127</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1272500" y="621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160654</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1088428" y="598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54284</xdr:rowOff>
    </xdr:from>
    <xdr:to>
      <xdr:col>107</xdr:col>
      <xdr:colOff>101600</xdr:colOff>
      <xdr:row>31</xdr:row>
      <xdr:rowOff>155884</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0383500" y="536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961</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20199428" y="514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146050</xdr:rowOff>
    </xdr:from>
    <xdr:to>
      <xdr:col>102</xdr:col>
      <xdr:colOff>165100</xdr:colOff>
      <xdr:row>31</xdr:row>
      <xdr:rowOff>76200</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19494500" y="52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92727</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9310428" y="50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34689</xdr:rowOff>
    </xdr:from>
    <xdr:to>
      <xdr:col>98</xdr:col>
      <xdr:colOff>38100</xdr:colOff>
      <xdr:row>30</xdr:row>
      <xdr:rowOff>136289</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18605500" y="517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28</xdr:row>
      <xdr:rowOff>152816</xdr:rowOff>
    </xdr:from>
    <xdr:ext cx="469744"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421428" y="495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20186</xdr:rowOff>
    </xdr:from>
    <xdr:to>
      <xdr:col>116</xdr:col>
      <xdr:colOff>62864</xdr:colOff>
      <xdr:row>59</xdr:row>
      <xdr:rowOff>95461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764136"/>
          <a:ext cx="1269" cy="144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99288</xdr:rowOff>
    </xdr:from>
    <xdr:ext cx="378565"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21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95461</xdr:rowOff>
    </xdr:from>
    <xdr:to>
      <xdr:col>116</xdr:col>
      <xdr:colOff>152400</xdr:colOff>
      <xdr:row>59</xdr:row>
      <xdr:rowOff>95461</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21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138313</xdr:rowOff>
    </xdr:from>
    <xdr:ext cx="599010"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53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20186</xdr:rowOff>
    </xdr:from>
    <xdr:to>
      <xdr:col>116</xdr:col>
      <xdr:colOff>152400</xdr:colOff>
      <xdr:row>51</xdr:row>
      <xdr:rowOff>20186</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764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75518</xdr:rowOff>
    </xdr:from>
    <xdr:to>
      <xdr:col>116</xdr:col>
      <xdr:colOff>63500</xdr:colOff>
      <xdr:row>58</xdr:row>
      <xdr:rowOff>128270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1323300" y="10019618"/>
          <a:ext cx="838200" cy="5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56695</xdr:rowOff>
    </xdr:from>
    <xdr:ext cx="534377"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657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33818</xdr:rowOff>
    </xdr:from>
    <xdr:to>
      <xdr:col>116</xdr:col>
      <xdr:colOff>114300</xdr:colOff>
      <xdr:row>57</xdr:row>
      <xdr:rowOff>135418</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0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20393</xdr:rowOff>
    </xdr:from>
    <xdr:to>
      <xdr:col>111</xdr:col>
      <xdr:colOff>177800</xdr:colOff>
      <xdr:row>58</xdr:row>
      <xdr:rowOff>75518</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20434300" y="9964493"/>
          <a:ext cx="889000" cy="5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134947</xdr:rowOff>
    </xdr:from>
    <xdr:to>
      <xdr:col>112</xdr:col>
      <xdr:colOff>38100</xdr:colOff>
      <xdr:row>57</xdr:row>
      <xdr:rowOff>65097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73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81624</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56111" y="951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20393</xdr:rowOff>
    </xdr:from>
    <xdr:to>
      <xdr:col>107</xdr:col>
      <xdr:colOff>50800</xdr:colOff>
      <xdr:row>58</xdr:row>
      <xdr:rowOff>117907</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9545300" y="9964493"/>
          <a:ext cx="889000" cy="9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138735</xdr:rowOff>
    </xdr:from>
    <xdr:to>
      <xdr:col>107</xdr:col>
      <xdr:colOff>101600</xdr:colOff>
      <xdr:row>57</xdr:row>
      <xdr:rowOff>68885</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7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85412</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51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109688</xdr:rowOff>
    </xdr:from>
    <xdr:to>
      <xdr:col>102</xdr:col>
      <xdr:colOff>114300</xdr:colOff>
      <xdr:row>58</xdr:row>
      <xdr:rowOff>117907</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656300" y="10053788"/>
          <a:ext cx="889000" cy="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169225</xdr:rowOff>
    </xdr:from>
    <xdr:to>
      <xdr:col>102</xdr:col>
      <xdr:colOff>165100</xdr:colOff>
      <xdr:row>58</xdr:row>
      <xdr:rowOff>99375</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4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115902</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278111" y="971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163533</xdr:rowOff>
    </xdr:from>
    <xdr:to>
      <xdr:col>98</xdr:col>
      <xdr:colOff>38100</xdr:colOff>
      <xdr:row>58</xdr:row>
      <xdr:rowOff>93683</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3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110210</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389111" y="971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77470</xdr:rowOff>
    </xdr:from>
    <xdr:to>
      <xdr:col>116</xdr:col>
      <xdr:colOff>114300</xdr:colOff>
      <xdr:row>59</xdr:row>
      <xdr:rowOff>7620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100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55897</xdr:rowOff>
    </xdr:from>
    <xdr:ext cx="534377"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99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24718</xdr:rowOff>
    </xdr:from>
    <xdr:to>
      <xdr:col>112</xdr:col>
      <xdr:colOff>38100</xdr:colOff>
      <xdr:row>58</xdr:row>
      <xdr:rowOff>126318</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99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58</xdr:row>
      <xdr:rowOff>117445</xdr:rowOff>
    </xdr:from>
    <xdr:ext cx="534377"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56111" y="1006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141043</xdr:rowOff>
    </xdr:from>
    <xdr:to>
      <xdr:col>107</xdr:col>
      <xdr:colOff>101600</xdr:colOff>
      <xdr:row>58</xdr:row>
      <xdr:rowOff>71193</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991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62320</xdr:rowOff>
    </xdr:from>
    <xdr:ext cx="534377"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67111" y="1000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67107</xdr:rowOff>
    </xdr:from>
    <xdr:to>
      <xdr:col>102</xdr:col>
      <xdr:colOff>165100</xdr:colOff>
      <xdr:row>58</xdr:row>
      <xdr:rowOff>168707</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1001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159834</xdr:rowOff>
    </xdr:from>
    <xdr:ext cx="534377"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278111" y="1010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58888</xdr:rowOff>
    </xdr:from>
    <xdr:to>
      <xdr:col>98</xdr:col>
      <xdr:colOff>38100</xdr:colOff>
      <xdr:row>58</xdr:row>
      <xdr:rowOff>160488</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1000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151615</xdr:rowOff>
    </xdr:from>
    <xdr:ext cx="534377"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389111" y="1009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3" name="繰出金グラフ枠">
          <a:extLst>
            <a:ext uri="{FF2B5EF4-FFF2-40B4-BE49-F238E27FC236}">
              <a16:creationId xmlns:a16="http://schemas.microsoft.com/office/drawing/2014/main" id="{00000000-0008-0000-0600-00005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86322</xdr:rowOff>
    </xdr:from>
    <xdr:to>
      <xdr:col>116</xdr:col>
      <xdr:colOff>62864</xdr:colOff>
      <xdr:row>77</xdr:row>
      <xdr:rowOff>151321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2159595" y="12259272"/>
          <a:ext cx="1269" cy="109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155148</xdr:rowOff>
    </xdr:from>
    <xdr:ext cx="534377" cy="259045"/>
    <xdr:sp macro="" textlink="">
      <xdr:nvSpPr>
        <xdr:cNvPr id="865" name="繰出金最小値テキスト">
          <a:extLst>
            <a:ext uri="{FF2B5EF4-FFF2-40B4-BE49-F238E27FC236}">
              <a16:creationId xmlns:a16="http://schemas.microsoft.com/office/drawing/2014/main" id="{00000000-0008-0000-0600-000061030000}"/>
            </a:ext>
          </a:extLst>
        </xdr:cNvPr>
        <xdr:cNvSpPr txBox="1"/>
      </xdr:nvSpPr>
      <xdr:spPr>
        <a:xfrm>
          <a:off x="22212300" y="1335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151321</xdr:rowOff>
    </xdr:from>
    <xdr:to>
      <xdr:col>116</xdr:col>
      <xdr:colOff>152400</xdr:colOff>
      <xdr:row>77</xdr:row>
      <xdr:rowOff>151321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2072600" y="1335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32999</xdr:rowOff>
    </xdr:from>
    <xdr:ext cx="534377" cy="259045"/>
    <xdr:sp macro="" textlink="">
      <xdr:nvSpPr>
        <xdr:cNvPr id="867" name="繰出金最大値テキスト">
          <a:extLst>
            <a:ext uri="{FF2B5EF4-FFF2-40B4-BE49-F238E27FC236}">
              <a16:creationId xmlns:a16="http://schemas.microsoft.com/office/drawing/2014/main" id="{00000000-0008-0000-0600-000063030000}"/>
            </a:ext>
          </a:extLst>
        </xdr:cNvPr>
        <xdr:cNvSpPr txBox="1"/>
      </xdr:nvSpPr>
      <xdr:spPr>
        <a:xfrm>
          <a:off x="22212300" y="1203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86322</xdr:rowOff>
    </xdr:from>
    <xdr:to>
      <xdr:col>116</xdr:col>
      <xdr:colOff>152400</xdr:colOff>
      <xdr:row>71</xdr:row>
      <xdr:rowOff>86322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2259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125413</xdr:rowOff>
    </xdr:from>
    <xdr:to>
      <xdr:col>116</xdr:col>
      <xdr:colOff>63500</xdr:colOff>
      <xdr:row>77</xdr:row>
      <xdr:rowOff>165570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1323300" y="13327063"/>
          <a:ext cx="838200" cy="4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26205</xdr:rowOff>
    </xdr:from>
    <xdr:ext cx="534377" cy="259045"/>
    <xdr:sp macro="" textlink="">
      <xdr:nvSpPr>
        <xdr:cNvPr id="870" name="繰出金平均値テキスト">
          <a:extLst>
            <a:ext uri="{FF2B5EF4-FFF2-40B4-BE49-F238E27FC236}">
              <a16:creationId xmlns:a16="http://schemas.microsoft.com/office/drawing/2014/main" id="{00000000-0008-0000-0600-000066030000}"/>
            </a:ext>
          </a:extLst>
        </xdr:cNvPr>
        <xdr:cNvSpPr txBox="1"/>
      </xdr:nvSpPr>
      <xdr:spPr>
        <a:xfrm>
          <a:off x="22212300" y="12713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3328</xdr:rowOff>
    </xdr:from>
    <xdr:to>
      <xdr:col>116</xdr:col>
      <xdr:colOff>114300</xdr:colOff>
      <xdr:row>75</xdr:row>
      <xdr:rowOff>104928</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2110700" y="1286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165570</xdr:rowOff>
    </xdr:from>
    <xdr:to>
      <xdr:col>111</xdr:col>
      <xdr:colOff>177800</xdr:colOff>
      <xdr:row>78</xdr:row>
      <xdr:rowOff>10731</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20434300" y="13367220"/>
          <a:ext cx="8890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27825</xdr:rowOff>
    </xdr:from>
    <xdr:to>
      <xdr:col>112</xdr:col>
      <xdr:colOff>38100</xdr:colOff>
      <xdr:row>75</xdr:row>
      <xdr:rowOff>129425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12725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145952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66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10731</xdr:rowOff>
    </xdr:from>
    <xdr:to>
      <xdr:col>107</xdr:col>
      <xdr:colOff>50800</xdr:colOff>
      <xdr:row>78</xdr:row>
      <xdr:rowOff>24028</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flipV="1">
          <a:off x="19545300" y="13383831"/>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68935</xdr:rowOff>
    </xdr:from>
    <xdr:to>
      <xdr:col>107</xdr:col>
      <xdr:colOff>101600</xdr:colOff>
      <xdr:row>75</xdr:row>
      <xdr:rowOff>170535</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20383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15612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70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24028</xdr:rowOff>
    </xdr:from>
    <xdr:to>
      <xdr:col>102</xdr:col>
      <xdr:colOff>114300</xdr:colOff>
      <xdr:row>78</xdr:row>
      <xdr:rowOff>42317</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flipV="1">
          <a:off x="18656300" y="1339712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61735</xdr:rowOff>
    </xdr:from>
    <xdr:to>
      <xdr:col>102</xdr:col>
      <xdr:colOff>165100</xdr:colOff>
      <xdr:row>75</xdr:row>
      <xdr:rowOff>163336</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19494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8412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6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104940</xdr:rowOff>
    </xdr:from>
    <xdr:to>
      <xdr:col>98</xdr:col>
      <xdr:colOff>38100</xdr:colOff>
      <xdr:row>76</xdr:row>
      <xdr:rowOff>35089</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8605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51617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74613</xdr:rowOff>
    </xdr:from>
    <xdr:to>
      <xdr:col>116</xdr:col>
      <xdr:colOff>114300</xdr:colOff>
      <xdr:row>78</xdr:row>
      <xdr:rowOff>4763</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2110700" y="1327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160990</xdr:rowOff>
    </xdr:from>
    <xdr:ext cx="534377" cy="259045"/>
    <xdr:sp macro="" textlink="">
      <xdr:nvSpPr>
        <xdr:cNvPr id="889" name="繰出金該当値テキスト">
          <a:extLst>
            <a:ext uri="{FF2B5EF4-FFF2-40B4-BE49-F238E27FC236}">
              <a16:creationId xmlns:a16="http://schemas.microsoft.com/office/drawing/2014/main" id="{00000000-0008-0000-0600-000079030000}"/>
            </a:ext>
          </a:extLst>
        </xdr:cNvPr>
        <xdr:cNvSpPr txBox="1"/>
      </xdr:nvSpPr>
      <xdr:spPr>
        <a:xfrm>
          <a:off x="22212300" y="1319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114770</xdr:rowOff>
    </xdr:from>
    <xdr:to>
      <xdr:col>112</xdr:col>
      <xdr:colOff>38100</xdr:colOff>
      <xdr:row>78</xdr:row>
      <xdr:rowOff>44920</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1272500" y="1331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36047</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056111" y="1340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131381</xdr:rowOff>
    </xdr:from>
    <xdr:to>
      <xdr:col>107</xdr:col>
      <xdr:colOff>101600</xdr:colOff>
      <xdr:row>78</xdr:row>
      <xdr:rowOff>61531</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0383500" y="1333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52658</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0167111" y="1342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144678</xdr:rowOff>
    </xdr:from>
    <xdr:to>
      <xdr:col>102</xdr:col>
      <xdr:colOff>165100</xdr:colOff>
      <xdr:row>78</xdr:row>
      <xdr:rowOff>74828</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19494500" y="1334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65955</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9278111" y="134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162967</xdr:rowOff>
    </xdr:from>
    <xdr:to>
      <xdr:col>98</xdr:col>
      <xdr:colOff>38100</xdr:colOff>
      <xdr:row>78</xdr:row>
      <xdr:rowOff>93117</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8605500" y="1336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84244</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389111" y="13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2" name="前年度繰上充用金グラフ枠">
          <a:extLst>
            <a:ext uri="{FF2B5EF4-FFF2-40B4-BE49-F238E27FC236}">
              <a16:creationId xmlns:a16="http://schemas.microsoft.com/office/drawing/2014/main" id="{00000000-0008-0000-0600-00009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4" name="前年度繰上充用金最小値テキスト">
          <a:extLst>
            <a:ext uri="{FF2B5EF4-FFF2-40B4-BE49-F238E27FC236}">
              <a16:creationId xmlns:a16="http://schemas.microsoft.com/office/drawing/2014/main" id="{00000000-0008-0000-0600-00009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6" name="前年度繰上充用金最大値テキスト">
          <a:extLst>
            <a:ext uri="{FF2B5EF4-FFF2-40B4-BE49-F238E27FC236}">
              <a16:creationId xmlns:a16="http://schemas.microsoft.com/office/drawing/2014/main" id="{00000000-0008-0000-0600-00009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9" name="前年度繰上充用金平均値テキスト">
          <a:extLst>
            <a:ext uri="{FF2B5EF4-FFF2-40B4-BE49-F238E27FC236}">
              <a16:creationId xmlns:a16="http://schemas.microsoft.com/office/drawing/2014/main" id="{00000000-0008-0000-0600-00009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フローチャート: 判断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8" name="前年度繰上充用金該当値テキスト">
          <a:extLst>
            <a:ext uri="{FF2B5EF4-FFF2-40B4-BE49-F238E27FC236}">
              <a16:creationId xmlns:a16="http://schemas.microsoft.com/office/drawing/2014/main" id="{00000000-0008-0000-0600-0000A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5" name="楕円 944">
          <a:extLst>
            <a:ext uri="{FF2B5EF4-FFF2-40B4-BE49-F238E27FC236}">
              <a16:creationId xmlns:a16="http://schemas.microsoft.com/office/drawing/2014/main" id="{00000000-0008-0000-0600-0000B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9" name="テキスト ボックス 948">
          <a:extLst>
            <a:ext uri="{FF2B5EF4-FFF2-40B4-BE49-F238E27FC236}">
              <a16:creationId xmlns:a16="http://schemas.microsoft.com/office/drawing/2014/main" id="{00000000-0008-0000-0600-0000B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523</a:t>
          </a:r>
          <a:r>
            <a:rPr kumimoji="1" lang="ja-JP" altLang="en-US" sz="1300">
              <a:latin typeface="ＭＳ Ｐゴシック" panose="020B0600070205080204" pitchFamily="50" charset="-128"/>
              <a:ea typeface="ＭＳ Ｐゴシック" panose="020B0600070205080204" pitchFamily="50" charset="-128"/>
            </a:rPr>
            <a:t>千円となっている。主な構成項目である人件費及び扶助費、公債費について分析すると、まず人件費は、住民一人当たり</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千円となっている。平成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引き続き、令和元年度については、教職員数の増等が生じた一方で、人口増の影響により減少した。令和２年度については、人口が増加した一方で会計年度任用職員制度の開始により増加した。令和４年度については、人口が増加した一方で、例月給の引き上げや職員数の増により増加した。</a:t>
          </a:r>
        </a:p>
        <a:p>
          <a:r>
            <a:rPr kumimoji="1" lang="ja-JP" altLang="en-US" sz="1300">
              <a:latin typeface="ＭＳ Ｐゴシック" panose="020B0600070205080204" pitchFamily="50" charset="-128"/>
              <a:ea typeface="ＭＳ Ｐゴシック" panose="020B0600070205080204" pitchFamily="50" charset="-128"/>
            </a:rPr>
            <a:t>また、扶助費は、住民一人当たり</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千円となっており、民間認可保育所受入定員の増により児童福祉費等が増となったものの、子育て世帯への臨時特別給付金事業の進捗による減により微減した。</a:t>
          </a:r>
        </a:p>
        <a:p>
          <a:r>
            <a:rPr kumimoji="1" lang="ja-JP" altLang="en-US" sz="1300">
              <a:latin typeface="ＭＳ Ｐゴシック" panose="020B0600070205080204" pitchFamily="50" charset="-128"/>
              <a:ea typeface="ＭＳ Ｐゴシック" panose="020B0600070205080204" pitchFamily="50" charset="-128"/>
            </a:rPr>
            <a:t>さらに、公債費は、住民一人当たり</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千円となっている。令和元年度に引き続き、令和２年度は、公債償還元金の減により住民一人あたりの金額は減少した。令和３年度は、公債償還元金の増により住民一人あたりの金額は増加した。令和４年度も、公債償還元金の増により住民一人あたりの金額は増加した。</a:t>
          </a:r>
        </a:p>
        <a:p>
          <a:r>
            <a:rPr kumimoji="1" lang="ja-JP" altLang="en-US" sz="1300">
              <a:latin typeface="ＭＳ Ｐゴシック" panose="020B0600070205080204" pitchFamily="50" charset="-128"/>
              <a:ea typeface="ＭＳ Ｐゴシック" panose="020B0600070205080204" pitchFamily="50" charset="-128"/>
            </a:rPr>
            <a:t>なお、普通建設事業費（うち更新整備）については、令和４年度は、新本庁舎超高層棟新築工事等の進捗による本庁舎等建替事業費の増等により増加した。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1,524,026
1,477,325
142.96
805,341,463
797,468,795
2,150,140
392,985,485
803,875,470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39</xdr:row>
      <xdr:rowOff>118473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94630"/>
          <a:ext cx="127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08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62956</xdr:rowOff>
    </xdr:from>
    <xdr:to>
      <xdr:col>24</xdr:col>
      <xdr:colOff>63500</xdr:colOff>
      <xdr:row>36</xdr:row>
      <xdr:rowOff>67854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235156"/>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35033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5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12156</xdr:rowOff>
    </xdr:from>
    <xdr:to>
      <xdr:col>24</xdr:col>
      <xdr:colOff>114300</xdr:colOff>
      <xdr:row>36</xdr:row>
      <xdr:rowOff>113756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8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62956</xdr:rowOff>
    </xdr:from>
    <xdr:to>
      <xdr:col>19</xdr:col>
      <xdr:colOff>177800</xdr:colOff>
      <xdr:row>36</xdr:row>
      <xdr:rowOff>80917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23515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23586</xdr:rowOff>
    </xdr:from>
    <xdr:to>
      <xdr:col>20</xdr:col>
      <xdr:colOff>38100</xdr:colOff>
      <xdr:row>36</xdr:row>
      <xdr:rowOff>125186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116313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8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30299</xdr:rowOff>
    </xdr:from>
    <xdr:to>
      <xdr:col>15</xdr:col>
      <xdr:colOff>50800</xdr:colOff>
      <xdr:row>36</xdr:row>
      <xdr:rowOff>80917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202499"/>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31750</xdr:rowOff>
    </xdr:from>
    <xdr:to>
      <xdr:col>15</xdr:col>
      <xdr:colOff>101600</xdr:colOff>
      <xdr:row>36</xdr:row>
      <xdr:rowOff>133350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124477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30299</xdr:rowOff>
    </xdr:from>
    <xdr:to>
      <xdr:col>10</xdr:col>
      <xdr:colOff>114300</xdr:colOff>
      <xdr:row>36</xdr:row>
      <xdr:rowOff>64589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20249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162378</xdr:rowOff>
    </xdr:from>
    <xdr:to>
      <xdr:col>10</xdr:col>
      <xdr:colOff>165100</xdr:colOff>
      <xdr:row>36</xdr:row>
      <xdr:rowOff>92528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83655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141151</xdr:rowOff>
    </xdr:from>
    <xdr:to>
      <xdr:col>6</xdr:col>
      <xdr:colOff>38100</xdr:colOff>
      <xdr:row>36</xdr:row>
      <xdr:rowOff>71301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87828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1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17054</xdr:rowOff>
    </xdr:from>
    <xdr:to>
      <xdr:col>24</xdr:col>
      <xdr:colOff>114300</xdr:colOff>
      <xdr:row>36</xdr:row>
      <xdr:rowOff>118654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8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166931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6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12156</xdr:rowOff>
    </xdr:from>
    <xdr:to>
      <xdr:col>20</xdr:col>
      <xdr:colOff>38100</xdr:colOff>
      <xdr:row>36</xdr:row>
      <xdr:rowOff>113756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8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130283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95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30117</xdr:rowOff>
    </xdr:from>
    <xdr:to>
      <xdr:col>15</xdr:col>
      <xdr:colOff>101600</xdr:colOff>
      <xdr:row>36</xdr:row>
      <xdr:rowOff>131717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148244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9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150949</xdr:rowOff>
    </xdr:from>
    <xdr:to>
      <xdr:col>10</xdr:col>
      <xdr:colOff>165100</xdr:colOff>
      <xdr:row>36</xdr:row>
      <xdr:rowOff>81099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5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97626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926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13789</xdr:rowOff>
    </xdr:from>
    <xdr:to>
      <xdr:col>6</xdr:col>
      <xdr:colOff>38100</xdr:colOff>
      <xdr:row>36</xdr:row>
      <xdr:rowOff>115389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8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106516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7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95529</xdr:rowOff>
    </xdr:from>
    <xdr:to>
      <xdr:col>24</xdr:col>
      <xdr:colOff>62865</xdr:colOff>
      <xdr:row>59</xdr:row>
      <xdr:rowOff>75235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868179"/>
          <a:ext cx="1270" cy="322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79062</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75235</xdr:rowOff>
    </xdr:from>
    <xdr:to>
      <xdr:col>24</xdr:col>
      <xdr:colOff>152400</xdr:colOff>
      <xdr:row>59</xdr:row>
      <xdr:rowOff>75235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9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42206</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6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95529</xdr:rowOff>
    </xdr:from>
    <xdr:to>
      <xdr:col>24</xdr:col>
      <xdr:colOff>152400</xdr:colOff>
      <xdr:row>57</xdr:row>
      <xdr:rowOff>95529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86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83134</xdr:rowOff>
    </xdr:from>
    <xdr:to>
      <xdr:col>24</xdr:col>
      <xdr:colOff>63500</xdr:colOff>
      <xdr:row>58</xdr:row>
      <xdr:rowOff>145466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10027234"/>
          <a:ext cx="838200" cy="6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28477</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72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50050</xdr:rowOff>
    </xdr:from>
    <xdr:to>
      <xdr:col>24</xdr:col>
      <xdr:colOff>114300</xdr:colOff>
      <xdr:row>58</xdr:row>
      <xdr:rowOff>151650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9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100394</xdr:rowOff>
    </xdr:from>
    <xdr:to>
      <xdr:col>19</xdr:col>
      <xdr:colOff>177800</xdr:colOff>
      <xdr:row>58</xdr:row>
      <xdr:rowOff>145466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8844344"/>
          <a:ext cx="889000" cy="124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27254</xdr:rowOff>
    </xdr:from>
    <xdr:to>
      <xdr:col>20</xdr:col>
      <xdr:colOff>38100</xdr:colOff>
      <xdr:row>58</xdr:row>
      <xdr:rowOff>128854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145381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74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100394</xdr:rowOff>
    </xdr:from>
    <xdr:to>
      <xdr:col>15</xdr:col>
      <xdr:colOff>50800</xdr:colOff>
      <xdr:row>57</xdr:row>
      <xdr:rowOff>50927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8844344"/>
          <a:ext cx="889000" cy="97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63462</xdr:rowOff>
    </xdr:from>
    <xdr:to>
      <xdr:col>15</xdr:col>
      <xdr:colOff>101600</xdr:colOff>
      <xdr:row>51</xdr:row>
      <xdr:rowOff>165062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156189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890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50927</xdr:rowOff>
    </xdr:from>
    <xdr:to>
      <xdr:col>10</xdr:col>
      <xdr:colOff>114300</xdr:colOff>
      <xdr:row>57</xdr:row>
      <xdr:rowOff>170383</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823577"/>
          <a:ext cx="889000" cy="1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109639</xdr:rowOff>
    </xdr:from>
    <xdr:to>
      <xdr:col>10</xdr:col>
      <xdr:colOff>165100</xdr:colOff>
      <xdr:row>59</xdr:row>
      <xdr:rowOff>39789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30916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14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124841</xdr:rowOff>
    </xdr:from>
    <xdr:to>
      <xdr:col>6</xdr:col>
      <xdr:colOff>38100</xdr:colOff>
      <xdr:row>59</xdr:row>
      <xdr:rowOff>54991</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46118</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6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32334</xdr:rowOff>
    </xdr:from>
    <xdr:to>
      <xdr:col>24</xdr:col>
      <xdr:colOff>114300</xdr:colOff>
      <xdr:row>58</xdr:row>
      <xdr:rowOff>133934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7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55211</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82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94666</xdr:rowOff>
    </xdr:from>
    <xdr:to>
      <xdr:col>20</xdr:col>
      <xdr:colOff>38100</xdr:colOff>
      <xdr:row>59</xdr:row>
      <xdr:rowOff>24816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3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15943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1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49594</xdr:rowOff>
    </xdr:from>
    <xdr:to>
      <xdr:col>15</xdr:col>
      <xdr:colOff>101600</xdr:colOff>
      <xdr:row>51</xdr:row>
      <xdr:rowOff>151194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87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167721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127</xdr:rowOff>
    </xdr:from>
    <xdr:to>
      <xdr:col>10</xdr:col>
      <xdr:colOff>165100</xdr:colOff>
      <xdr:row>57</xdr:row>
      <xdr:rowOff>101727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77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118254</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54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119583</xdr:rowOff>
    </xdr:from>
    <xdr:to>
      <xdr:col>6</xdr:col>
      <xdr:colOff>38100</xdr:colOff>
      <xdr:row>58</xdr:row>
      <xdr:rowOff>49733</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89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66260</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66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75912</xdr:rowOff>
    </xdr:from>
    <xdr:to>
      <xdr:col>24</xdr:col>
      <xdr:colOff>62865</xdr:colOff>
      <xdr:row>78</xdr:row>
      <xdr:rowOff>88457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77412"/>
          <a:ext cx="1270" cy="1384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92284</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6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88457</xdr:rowOff>
    </xdr:from>
    <xdr:to>
      <xdr:col>24</xdr:col>
      <xdr:colOff>152400</xdr:colOff>
      <xdr:row>78</xdr:row>
      <xdr:rowOff>88457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6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22589</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5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306,976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75912</xdr:rowOff>
    </xdr:from>
    <xdr:to>
      <xdr:col>24</xdr:col>
      <xdr:colOff>152400</xdr:colOff>
      <xdr:row>70</xdr:row>
      <xdr:rowOff>75912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7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145863</xdr:rowOff>
    </xdr:from>
    <xdr:to>
      <xdr:col>24</xdr:col>
      <xdr:colOff>63500</xdr:colOff>
      <xdr:row>76</xdr:row>
      <xdr:rowOff>32944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04613"/>
          <a:ext cx="838200" cy="5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129791</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6456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106914</xdr:rowOff>
    </xdr:from>
    <xdr:to>
      <xdr:col>24</xdr:col>
      <xdr:colOff>114300</xdr:colOff>
      <xdr:row>75</xdr:row>
      <xdr:rowOff>37064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7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32944</xdr:rowOff>
    </xdr:from>
    <xdr:to>
      <xdr:col>19</xdr:col>
      <xdr:colOff>177800</xdr:colOff>
      <xdr:row>77</xdr:row>
      <xdr:rowOff>19447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63144"/>
          <a:ext cx="889000" cy="15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80908</xdr:rowOff>
    </xdr:from>
    <xdr:to>
      <xdr:col>20</xdr:col>
      <xdr:colOff>38100</xdr:colOff>
      <xdr:row>75</xdr:row>
      <xdr:rowOff>11058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76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27585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54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19447</xdr:rowOff>
    </xdr:from>
    <xdr:to>
      <xdr:col>15</xdr:col>
      <xdr:colOff>50800</xdr:colOff>
      <xdr:row>77</xdr:row>
      <xdr:rowOff>72464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21097"/>
          <a:ext cx="889000" cy="5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150521</xdr:rowOff>
    </xdr:from>
    <xdr:to>
      <xdr:col>15</xdr:col>
      <xdr:colOff>101600</xdr:colOff>
      <xdr:row>76</xdr:row>
      <xdr:rowOff>80671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0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97198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8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72464</xdr:rowOff>
    </xdr:from>
    <xdr:to>
      <xdr:col>10</xdr:col>
      <xdr:colOff>114300</xdr:colOff>
      <xdr:row>77</xdr:row>
      <xdr:rowOff>143613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74114"/>
          <a:ext cx="889000" cy="7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40629</xdr:rowOff>
    </xdr:from>
    <xdr:to>
      <xdr:col>10</xdr:col>
      <xdr:colOff>165100</xdr:colOff>
      <xdr:row>76</xdr:row>
      <xdr:rowOff>142229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7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4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95172</xdr:rowOff>
    </xdr:from>
    <xdr:to>
      <xdr:col>6</xdr:col>
      <xdr:colOff>38100</xdr:colOff>
      <xdr:row>77</xdr:row>
      <xdr:rowOff>25322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2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41849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0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95063</xdr:rowOff>
    </xdr:from>
    <xdr:to>
      <xdr:col>24</xdr:col>
      <xdr:colOff>114300</xdr:colOff>
      <xdr:row>76</xdr:row>
      <xdr:rowOff>25214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538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73490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32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153594</xdr:rowOff>
    </xdr:from>
    <xdr:to>
      <xdr:col>20</xdr:col>
      <xdr:colOff>38100</xdr:colOff>
      <xdr:row>76</xdr:row>
      <xdr:rowOff>83744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1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74871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105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140097</xdr:rowOff>
    </xdr:from>
    <xdr:to>
      <xdr:col>15</xdr:col>
      <xdr:colOff>101600</xdr:colOff>
      <xdr:row>77</xdr:row>
      <xdr:rowOff>70247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7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61374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263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21664</xdr:rowOff>
    </xdr:from>
    <xdr:to>
      <xdr:col>10</xdr:col>
      <xdr:colOff>165100</xdr:colOff>
      <xdr:row>77</xdr:row>
      <xdr:rowOff>123264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114391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1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92813</xdr:rowOff>
    </xdr:from>
    <xdr:to>
      <xdr:col>6</xdr:col>
      <xdr:colOff>38100</xdr:colOff>
      <xdr:row>78</xdr:row>
      <xdr:rowOff>22963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9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14090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8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145786</xdr:rowOff>
    </xdr:from>
    <xdr:to>
      <xdr:col>24</xdr:col>
      <xdr:colOff>62865</xdr:colOff>
      <xdr:row>97</xdr:row>
      <xdr:rowOff>89236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6286"/>
          <a:ext cx="1270" cy="114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93063</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72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89236</xdr:rowOff>
    </xdr:from>
    <xdr:to>
      <xdr:col>24</xdr:col>
      <xdr:colOff>152400</xdr:colOff>
      <xdr:row>97</xdr:row>
      <xdr:rowOff>89236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71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92463</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5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145786</xdr:rowOff>
    </xdr:from>
    <xdr:to>
      <xdr:col>24</xdr:col>
      <xdr:colOff>152400</xdr:colOff>
      <xdr:row>90</xdr:row>
      <xdr:rowOff>145786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20771</xdr:rowOff>
    </xdr:from>
    <xdr:to>
      <xdr:col>24</xdr:col>
      <xdr:colOff>63500</xdr:colOff>
      <xdr:row>94</xdr:row>
      <xdr:rowOff>44802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6137071"/>
          <a:ext cx="838200" cy="2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37952</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32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59525</xdr:rowOff>
    </xdr:from>
    <xdr:to>
      <xdr:col>24</xdr:col>
      <xdr:colOff>114300</xdr:colOff>
      <xdr:row>95</xdr:row>
      <xdr:rowOff>161125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3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20771</xdr:rowOff>
    </xdr:from>
    <xdr:to>
      <xdr:col>19</xdr:col>
      <xdr:colOff>177800</xdr:colOff>
      <xdr:row>97</xdr:row>
      <xdr:rowOff>53860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137071"/>
          <a:ext cx="889000" cy="54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101616</xdr:rowOff>
    </xdr:from>
    <xdr:to>
      <xdr:col>20</xdr:col>
      <xdr:colOff>38100</xdr:colOff>
      <xdr:row>96</xdr:row>
      <xdr:rowOff>31766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38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22893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48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53860</xdr:rowOff>
    </xdr:from>
    <xdr:to>
      <xdr:col>15</xdr:col>
      <xdr:colOff>50800</xdr:colOff>
      <xdr:row>98</xdr:row>
      <xdr:rowOff>18684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684510"/>
          <a:ext cx="889000" cy="13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35179</xdr:rowOff>
    </xdr:from>
    <xdr:to>
      <xdr:col>15</xdr:col>
      <xdr:colOff>101600</xdr:colOff>
      <xdr:row>98</xdr:row>
      <xdr:rowOff>136779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8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127906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9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170475</xdr:rowOff>
    </xdr:from>
    <xdr:to>
      <xdr:col>10</xdr:col>
      <xdr:colOff>114300</xdr:colOff>
      <xdr:row>98</xdr:row>
      <xdr:rowOff>18684</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801125"/>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101616</xdr:rowOff>
    </xdr:from>
    <xdr:to>
      <xdr:col>10</xdr:col>
      <xdr:colOff>165100</xdr:colOff>
      <xdr:row>99</xdr:row>
      <xdr:rowOff>31766</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90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22893</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99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128419</xdr:rowOff>
    </xdr:from>
    <xdr:to>
      <xdr:col>6</xdr:col>
      <xdr:colOff>38100</xdr:colOff>
      <xdr:row>99</xdr:row>
      <xdr:rowOff>58569</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93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49696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70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165452</xdr:rowOff>
    </xdr:from>
    <xdr:to>
      <xdr:col>24</xdr:col>
      <xdr:colOff>114300</xdr:colOff>
      <xdr:row>94</xdr:row>
      <xdr:rowOff>95602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11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16879</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596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141421</xdr:rowOff>
    </xdr:from>
    <xdr:to>
      <xdr:col>20</xdr:col>
      <xdr:colOff>38100</xdr:colOff>
      <xdr:row>94</xdr:row>
      <xdr:rowOff>71571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0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88098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586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3060</xdr:rowOff>
    </xdr:from>
    <xdr:to>
      <xdr:col>15</xdr:col>
      <xdr:colOff>101600</xdr:colOff>
      <xdr:row>97</xdr:row>
      <xdr:rowOff>104660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63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121187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40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139334</xdr:rowOff>
    </xdr:from>
    <xdr:to>
      <xdr:col>10</xdr:col>
      <xdr:colOff>165100</xdr:colOff>
      <xdr:row>98</xdr:row>
      <xdr:rowOff>69484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76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86011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119675</xdr:rowOff>
    </xdr:from>
    <xdr:to>
      <xdr:col>6</xdr:col>
      <xdr:colOff>38100</xdr:colOff>
      <xdr:row>98</xdr:row>
      <xdr:rowOff>49825</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75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66352</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52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78740</xdr:rowOff>
    </xdr:from>
    <xdr:to>
      <xdr:col>54</xdr:col>
      <xdr:colOff>189865</xdr:colOff>
      <xdr:row>39</xdr:row>
      <xdr:rowOff>16510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93690"/>
          <a:ext cx="1270" cy="130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20337</xdr:rowOff>
    </xdr:from>
    <xdr:ext cx="313932"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06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16510</xdr:rowOff>
    </xdr:from>
    <xdr:to>
      <xdr:col>55</xdr:col>
      <xdr:colOff>88900</xdr:colOff>
      <xdr:row>39</xdr:row>
      <xdr:rowOff>16510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0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25417</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6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78740</xdr:rowOff>
    </xdr:from>
    <xdr:to>
      <xdr:col>55</xdr:col>
      <xdr:colOff>88900</xdr:colOff>
      <xdr:row>31</xdr:row>
      <xdr:rowOff>78740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9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16510</xdr:rowOff>
    </xdr:from>
    <xdr:to>
      <xdr:col>55</xdr:col>
      <xdr:colOff>0</xdr:colOff>
      <xdr:row>35</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017260"/>
          <a:ext cx="838200" cy="12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31767</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039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53340</xdr:rowOff>
    </xdr:from>
    <xdr:to>
      <xdr:col>55</xdr:col>
      <xdr:colOff>50800</xdr:colOff>
      <xdr:row>36</xdr:row>
      <xdr:rowOff>154940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16510</xdr:rowOff>
    </xdr:from>
    <xdr:to>
      <xdr:col>50</xdr:col>
      <xdr:colOff>114300</xdr:colOff>
      <xdr:row>35</xdr:row>
      <xdr:rowOff>154940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017260"/>
          <a:ext cx="889000" cy="13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2540</xdr:rowOff>
    </xdr:from>
    <xdr:to>
      <xdr:col>50</xdr:col>
      <xdr:colOff>165100</xdr:colOff>
      <xdr:row>36</xdr:row>
      <xdr:rowOff>104140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95267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267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154940</xdr:rowOff>
    </xdr:from>
    <xdr:to>
      <xdr:col>45</xdr:col>
      <xdr:colOff>177800</xdr:colOff>
      <xdr:row>36</xdr:row>
      <xdr:rowOff>116840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15569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152400</xdr:rowOff>
    </xdr:from>
    <xdr:to>
      <xdr:col>46</xdr:col>
      <xdr:colOff>38100</xdr:colOff>
      <xdr:row>36</xdr:row>
      <xdr:rowOff>82550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73677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245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80010</xdr:rowOff>
    </xdr:from>
    <xdr:to>
      <xdr:col>41</xdr:col>
      <xdr:colOff>50800</xdr:colOff>
      <xdr:row>36</xdr:row>
      <xdr:rowOff>116840</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25221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60960</xdr:rowOff>
    </xdr:from>
    <xdr:to>
      <xdr:col>41</xdr:col>
      <xdr:colOff>101600</xdr:colOff>
      <xdr:row>36</xdr:row>
      <xdr:rowOff>162560</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7637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008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52070</xdr:rowOff>
    </xdr:from>
    <xdr:to>
      <xdr:col>36</xdr:col>
      <xdr:colOff>165100</xdr:colOff>
      <xdr:row>36</xdr:row>
      <xdr:rowOff>153670</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144797</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6316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88900</xdr:rowOff>
    </xdr:from>
    <xdr:to>
      <xdr:col>55</xdr:col>
      <xdr:colOff>50800</xdr:colOff>
      <xdr:row>36</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111777</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5941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137160</xdr:rowOff>
    </xdr:from>
    <xdr:to>
      <xdr:col>50</xdr:col>
      <xdr:colOff>165100</xdr:colOff>
      <xdr:row>35</xdr:row>
      <xdr:rowOff>67310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33</xdr:row>
      <xdr:rowOff>83837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57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104140</xdr:rowOff>
    </xdr:from>
    <xdr:to>
      <xdr:col>46</xdr:col>
      <xdr:colOff>38100</xdr:colOff>
      <xdr:row>36</xdr:row>
      <xdr:rowOff>34290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1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50817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5880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66040</xdr:rowOff>
    </xdr:from>
    <xdr:to>
      <xdr:col>41</xdr:col>
      <xdr:colOff>101600</xdr:colOff>
      <xdr:row>36</xdr:row>
      <xdr:rowOff>167640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158767</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330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29210</xdr:rowOff>
    </xdr:from>
    <xdr:to>
      <xdr:col>36</xdr:col>
      <xdr:colOff>165100</xdr:colOff>
      <xdr:row>36</xdr:row>
      <xdr:rowOff>130810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147337</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5976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126238</xdr:rowOff>
    </xdr:from>
    <xdr:to>
      <xdr:col>54</xdr:col>
      <xdr:colOff>189865</xdr:colOff>
      <xdr:row>59</xdr:row>
      <xdr:rowOff>39624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870188"/>
          <a:ext cx="1270" cy="12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72915</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64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126238</xdr:rowOff>
    </xdr:from>
    <xdr:to>
      <xdr:col>55</xdr:col>
      <xdr:colOff>88900</xdr:colOff>
      <xdr:row>51</xdr:row>
      <xdr:rowOff>126238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87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4191</xdr:rowOff>
    </xdr:from>
    <xdr:to>
      <xdr:col>55</xdr:col>
      <xdr:colOff>0</xdr:colOff>
      <xdr:row>59</xdr:row>
      <xdr:rowOff>4445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10119741"/>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74058</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675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51181</xdr:rowOff>
    </xdr:from>
    <xdr:to>
      <xdr:col>55</xdr:col>
      <xdr:colOff>50800</xdr:colOff>
      <xdr:row>57</xdr:row>
      <xdr:rowOff>152781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82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1651</xdr:rowOff>
    </xdr:from>
    <xdr:to>
      <xdr:col>50</xdr:col>
      <xdr:colOff>114300</xdr:colOff>
      <xdr:row>59</xdr:row>
      <xdr:rowOff>4191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10117201"/>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52451</xdr:rowOff>
    </xdr:from>
    <xdr:to>
      <xdr:col>50</xdr:col>
      <xdr:colOff>165100</xdr:colOff>
      <xdr:row>57</xdr:row>
      <xdr:rowOff>154051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170578</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60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170180</xdr:rowOff>
    </xdr:from>
    <xdr:to>
      <xdr:col>45</xdr:col>
      <xdr:colOff>177800</xdr:colOff>
      <xdr:row>59</xdr:row>
      <xdr:rowOff>1651</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10114280"/>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5224</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170180</xdr:rowOff>
    </xdr:from>
    <xdr:to>
      <xdr:col>41</xdr:col>
      <xdr:colOff>50800</xdr:colOff>
      <xdr:row>59</xdr:row>
      <xdr:rowOff>3556</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1011428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58547</xdr:rowOff>
    </xdr:from>
    <xdr:to>
      <xdr:col>41</xdr:col>
      <xdr:colOff>101600</xdr:colOff>
      <xdr:row>57</xdr:row>
      <xdr:rowOff>160147</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5224</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71628</xdr:rowOff>
    </xdr:from>
    <xdr:to>
      <xdr:col>36</xdr:col>
      <xdr:colOff>165100</xdr:colOff>
      <xdr:row>58</xdr:row>
      <xdr:rowOff>1778</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18305</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96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125095</xdr:rowOff>
    </xdr:from>
    <xdr:to>
      <xdr:col>55</xdr:col>
      <xdr:colOff>50800</xdr:colOff>
      <xdr:row>59</xdr:row>
      <xdr:rowOff>55245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100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40022</xdr:rowOff>
    </xdr:from>
    <xdr:ext cx="378565"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984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124841</xdr:rowOff>
    </xdr:from>
    <xdr:to>
      <xdr:col>50</xdr:col>
      <xdr:colOff>165100</xdr:colOff>
      <xdr:row>59</xdr:row>
      <xdr:rowOff>54991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1006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46118</xdr:rowOff>
    </xdr:from>
    <xdr:ext cx="378565"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50017" y="10161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122301</xdr:rowOff>
    </xdr:from>
    <xdr:to>
      <xdr:col>46</xdr:col>
      <xdr:colOff>38100</xdr:colOff>
      <xdr:row>59</xdr:row>
      <xdr:rowOff>52451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1006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43578</xdr:rowOff>
    </xdr:from>
    <xdr:ext cx="378565"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61017" y="10159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119380</xdr:rowOff>
    </xdr:from>
    <xdr:to>
      <xdr:col>41</xdr:col>
      <xdr:colOff>101600</xdr:colOff>
      <xdr:row>59</xdr:row>
      <xdr:rowOff>49530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1006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40657</xdr:rowOff>
    </xdr:from>
    <xdr:ext cx="378565"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72017" y="10156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124206</xdr:rowOff>
    </xdr:from>
    <xdr:to>
      <xdr:col>36</xdr:col>
      <xdr:colOff>165100</xdr:colOff>
      <xdr:row>59</xdr:row>
      <xdr:rowOff>54356</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1006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45483</xdr:rowOff>
    </xdr:from>
    <xdr:ext cx="378565"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83017" y="1016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113443</xdr:rowOff>
    </xdr:from>
    <xdr:to>
      <xdr:col>54</xdr:col>
      <xdr:colOff>189865</xdr:colOff>
      <xdr:row>79</xdr:row>
      <xdr:rowOff>59679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114943"/>
          <a:ext cx="1270" cy="148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63506</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60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59679</xdr:rowOff>
    </xdr:from>
    <xdr:to>
      <xdr:col>55</xdr:col>
      <xdr:colOff>88900</xdr:colOff>
      <xdr:row>79</xdr:row>
      <xdr:rowOff>59679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60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60120</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9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113443</xdr:rowOff>
    </xdr:from>
    <xdr:to>
      <xdr:col>55</xdr:col>
      <xdr:colOff>88900</xdr:colOff>
      <xdr:row>70</xdr:row>
      <xdr:rowOff>113443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114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29200</xdr:rowOff>
    </xdr:from>
    <xdr:to>
      <xdr:col>55</xdr:col>
      <xdr:colOff>0</xdr:colOff>
      <xdr:row>78</xdr:row>
      <xdr:rowOff>85717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9639300" y="13402300"/>
          <a:ext cx="838200" cy="5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157334</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01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134457</xdr:rowOff>
    </xdr:from>
    <xdr:to>
      <xdr:col>55</xdr:col>
      <xdr:colOff>50800</xdr:colOff>
      <xdr:row>77</xdr:row>
      <xdr:rowOff>64607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1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132690</xdr:rowOff>
    </xdr:from>
    <xdr:to>
      <xdr:col>50</xdr:col>
      <xdr:colOff>114300</xdr:colOff>
      <xdr:row>78</xdr:row>
      <xdr:rowOff>29200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3334340"/>
          <a:ext cx="889000" cy="6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16923</xdr:rowOff>
    </xdr:from>
    <xdr:to>
      <xdr:col>50</xdr:col>
      <xdr:colOff>165100</xdr:colOff>
      <xdr:row>76</xdr:row>
      <xdr:rowOff>118523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04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135051</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282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132690</xdr:rowOff>
    </xdr:from>
    <xdr:to>
      <xdr:col>45</xdr:col>
      <xdr:colOff>177800</xdr:colOff>
      <xdr:row>78</xdr:row>
      <xdr:rowOff>81451</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334340"/>
          <a:ext cx="889000" cy="12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45771</xdr:rowOff>
    </xdr:from>
    <xdr:to>
      <xdr:col>46</xdr:col>
      <xdr:colOff>38100</xdr:colOff>
      <xdr:row>76</xdr:row>
      <xdr:rowOff>147371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0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163898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28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66450</xdr:rowOff>
    </xdr:from>
    <xdr:to>
      <xdr:col>41</xdr:col>
      <xdr:colOff>50800</xdr:colOff>
      <xdr:row>78</xdr:row>
      <xdr:rowOff>81451</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439550"/>
          <a:ext cx="889000" cy="1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132922</xdr:rowOff>
    </xdr:from>
    <xdr:to>
      <xdr:col>41</xdr:col>
      <xdr:colOff>101600</xdr:colOff>
      <xdr:row>78</xdr:row>
      <xdr:rowOff>63072</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3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79599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10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143568</xdr:rowOff>
    </xdr:from>
    <xdr:to>
      <xdr:col>36</xdr:col>
      <xdr:colOff>165100</xdr:colOff>
      <xdr:row>78</xdr:row>
      <xdr:rowOff>73718</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90245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12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34917</xdr:rowOff>
    </xdr:from>
    <xdr:to>
      <xdr:col>55</xdr:col>
      <xdr:colOff>50800</xdr:colOff>
      <xdr:row>78</xdr:row>
      <xdr:rowOff>136517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40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13344</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38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149850</xdr:rowOff>
    </xdr:from>
    <xdr:to>
      <xdr:col>50</xdr:col>
      <xdr:colOff>165100</xdr:colOff>
      <xdr:row>78</xdr:row>
      <xdr:rowOff>80000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71127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344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81890</xdr:rowOff>
    </xdr:from>
    <xdr:to>
      <xdr:col>46</xdr:col>
      <xdr:colOff>38100</xdr:colOff>
      <xdr:row>78</xdr:row>
      <xdr:rowOff>12040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2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3167</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337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30651</xdr:rowOff>
    </xdr:from>
    <xdr:to>
      <xdr:col>41</xdr:col>
      <xdr:colOff>101600</xdr:colOff>
      <xdr:row>78</xdr:row>
      <xdr:rowOff>132251</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40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123378</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349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15650</xdr:rowOff>
    </xdr:from>
    <xdr:to>
      <xdr:col>36</xdr:col>
      <xdr:colOff>165100</xdr:colOff>
      <xdr:row>78</xdr:row>
      <xdr:rowOff>117250</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38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108377</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48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160548</xdr:rowOff>
    </xdr:from>
    <xdr:to>
      <xdr:col>54</xdr:col>
      <xdr:colOff>189865</xdr:colOff>
      <xdr:row>98</xdr:row>
      <xdr:rowOff>122396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762498"/>
          <a:ext cx="1270" cy="116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126223</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92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122396</xdr:rowOff>
    </xdr:from>
    <xdr:to>
      <xdr:col>55</xdr:col>
      <xdr:colOff>88900</xdr:colOff>
      <xdr:row>98</xdr:row>
      <xdr:rowOff>122396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92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107225</xdr:rowOff>
    </xdr:from>
    <xdr:ext cx="534377"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53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160548</xdr:rowOff>
    </xdr:from>
    <xdr:to>
      <xdr:col>55</xdr:col>
      <xdr:colOff>88900</xdr:colOff>
      <xdr:row>91</xdr:row>
      <xdr:rowOff>160548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76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16210</xdr:rowOff>
    </xdr:from>
    <xdr:to>
      <xdr:col>55</xdr:col>
      <xdr:colOff>0</xdr:colOff>
      <xdr:row>97</xdr:row>
      <xdr:rowOff>64674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9639300" y="16646860"/>
          <a:ext cx="8382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29847</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146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6970</xdr:rowOff>
    </xdr:from>
    <xdr:to>
      <xdr:col>55</xdr:col>
      <xdr:colOff>50800</xdr:colOff>
      <xdr:row>95</xdr:row>
      <xdr:rowOff>108570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29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85567</xdr:rowOff>
    </xdr:from>
    <xdr:to>
      <xdr:col>50</xdr:col>
      <xdr:colOff>114300</xdr:colOff>
      <xdr:row>97</xdr:row>
      <xdr:rowOff>16210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8750300" y="16544767"/>
          <a:ext cx="889000" cy="10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119830</xdr:rowOff>
    </xdr:from>
    <xdr:to>
      <xdr:col>50</xdr:col>
      <xdr:colOff>165100</xdr:colOff>
      <xdr:row>95</xdr:row>
      <xdr:rowOff>49980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23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66507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0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85567</xdr:rowOff>
    </xdr:from>
    <xdr:to>
      <xdr:col>45</xdr:col>
      <xdr:colOff>177800</xdr:colOff>
      <xdr:row>96</xdr:row>
      <xdr:rowOff>115788</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861300" y="16544767"/>
          <a:ext cx="889000" cy="3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62748</xdr:rowOff>
    </xdr:from>
    <xdr:to>
      <xdr:col>46</xdr:col>
      <xdr:colOff>38100</xdr:colOff>
      <xdr:row>95</xdr:row>
      <xdr:rowOff>164348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35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9425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12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169304</xdr:rowOff>
    </xdr:from>
    <xdr:to>
      <xdr:col>41</xdr:col>
      <xdr:colOff>50800</xdr:colOff>
      <xdr:row>96</xdr:row>
      <xdr:rowOff>115788</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6972300" y="16457054"/>
          <a:ext cx="889000" cy="11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85700</xdr:rowOff>
    </xdr:from>
    <xdr:to>
      <xdr:col>41</xdr:col>
      <xdr:colOff>101600</xdr:colOff>
      <xdr:row>96</xdr:row>
      <xdr:rowOff>15850</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37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32377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14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76853</xdr:rowOff>
    </xdr:from>
    <xdr:to>
      <xdr:col>36</xdr:col>
      <xdr:colOff>165100</xdr:colOff>
      <xdr:row>96</xdr:row>
      <xdr:rowOff>7003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36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23530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13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13874</xdr:rowOff>
    </xdr:from>
    <xdr:to>
      <xdr:col>55</xdr:col>
      <xdr:colOff>50800</xdr:colOff>
      <xdr:row>97</xdr:row>
      <xdr:rowOff>115474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64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163751</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62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136860</xdr:rowOff>
    </xdr:from>
    <xdr:to>
      <xdr:col>50</xdr:col>
      <xdr:colOff>165100</xdr:colOff>
      <xdr:row>97</xdr:row>
      <xdr:rowOff>67010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59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58137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68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34767</xdr:rowOff>
    </xdr:from>
    <xdr:to>
      <xdr:col>46</xdr:col>
      <xdr:colOff>38100</xdr:colOff>
      <xdr:row>96</xdr:row>
      <xdr:rowOff>136367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49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127494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58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64988</xdr:rowOff>
    </xdr:from>
    <xdr:to>
      <xdr:col>41</xdr:col>
      <xdr:colOff>101600</xdr:colOff>
      <xdr:row>96</xdr:row>
      <xdr:rowOff>166588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52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157715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61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118504</xdr:rowOff>
    </xdr:from>
    <xdr:to>
      <xdr:col>36</xdr:col>
      <xdr:colOff>165100</xdr:colOff>
      <xdr:row>96</xdr:row>
      <xdr:rowOff>48654</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40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39781</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49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30135</xdr:rowOff>
    </xdr:from>
    <xdr:to>
      <xdr:col>85</xdr:col>
      <xdr:colOff>126364</xdr:colOff>
      <xdr:row>39</xdr:row>
      <xdr:rowOff>1070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45085"/>
          <a:ext cx="1269" cy="134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4897</xdr:rowOff>
    </xdr:from>
    <xdr:ext cx="469744"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6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1070</xdr:rowOff>
    </xdr:from>
    <xdr:to>
      <xdr:col>86</xdr:col>
      <xdr:colOff>25400</xdr:colOff>
      <xdr:row>39</xdr:row>
      <xdr:rowOff>1070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68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148262</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2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30135</xdr:rowOff>
    </xdr:from>
    <xdr:to>
      <xdr:col>86</xdr:col>
      <xdr:colOff>25400</xdr:colOff>
      <xdr:row>31</xdr:row>
      <xdr:rowOff>30135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45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127617</xdr:rowOff>
    </xdr:from>
    <xdr:to>
      <xdr:col>85</xdr:col>
      <xdr:colOff>127000</xdr:colOff>
      <xdr:row>36</xdr:row>
      <xdr:rowOff>15440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5481300" y="6128367"/>
          <a:ext cx="838200" cy="5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60505</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5889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37628</xdr:rowOff>
    </xdr:from>
    <xdr:to>
      <xdr:col>85</xdr:col>
      <xdr:colOff>177800</xdr:colOff>
      <xdr:row>35</xdr:row>
      <xdr:rowOff>139228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03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127617</xdr:rowOff>
    </xdr:from>
    <xdr:to>
      <xdr:col>81</xdr:col>
      <xdr:colOff>50800</xdr:colOff>
      <xdr:row>36</xdr:row>
      <xdr:rowOff>149660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6128367"/>
          <a:ext cx="889000" cy="19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170869</xdr:rowOff>
    </xdr:from>
    <xdr:to>
      <xdr:col>81</xdr:col>
      <xdr:colOff>101600</xdr:colOff>
      <xdr:row>35</xdr:row>
      <xdr:rowOff>101019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0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117546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577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18705</xdr:rowOff>
    </xdr:from>
    <xdr:to>
      <xdr:col>76</xdr:col>
      <xdr:colOff>114300</xdr:colOff>
      <xdr:row>36</xdr:row>
      <xdr:rowOff>149660</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3703300" y="6190905"/>
          <a:ext cx="889000" cy="13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29137</xdr:rowOff>
    </xdr:from>
    <xdr:to>
      <xdr:col>76</xdr:col>
      <xdr:colOff>165100</xdr:colOff>
      <xdr:row>35</xdr:row>
      <xdr:rowOff>130737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0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147264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580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110798</xdr:rowOff>
    </xdr:from>
    <xdr:to>
      <xdr:col>71</xdr:col>
      <xdr:colOff>177800</xdr:colOff>
      <xdr:row>36</xdr:row>
      <xdr:rowOff>18705</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2814300" y="6111548"/>
          <a:ext cx="889000" cy="7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105555</xdr:rowOff>
    </xdr:from>
    <xdr:to>
      <xdr:col>72</xdr:col>
      <xdr:colOff>38100</xdr:colOff>
      <xdr:row>35</xdr:row>
      <xdr:rowOff>35705</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52232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71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48895</xdr:rowOff>
    </xdr:from>
    <xdr:to>
      <xdr:col>67</xdr:col>
      <xdr:colOff>101600</xdr:colOff>
      <xdr:row>35</xdr:row>
      <xdr:rowOff>150495</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167022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82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136090</xdr:rowOff>
    </xdr:from>
    <xdr:to>
      <xdr:col>85</xdr:col>
      <xdr:colOff>177800</xdr:colOff>
      <xdr:row>36</xdr:row>
      <xdr:rowOff>66240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13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114517</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11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76817</xdr:rowOff>
    </xdr:from>
    <xdr:to>
      <xdr:col>81</xdr:col>
      <xdr:colOff>101600</xdr:colOff>
      <xdr:row>36</xdr:row>
      <xdr:rowOff>6967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07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169544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17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98860</xdr:rowOff>
    </xdr:from>
    <xdr:to>
      <xdr:col>76</xdr:col>
      <xdr:colOff>165100</xdr:colOff>
      <xdr:row>37</xdr:row>
      <xdr:rowOff>29010</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27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20137</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36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139355</xdr:rowOff>
    </xdr:from>
    <xdr:to>
      <xdr:col>72</xdr:col>
      <xdr:colOff>38100</xdr:colOff>
      <xdr:row>36</xdr:row>
      <xdr:rowOff>69505</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14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60632</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23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59998</xdr:rowOff>
    </xdr:from>
    <xdr:to>
      <xdr:col>67</xdr:col>
      <xdr:colOff>101600</xdr:colOff>
      <xdr:row>35</xdr:row>
      <xdr:rowOff>161598</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06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152725</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15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149339</xdr:rowOff>
    </xdr:from>
    <xdr:to>
      <xdr:col>85</xdr:col>
      <xdr:colOff>126364</xdr:colOff>
      <xdr:row>59</xdr:row>
      <xdr:rowOff>16866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893289"/>
          <a:ext cx="1269" cy="123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20693</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101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16866</xdr:rowOff>
    </xdr:from>
    <xdr:to>
      <xdr:col>86</xdr:col>
      <xdr:colOff>25400</xdr:colOff>
      <xdr:row>59</xdr:row>
      <xdr:rowOff>16866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10132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96016</xdr:rowOff>
    </xdr:from>
    <xdr:ext cx="599010"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6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103,247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149339</xdr:rowOff>
    </xdr:from>
    <xdr:to>
      <xdr:col>86</xdr:col>
      <xdr:colOff>25400</xdr:colOff>
      <xdr:row>51</xdr:row>
      <xdr:rowOff>149339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162484</xdr:rowOff>
    </xdr:from>
    <xdr:to>
      <xdr:col>85</xdr:col>
      <xdr:colOff>127000</xdr:colOff>
      <xdr:row>56</xdr:row>
      <xdr:rowOff>112687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5481300" y="9592234"/>
          <a:ext cx="838200" cy="12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58132</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144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35255</xdr:rowOff>
    </xdr:from>
    <xdr:to>
      <xdr:col>85</xdr:col>
      <xdr:colOff>177800</xdr:colOff>
      <xdr:row>54</xdr:row>
      <xdr:rowOff>136855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92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88379</xdr:rowOff>
    </xdr:from>
    <xdr:to>
      <xdr:col>81</xdr:col>
      <xdr:colOff>50800</xdr:colOff>
      <xdr:row>56</xdr:row>
      <xdr:rowOff>112687</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4592300" y="9518129"/>
          <a:ext cx="889000" cy="19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109931</xdr:rowOff>
    </xdr:from>
    <xdr:to>
      <xdr:col>81</xdr:col>
      <xdr:colOff>101600</xdr:colOff>
      <xdr:row>55</xdr:row>
      <xdr:rowOff>40081</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56608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14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88379</xdr:rowOff>
    </xdr:from>
    <xdr:to>
      <xdr:col>76</xdr:col>
      <xdr:colOff>114300</xdr:colOff>
      <xdr:row>57</xdr:row>
      <xdr:rowOff>94209</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3703300" y="9518129"/>
          <a:ext cx="889000" cy="34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30835</xdr:rowOff>
    </xdr:from>
    <xdr:to>
      <xdr:col>76</xdr:col>
      <xdr:colOff>165100</xdr:colOff>
      <xdr:row>54</xdr:row>
      <xdr:rowOff>132435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148962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0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94209</xdr:rowOff>
    </xdr:from>
    <xdr:to>
      <xdr:col>71</xdr:col>
      <xdr:colOff>177800</xdr:colOff>
      <xdr:row>58</xdr:row>
      <xdr:rowOff>24981</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2814300" y="9866859"/>
          <a:ext cx="889000" cy="10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73889</xdr:rowOff>
    </xdr:from>
    <xdr:to>
      <xdr:col>72</xdr:col>
      <xdr:colOff>38100</xdr:colOff>
      <xdr:row>56</xdr:row>
      <xdr:rowOff>4039</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20566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27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13157</xdr:rowOff>
    </xdr:from>
    <xdr:to>
      <xdr:col>67</xdr:col>
      <xdr:colOff>101600</xdr:colOff>
      <xdr:row>56</xdr:row>
      <xdr:rowOff>114757</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131284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38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111684</xdr:rowOff>
    </xdr:from>
    <xdr:to>
      <xdr:col>85</xdr:col>
      <xdr:colOff>177800</xdr:colOff>
      <xdr:row>56</xdr:row>
      <xdr:rowOff>41834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954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90111</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951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61887</xdr:rowOff>
    </xdr:from>
    <xdr:to>
      <xdr:col>81</xdr:col>
      <xdr:colOff>101600</xdr:colOff>
      <xdr:row>56</xdr:row>
      <xdr:rowOff>163487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966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154614</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975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37579</xdr:rowOff>
    </xdr:from>
    <xdr:to>
      <xdr:col>76</xdr:col>
      <xdr:colOff>165100</xdr:colOff>
      <xdr:row>55</xdr:row>
      <xdr:rowOff>139179</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946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130306</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956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43409</xdr:rowOff>
    </xdr:from>
    <xdr:to>
      <xdr:col>72</xdr:col>
      <xdr:colOff>38100</xdr:colOff>
      <xdr:row>57</xdr:row>
      <xdr:rowOff>145009</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81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136136</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990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145631</xdr:rowOff>
    </xdr:from>
    <xdr:to>
      <xdr:col>67</xdr:col>
      <xdr:colOff>101600</xdr:colOff>
      <xdr:row>58</xdr:row>
      <xdr:rowOff>75781</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991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66908</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100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52015</xdr:rowOff>
    </xdr:from>
    <xdr:to>
      <xdr:col>85</xdr:col>
      <xdr:colOff>126364</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6317595" y="12224965"/>
          <a:ext cx="1269" cy="1418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1" name="災害復旧費最小値テキスト">
          <a:extLst>
            <a:ext uri="{FF2B5EF4-FFF2-40B4-BE49-F238E27FC236}">
              <a16:creationId xmlns:a16="http://schemas.microsoft.com/office/drawing/2014/main" id="{00000000-0008-0000-0700-000081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170142</xdr:rowOff>
    </xdr:from>
    <xdr:ext cx="469744" cy="259045"/>
    <xdr:sp macro="" textlink="">
      <xdr:nvSpPr>
        <xdr:cNvPr id="643" name="災害復旧費最大値テキスト">
          <a:extLst>
            <a:ext uri="{FF2B5EF4-FFF2-40B4-BE49-F238E27FC236}">
              <a16:creationId xmlns:a16="http://schemas.microsoft.com/office/drawing/2014/main" id="{00000000-0008-0000-0700-000083020000}"/>
            </a:ext>
          </a:extLst>
        </xdr:cNvPr>
        <xdr:cNvSpPr txBox="1"/>
      </xdr:nvSpPr>
      <xdr:spPr>
        <a:xfrm>
          <a:off x="16370300" y="1200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52015</xdr:rowOff>
    </xdr:from>
    <xdr:to>
      <xdr:col>86</xdr:col>
      <xdr:colOff>25400</xdr:colOff>
      <xdr:row>71</xdr:row>
      <xdr:rowOff>52015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35361</xdr:rowOff>
    </xdr:from>
    <xdr:to>
      <xdr:col>85</xdr:col>
      <xdr:colOff>127000</xdr:colOff>
      <xdr:row>79</xdr:row>
      <xdr:rowOff>98225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5481300" y="13579911"/>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99367</xdr:rowOff>
    </xdr:from>
    <xdr:ext cx="378565" cy="259045"/>
    <xdr:sp macro="" textlink="">
      <xdr:nvSpPr>
        <xdr:cNvPr id="646" name="災害復旧費平均値テキスト">
          <a:extLst>
            <a:ext uri="{FF2B5EF4-FFF2-40B4-BE49-F238E27FC236}">
              <a16:creationId xmlns:a16="http://schemas.microsoft.com/office/drawing/2014/main" id="{00000000-0008-0000-0700-000086020000}"/>
            </a:ext>
          </a:extLst>
        </xdr:cNvPr>
        <xdr:cNvSpPr txBox="1"/>
      </xdr:nvSpPr>
      <xdr:spPr>
        <a:xfrm>
          <a:off x="16370300" y="13301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76490</xdr:rowOff>
    </xdr:from>
    <xdr:to>
      <xdr:col>85</xdr:col>
      <xdr:colOff>177800</xdr:colOff>
      <xdr:row>79</xdr:row>
      <xdr:rowOff>6640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6268700" y="134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74712</xdr:rowOff>
    </xdr:from>
    <xdr:to>
      <xdr:col>81</xdr:col>
      <xdr:colOff>50800</xdr:colOff>
      <xdr:row>79</xdr:row>
      <xdr:rowOff>35361</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4592300" y="13447812"/>
          <a:ext cx="889000" cy="13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66694</xdr:rowOff>
    </xdr:from>
    <xdr:to>
      <xdr:col>81</xdr:col>
      <xdr:colOff>101600</xdr:colOff>
      <xdr:row>78</xdr:row>
      <xdr:rowOff>168294</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5430500" y="1343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13371</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215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74712</xdr:rowOff>
    </xdr:from>
    <xdr:to>
      <xdr:col>76</xdr:col>
      <xdr:colOff>114300</xdr:colOff>
      <xdr:row>79</xdr:row>
      <xdr:rowOff>57567</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3703300" y="13447812"/>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563</xdr:rowOff>
    </xdr:from>
    <xdr:to>
      <xdr:col>76</xdr:col>
      <xdr:colOff>165100</xdr:colOff>
      <xdr:row>78</xdr:row>
      <xdr:rowOff>102163</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4541500" y="133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118690</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14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57567</xdr:rowOff>
    </xdr:from>
    <xdr:to>
      <xdr:col>71</xdr:col>
      <xdr:colOff>177800</xdr:colOff>
      <xdr:row>79</xdr:row>
      <xdr:rowOff>98879</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flipV="1">
          <a:off x="12814300" y="13602117"/>
          <a:ext cx="889000" cy="4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118455</xdr:rowOff>
    </xdr:from>
    <xdr:to>
      <xdr:col>72</xdr:col>
      <xdr:colOff>38100</xdr:colOff>
      <xdr:row>78</xdr:row>
      <xdr:rowOff>48605</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3652500" y="1332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65132</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09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154541</xdr:rowOff>
    </xdr:from>
    <xdr:to>
      <xdr:col>67</xdr:col>
      <xdr:colOff>101600</xdr:colOff>
      <xdr:row>78</xdr:row>
      <xdr:rowOff>84691</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2763500" y="13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101218</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13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47425</xdr:rowOff>
    </xdr:from>
    <xdr:to>
      <xdr:col>85</xdr:col>
      <xdr:colOff>177800</xdr:colOff>
      <xdr:row>79</xdr:row>
      <xdr:rowOff>149025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6268700" y="1359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133802</xdr:rowOff>
    </xdr:from>
    <xdr:ext cx="249299" cy="259045"/>
    <xdr:sp macro="" textlink="">
      <xdr:nvSpPr>
        <xdr:cNvPr id="665" name="災害復旧費該当値テキスト">
          <a:extLst>
            <a:ext uri="{FF2B5EF4-FFF2-40B4-BE49-F238E27FC236}">
              <a16:creationId xmlns:a16="http://schemas.microsoft.com/office/drawing/2014/main" id="{00000000-0008-0000-0700-000099020000}"/>
            </a:ext>
          </a:extLst>
        </xdr:cNvPr>
        <xdr:cNvSpPr txBox="1"/>
      </xdr:nvSpPr>
      <xdr:spPr>
        <a:xfrm>
          <a:off x="16370300" y="135069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156011</xdr:rowOff>
    </xdr:from>
    <xdr:to>
      <xdr:col>81</xdr:col>
      <xdr:colOff>101600</xdr:colOff>
      <xdr:row>79</xdr:row>
      <xdr:rowOff>86161</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5430500" y="1352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77288</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292017" y="13621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23912</xdr:rowOff>
    </xdr:from>
    <xdr:to>
      <xdr:col>76</xdr:col>
      <xdr:colOff>165100</xdr:colOff>
      <xdr:row>78</xdr:row>
      <xdr:rowOff>125512</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4541500" y="133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116639</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357428" y="1348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6767</xdr:rowOff>
    </xdr:from>
    <xdr:to>
      <xdr:col>72</xdr:col>
      <xdr:colOff>38100</xdr:colOff>
      <xdr:row>79</xdr:row>
      <xdr:rowOff>108367</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3652500" y="1355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99494</xdr:rowOff>
    </xdr:from>
    <xdr:ext cx="378565"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3514017" y="13644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138595</xdr:rowOff>
    </xdr:from>
    <xdr:to>
      <xdr:col>85</xdr:col>
      <xdr:colOff>126364</xdr:colOff>
      <xdr:row>99</xdr:row>
      <xdr:rowOff>1588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740545"/>
          <a:ext cx="1269" cy="123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5415</xdr:rowOff>
    </xdr:from>
    <xdr:ext cx="534377"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697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xdr:rowOff>
    </xdr:from>
    <xdr:to>
      <xdr:col>86</xdr:col>
      <xdr:colOff>25400</xdr:colOff>
      <xdr:row>99</xdr:row>
      <xdr:rowOff>1588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697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85272</xdr:rowOff>
    </xdr:from>
    <xdr:ext cx="534377"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51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138595</xdr:rowOff>
    </xdr:from>
    <xdr:to>
      <xdr:col>86</xdr:col>
      <xdr:colOff>25400</xdr:colOff>
      <xdr:row>91</xdr:row>
      <xdr:rowOff>138595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74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122670</xdr:rowOff>
    </xdr:from>
    <xdr:to>
      <xdr:col>85</xdr:col>
      <xdr:colOff>127000</xdr:colOff>
      <xdr:row>97</xdr:row>
      <xdr:rowOff>150292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5481300" y="16753320"/>
          <a:ext cx="838200" cy="2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39273</xdr:rowOff>
    </xdr:from>
    <xdr:ext cx="534377"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155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16396</xdr:rowOff>
    </xdr:from>
    <xdr:to>
      <xdr:col>85</xdr:col>
      <xdr:colOff>177800</xdr:colOff>
      <xdr:row>95</xdr:row>
      <xdr:rowOff>117996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6268700" y="163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150292</xdr:rowOff>
    </xdr:from>
    <xdr:to>
      <xdr:col>81</xdr:col>
      <xdr:colOff>50800</xdr:colOff>
      <xdr:row>97</xdr:row>
      <xdr:rowOff>163818</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4592300" y="16780942"/>
          <a:ext cx="8890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159956</xdr:rowOff>
    </xdr:from>
    <xdr:to>
      <xdr:col>81</xdr:col>
      <xdr:colOff>101600</xdr:colOff>
      <xdr:row>95</xdr:row>
      <xdr:rowOff>90106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5430500" y="1627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106633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05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109182</xdr:rowOff>
    </xdr:from>
    <xdr:to>
      <xdr:col>76</xdr:col>
      <xdr:colOff>114300</xdr:colOff>
      <xdr:row>97</xdr:row>
      <xdr:rowOff>163818</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3703300" y="16739832"/>
          <a:ext cx="889000" cy="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80556</xdr:rowOff>
    </xdr:from>
    <xdr:to>
      <xdr:col>76</xdr:col>
      <xdr:colOff>165100</xdr:colOff>
      <xdr:row>96</xdr:row>
      <xdr:rowOff>10706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4541500" y="163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27233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14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55194</xdr:rowOff>
    </xdr:from>
    <xdr:to>
      <xdr:col>71</xdr:col>
      <xdr:colOff>177800</xdr:colOff>
      <xdr:row>97</xdr:row>
      <xdr:rowOff>109182</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2814300" y="16685844"/>
          <a:ext cx="889000" cy="5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19862</xdr:rowOff>
    </xdr:from>
    <xdr:to>
      <xdr:col>72</xdr:col>
      <xdr:colOff>38100</xdr:colOff>
      <xdr:row>95</xdr:row>
      <xdr:rowOff>121462</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36525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137989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08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135382</xdr:rowOff>
    </xdr:from>
    <xdr:to>
      <xdr:col>67</xdr:col>
      <xdr:colOff>101600</xdr:colOff>
      <xdr:row>95</xdr:row>
      <xdr:rowOff>65532</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2763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82059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0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71870</xdr:rowOff>
    </xdr:from>
    <xdr:to>
      <xdr:col>85</xdr:col>
      <xdr:colOff>177800</xdr:colOff>
      <xdr:row>98</xdr:row>
      <xdr:rowOff>2020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6268700" y="167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50297</xdr:rowOff>
    </xdr:from>
    <xdr:ext cx="534377"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668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99492</xdr:rowOff>
    </xdr:from>
    <xdr:to>
      <xdr:col>81</xdr:col>
      <xdr:colOff>101600</xdr:colOff>
      <xdr:row>98</xdr:row>
      <xdr:rowOff>29642</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5430500" y="1673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20769</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214111" y="1682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113018</xdr:rowOff>
    </xdr:from>
    <xdr:to>
      <xdr:col>76</xdr:col>
      <xdr:colOff>165100</xdr:colOff>
      <xdr:row>98</xdr:row>
      <xdr:rowOff>43168</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4541500" y="1674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34295</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325111" y="1683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58382</xdr:rowOff>
    </xdr:from>
    <xdr:to>
      <xdr:col>72</xdr:col>
      <xdr:colOff>38100</xdr:colOff>
      <xdr:row>97</xdr:row>
      <xdr:rowOff>159982</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3652500" y="1668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151109</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36111" y="1678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4394</xdr:rowOff>
    </xdr:from>
    <xdr:to>
      <xdr:col>67</xdr:col>
      <xdr:colOff>101600</xdr:colOff>
      <xdr:row>97</xdr:row>
      <xdr:rowOff>105994</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2763500" y="1663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97121</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47111" y="167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27178</xdr:rowOff>
    </xdr:from>
    <xdr:to>
      <xdr:col>116</xdr:col>
      <xdr:colOff>62864</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342128"/>
          <a:ext cx="1269" cy="1388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145305</xdr:rowOff>
    </xdr:from>
    <xdr:ext cx="534377"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511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27178</xdr:rowOff>
    </xdr:from>
    <xdr:to>
      <xdr:col>116</xdr:col>
      <xdr:colOff>152400</xdr:colOff>
      <xdr:row>31</xdr:row>
      <xdr:rowOff>27178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34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121666</xdr:rowOff>
    </xdr:from>
    <xdr:to>
      <xdr:col>116</xdr:col>
      <xdr:colOff>63500</xdr:colOff>
      <xdr:row>38</xdr:row>
      <xdr:rowOff>133096</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1323300" y="663676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116349</xdr:rowOff>
    </xdr:from>
    <xdr:ext cx="469744"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117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93472</xdr:rowOff>
    </xdr:from>
    <xdr:to>
      <xdr:col>116</xdr:col>
      <xdr:colOff>114300</xdr:colOff>
      <xdr:row>37</xdr:row>
      <xdr:rowOff>23622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26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129540</xdr:rowOff>
    </xdr:from>
    <xdr:to>
      <xdr:col>111</xdr:col>
      <xdr:colOff>177800</xdr:colOff>
      <xdr:row>38</xdr:row>
      <xdr:rowOff>133096</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644640"/>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118364</xdr:rowOff>
    </xdr:from>
    <xdr:to>
      <xdr:col>112</xdr:col>
      <xdr:colOff>38100</xdr:colOff>
      <xdr:row>37</xdr:row>
      <xdr:rowOff>48514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65041</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088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110490</xdr:rowOff>
    </xdr:from>
    <xdr:to>
      <xdr:col>107</xdr:col>
      <xdr:colOff>50800</xdr:colOff>
      <xdr:row>38</xdr:row>
      <xdr:rowOff>129540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6255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102616</xdr:rowOff>
    </xdr:from>
    <xdr:to>
      <xdr:col>107</xdr:col>
      <xdr:colOff>101600</xdr:colOff>
      <xdr:row>37</xdr:row>
      <xdr:rowOff>32766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49293</xdr:rowOff>
    </xdr:from>
    <xdr:ext cx="469744"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199428" y="60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109982</xdr:rowOff>
    </xdr:from>
    <xdr:to>
      <xdr:col>102</xdr:col>
      <xdr:colOff>114300</xdr:colOff>
      <xdr:row>38</xdr:row>
      <xdr:rowOff>110490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625082"/>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96774</xdr:rowOff>
    </xdr:from>
    <xdr:to>
      <xdr:col>102</xdr:col>
      <xdr:colOff>165100</xdr:colOff>
      <xdr:row>37</xdr:row>
      <xdr:rowOff>26924</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43451</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10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58674</xdr:rowOff>
    </xdr:from>
    <xdr:to>
      <xdr:col>98</xdr:col>
      <xdr:colOff>38100</xdr:colOff>
      <xdr:row>36</xdr:row>
      <xdr:rowOff>160274</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5351</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21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70866</xdr:rowOff>
    </xdr:from>
    <xdr:to>
      <xdr:col>116</xdr:col>
      <xdr:colOff>114300</xdr:colOff>
      <xdr:row>39</xdr:row>
      <xdr:rowOff>1016</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58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157243</xdr:rowOff>
    </xdr:from>
    <xdr:ext cx="378565"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00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82296</xdr:rowOff>
    </xdr:from>
    <xdr:to>
      <xdr:col>112</xdr:col>
      <xdr:colOff>38100</xdr:colOff>
      <xdr:row>39</xdr:row>
      <xdr:rowOff>12446</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59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3573</xdr:rowOff>
    </xdr:from>
    <xdr:ext cx="378565"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34017" y="669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78740</xdr:rowOff>
    </xdr:from>
    <xdr:to>
      <xdr:col>107</xdr:col>
      <xdr:colOff>101600</xdr:colOff>
      <xdr:row>39</xdr:row>
      <xdr:rowOff>8890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17</xdr:rowOff>
    </xdr:from>
    <xdr:ext cx="378565"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245017" y="6686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59690</xdr:rowOff>
    </xdr:from>
    <xdr:to>
      <xdr:col>102</xdr:col>
      <xdr:colOff>165100</xdr:colOff>
      <xdr:row>38</xdr:row>
      <xdr:rowOff>161290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152417</xdr:rowOff>
    </xdr:from>
    <xdr:ext cx="378565"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356017" y="6667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59182</xdr:rowOff>
    </xdr:from>
    <xdr:to>
      <xdr:col>98</xdr:col>
      <xdr:colOff>38100</xdr:colOff>
      <xdr:row>38</xdr:row>
      <xdr:rowOff>160782</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151909</xdr:rowOff>
    </xdr:from>
    <xdr:ext cx="378565"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467017" y="6667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主な構成項目である総務費、民生費、土木費及び教育費について分析すると、まず総務費は、住民一人当たり</a:t>
          </a:r>
          <a:r>
            <a:rPr kumimoji="1" lang="en-US" altLang="ja-JP" sz="1050">
              <a:latin typeface="ＭＳ Ｐゴシック" panose="020B0600070205080204" pitchFamily="50" charset="-128"/>
              <a:ea typeface="ＭＳ Ｐゴシック" panose="020B0600070205080204" pitchFamily="50" charset="-128"/>
            </a:rPr>
            <a:t>40</a:t>
          </a:r>
          <a:r>
            <a:rPr kumimoji="1" lang="ja-JP" altLang="en-US" sz="1050">
              <a:latin typeface="ＭＳ Ｐゴシック" panose="020B0600070205080204" pitchFamily="50" charset="-128"/>
              <a:ea typeface="ＭＳ Ｐゴシック" panose="020B0600070205080204" pitchFamily="50" charset="-128"/>
            </a:rPr>
            <a:t>千円となっており、令和４年度は、新本庁舎超高層棟新築工事等の進捗による本庁舎等建替事業費の増等により増加した。</a:t>
          </a:r>
        </a:p>
        <a:p>
          <a:r>
            <a:rPr kumimoji="1" lang="ja-JP" altLang="en-US" sz="1050">
              <a:latin typeface="ＭＳ Ｐゴシック" panose="020B0600070205080204" pitchFamily="50" charset="-128"/>
              <a:ea typeface="ＭＳ Ｐゴシック" panose="020B0600070205080204" pitchFamily="50" charset="-128"/>
            </a:rPr>
            <a:t>次に民生費は、住民一人当たり</a:t>
          </a:r>
          <a:r>
            <a:rPr kumimoji="1" lang="en-US" altLang="ja-JP" sz="1050">
              <a:latin typeface="ＭＳ Ｐゴシック" panose="020B0600070205080204" pitchFamily="50" charset="-128"/>
              <a:ea typeface="ＭＳ Ｐゴシック" panose="020B0600070205080204" pitchFamily="50" charset="-128"/>
            </a:rPr>
            <a:t>206</a:t>
          </a:r>
          <a:r>
            <a:rPr kumimoji="1" lang="ja-JP" altLang="en-US" sz="1050">
              <a:latin typeface="ＭＳ Ｐゴシック" panose="020B0600070205080204" pitchFamily="50" charset="-128"/>
              <a:ea typeface="ＭＳ Ｐゴシック" panose="020B0600070205080204" pitchFamily="50" charset="-128"/>
            </a:rPr>
            <a:t>千円となっており、平成</a:t>
          </a:r>
          <a:r>
            <a:rPr kumimoji="1" lang="en-US" altLang="ja-JP" sz="1050">
              <a:latin typeface="ＭＳ Ｐゴシック" panose="020B0600070205080204" pitchFamily="50" charset="-128"/>
              <a:ea typeface="ＭＳ Ｐゴシック" panose="020B0600070205080204" pitchFamily="50" charset="-128"/>
            </a:rPr>
            <a:t>25</a:t>
          </a:r>
          <a:r>
            <a:rPr kumimoji="1" lang="ja-JP" altLang="en-US" sz="1050">
              <a:latin typeface="ＭＳ Ｐゴシック" panose="020B0600070205080204" pitchFamily="50" charset="-128"/>
              <a:ea typeface="ＭＳ Ｐゴシック" panose="020B0600070205080204" pitchFamily="50" charset="-128"/>
            </a:rPr>
            <a:t>年度以降、保育所の待機児童対策などの子育て支援施策の強化や障害福祉サービスの利用者の増により上昇傾向にある</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a:t>
          </a:r>
        </a:p>
        <a:p>
          <a:r>
            <a:rPr kumimoji="1" lang="ja-JP" altLang="en-US" sz="1050">
              <a:latin typeface="ＭＳ Ｐゴシック" panose="020B0600070205080204" pitchFamily="50" charset="-128"/>
              <a:ea typeface="ＭＳ Ｐゴシック" panose="020B0600070205080204" pitchFamily="50" charset="-128"/>
            </a:rPr>
            <a:t>次に土木費は、住民一人当たり</a:t>
          </a:r>
          <a:r>
            <a:rPr kumimoji="1" lang="en-US" altLang="ja-JP" sz="1050">
              <a:latin typeface="ＭＳ Ｐゴシック" panose="020B0600070205080204" pitchFamily="50" charset="-128"/>
              <a:ea typeface="ＭＳ Ｐゴシック" panose="020B0600070205080204" pitchFamily="50" charset="-128"/>
            </a:rPr>
            <a:t>50</a:t>
          </a:r>
          <a:r>
            <a:rPr kumimoji="1" lang="ja-JP" altLang="en-US" sz="1050">
              <a:latin typeface="ＭＳ Ｐゴシック" panose="020B0600070205080204" pitchFamily="50" charset="-128"/>
              <a:ea typeface="ＭＳ Ｐゴシック" panose="020B0600070205080204" pitchFamily="50" charset="-128"/>
            </a:rPr>
            <a:t>千円となっている。令和元年度は、京浜急行大師線連続立体交差事業事業費等の減により減少した。令和２年度は公営住宅の長寿命化改善工事費の増等により増加した。令和３年度は下水道会計繰出金の減等により減少した。令和４年度は、羽田連絡道路整備事業の完了により減少した。</a:t>
          </a:r>
        </a:p>
        <a:p>
          <a:r>
            <a:rPr kumimoji="1" lang="ja-JP" altLang="en-US" sz="1050">
              <a:latin typeface="ＭＳ Ｐゴシック" panose="020B0600070205080204" pitchFamily="50" charset="-128"/>
              <a:ea typeface="ＭＳ Ｐゴシック" panose="020B0600070205080204" pitchFamily="50" charset="-128"/>
            </a:rPr>
            <a:t>次に教育費は、住民一人当たり</a:t>
          </a:r>
          <a:r>
            <a:rPr kumimoji="1" lang="en-US" altLang="ja-JP" sz="1050">
              <a:latin typeface="ＭＳ Ｐゴシック" panose="020B0600070205080204" pitchFamily="50" charset="-128"/>
              <a:ea typeface="ＭＳ Ｐゴシック" panose="020B0600070205080204" pitchFamily="50" charset="-128"/>
            </a:rPr>
            <a:t>85</a:t>
          </a:r>
          <a:r>
            <a:rPr kumimoji="1" lang="ja-JP" altLang="en-US" sz="1050">
              <a:latin typeface="ＭＳ Ｐゴシック" panose="020B0600070205080204" pitchFamily="50" charset="-128"/>
              <a:ea typeface="ＭＳ Ｐゴシック" panose="020B0600070205080204" pitchFamily="50" charset="-128"/>
            </a:rPr>
            <a:t>千円となっている。令和元年度は、義務教育施設整備事業や、幼児教育・保育の無償化による幼稚園園児保育料等補助事業等により増加し、令和２年度は、義務教育施設整備事業や、幼稚園園児保育料等補助事業に加えて、公立学校におけるかわさき</a:t>
          </a:r>
          <a:r>
            <a:rPr kumimoji="1" lang="en-US" altLang="ja-JP" sz="1050">
              <a:latin typeface="ＭＳ Ｐゴシック" panose="020B0600070205080204" pitchFamily="50" charset="-128"/>
              <a:ea typeface="ＭＳ Ｐゴシック" panose="020B0600070205080204" pitchFamily="50" charset="-128"/>
            </a:rPr>
            <a:t>GIGA</a:t>
          </a:r>
          <a:r>
            <a:rPr kumimoji="1" lang="ja-JP" altLang="en-US" sz="1050">
              <a:latin typeface="ＭＳ Ｐゴシック" panose="020B0600070205080204" pitchFamily="50" charset="-128"/>
              <a:ea typeface="ＭＳ Ｐゴシック" panose="020B0600070205080204" pitchFamily="50" charset="-128"/>
            </a:rPr>
            <a:t>スクール構想端末（タブレット）整備等により増加した。令和３年度は、令和２年度の小学校新設に伴う学校用地取得の完了により減少した。令和４年度は、義務教育施設整備事業や学校給食物資購入費等の増により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実質単年度収支は平成</a:t>
          </a:r>
          <a:r>
            <a:rPr kumimoji="1" lang="en-US" altLang="ja-JP" sz="1000">
              <a:latin typeface="ＭＳ ゴシック" pitchFamily="49" charset="-128"/>
              <a:ea typeface="ＭＳ ゴシック" pitchFamily="49" charset="-128"/>
            </a:rPr>
            <a:t>25</a:t>
          </a:r>
          <a:r>
            <a:rPr kumimoji="1" lang="ja-JP" altLang="en-US" sz="1000">
              <a:latin typeface="ＭＳ ゴシック" pitchFamily="49" charset="-128"/>
              <a:ea typeface="ＭＳ ゴシック" pitchFamily="49" charset="-128"/>
            </a:rPr>
            <a:t>年度はマイナスであったが、平成</a:t>
          </a:r>
          <a:r>
            <a:rPr kumimoji="1" lang="en-US" altLang="ja-JP" sz="1000">
              <a:latin typeface="ＭＳ ゴシック" pitchFamily="49" charset="-128"/>
              <a:ea typeface="ＭＳ ゴシック" pitchFamily="49" charset="-128"/>
            </a:rPr>
            <a:t>26</a:t>
          </a:r>
          <a:r>
            <a:rPr kumimoji="1" lang="ja-JP" altLang="en-US" sz="1000">
              <a:latin typeface="ＭＳ ゴシック" pitchFamily="49" charset="-128"/>
              <a:ea typeface="ＭＳ ゴシック" pitchFamily="49" charset="-128"/>
            </a:rPr>
            <a:t>～</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までは非常に小さいもののプラスにとなっている。令和元年度については、法人市民税の減によりマイナスに転じているが、令和２年度については、個人市民税の増等によりプラスとなっている。令和３年度については、国庫補助金等の超過受入れが生じたことにより大幅なプラスとなっている。令和４年度については、国庫補助金等の超過受入れ分が前年度と比較して減少していることから、マイナスへと転じている。</a:t>
          </a:r>
        </a:p>
        <a:p>
          <a:r>
            <a:rPr kumimoji="1" lang="ja-JP" altLang="en-US" sz="1000">
              <a:latin typeface="ＭＳ ゴシック" pitchFamily="49" charset="-128"/>
              <a:ea typeface="ＭＳ ゴシック" pitchFamily="49" charset="-128"/>
            </a:rPr>
            <a:t>財政調整基金については、補正予算の財源として活用している。平成</a:t>
          </a:r>
          <a:r>
            <a:rPr kumimoji="1" lang="en-US" altLang="ja-JP" sz="1000">
              <a:latin typeface="ＭＳ ゴシック" pitchFamily="49" charset="-128"/>
              <a:ea typeface="ＭＳ ゴシック" pitchFamily="49" charset="-128"/>
            </a:rPr>
            <a:t>26</a:t>
          </a:r>
          <a:r>
            <a:rPr kumimoji="1" lang="ja-JP" altLang="en-US" sz="1000">
              <a:latin typeface="ＭＳ ゴシック" pitchFamily="49" charset="-128"/>
              <a:ea typeface="ＭＳ ゴシック" pitchFamily="49" charset="-128"/>
            </a:rPr>
            <a:t>年度～令和３年度は市税の増収や執行段階の精査による予算執行の抑制などにより最終的には取崩しを回避したため、剰余金処分等の積立てにより残高が増加した。令和４年度については、国庫返還分への対応分の取り崩しを行ったものの、剰余金処分等の積立てにより残高が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年度及び令和元年度については、一般会計の実質収支は横ばいであるが、公営企業会計（主に水道事業会計・下水道事業会計）の剰余額が増加したことにより、前年度より黒字額が増加した。</a:t>
          </a:r>
        </a:p>
        <a:p>
          <a:r>
            <a:rPr kumimoji="1" lang="ja-JP" altLang="en-US" sz="1400">
              <a:latin typeface="ＭＳ ゴシック" pitchFamily="49" charset="-128"/>
              <a:ea typeface="ＭＳ ゴシック" pitchFamily="49" charset="-128"/>
            </a:rPr>
            <a:t>令和２年度については、一般会計の実質収支は横ばいであるが、公営企業会計（主に病院事業会計、水道事業会計・下水道事業会計）の剰余額が増加したことにより、前年度より黒字額が増加した。</a:t>
          </a:r>
        </a:p>
        <a:p>
          <a:r>
            <a:rPr kumimoji="1" lang="ja-JP" altLang="en-US" sz="1400">
              <a:latin typeface="ＭＳ ゴシック" pitchFamily="49" charset="-128"/>
              <a:ea typeface="ＭＳ ゴシック" pitchFamily="49" charset="-128"/>
            </a:rPr>
            <a:t>令和３年度については、一般会計及び公営企業会計（主に病院事業会計）の剰余額が増加したことにより、前年度より黒字額が増加した。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令和４年度については、一般会計及び公営企業会計（主に水道事業会計・下水道事業会計）の剰余額が減少したことにより、前年度より黒字額が減少した。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805341463</v>
      </c>
      <c r="BO4" s="371"/>
      <c r="BP4" s="371"/>
      <c r="BQ4" s="371"/>
      <c r="BR4" s="371"/>
      <c r="BS4" s="371"/>
      <c r="BT4" s="371"/>
      <c r="BU4" s="372"/>
      <c r="BV4" s="370">
        <v>795373552</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0.5</v>
      </c>
      <c r="CU4" s="377"/>
      <c r="CV4" s="377"/>
      <c r="CW4" s="377"/>
      <c r="CX4" s="377"/>
      <c r="CY4" s="377"/>
      <c r="CZ4" s="377"/>
      <c r="DA4" s="378"/>
      <c r="DB4" s="376">
        <v>1.6</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797468795</v>
      </c>
      <c r="BO5" s="408"/>
      <c r="BP5" s="408"/>
      <c r="BQ5" s="408"/>
      <c r="BR5" s="408"/>
      <c r="BS5" s="408"/>
      <c r="BT5" s="408"/>
      <c r="BU5" s="409"/>
      <c r="BV5" s="407">
        <v>786995809</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97.1</v>
      </c>
      <c r="CU5" s="405"/>
      <c r="CV5" s="405"/>
      <c r="CW5" s="405"/>
      <c r="CX5" s="405"/>
      <c r="CY5" s="405"/>
      <c r="CZ5" s="405"/>
      <c r="DA5" s="406"/>
      <c r="DB5" s="404">
        <v>97.4</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7872668</v>
      </c>
      <c r="BO6" s="408"/>
      <c r="BP6" s="408"/>
      <c r="BQ6" s="408"/>
      <c r="BR6" s="408"/>
      <c r="BS6" s="408"/>
      <c r="BT6" s="408"/>
      <c r="BU6" s="409"/>
      <c r="BV6" s="407">
        <v>8377743</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97.1</v>
      </c>
      <c r="CU6" s="445"/>
      <c r="CV6" s="445"/>
      <c r="CW6" s="445"/>
      <c r="CX6" s="445"/>
      <c r="CY6" s="445"/>
      <c r="CZ6" s="445"/>
      <c r="DA6" s="446"/>
      <c r="DB6" s="444">
        <v>98.2</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104</v>
      </c>
      <c r="AV7" s="440"/>
      <c r="AW7" s="440"/>
      <c r="AX7" s="440"/>
      <c r="AY7" s="441" t="s">
        <v>108</v>
      </c>
      <c r="AZ7" s="442"/>
      <c r="BA7" s="442"/>
      <c r="BB7" s="442"/>
      <c r="BC7" s="442"/>
      <c r="BD7" s="442"/>
      <c r="BE7" s="442"/>
      <c r="BF7" s="442"/>
      <c r="BG7" s="442"/>
      <c r="BH7" s="442"/>
      <c r="BI7" s="442"/>
      <c r="BJ7" s="442"/>
      <c r="BK7" s="442"/>
      <c r="BL7" s="442"/>
      <c r="BM7" s="443"/>
      <c r="BN7" s="407">
        <v>5722528</v>
      </c>
      <c r="BO7" s="408"/>
      <c r="BP7" s="408"/>
      <c r="BQ7" s="408"/>
      <c r="BR7" s="408"/>
      <c r="BS7" s="408"/>
      <c r="BT7" s="408"/>
      <c r="BU7" s="409"/>
      <c r="BV7" s="407">
        <v>2160593</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392985485</v>
      </c>
      <c r="CU7" s="408"/>
      <c r="CV7" s="408"/>
      <c r="CW7" s="408"/>
      <c r="CX7" s="408"/>
      <c r="CY7" s="408"/>
      <c r="CZ7" s="408"/>
      <c r="DA7" s="409"/>
      <c r="DB7" s="407">
        <v>380864071</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2150140</v>
      </c>
      <c r="BO8" s="408"/>
      <c r="BP8" s="408"/>
      <c r="BQ8" s="408"/>
      <c r="BR8" s="408"/>
      <c r="BS8" s="408"/>
      <c r="BT8" s="408"/>
      <c r="BU8" s="409"/>
      <c r="BV8" s="407">
        <v>6217150</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1.02</v>
      </c>
      <c r="CU8" s="448"/>
      <c r="CV8" s="448"/>
      <c r="CW8" s="448"/>
      <c r="CX8" s="448"/>
      <c r="CY8" s="448"/>
      <c r="CZ8" s="448"/>
      <c r="DA8" s="449"/>
      <c r="DB8" s="447">
        <v>1.02</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1538262</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111</v>
      </c>
      <c r="AV9" s="440"/>
      <c r="AW9" s="440"/>
      <c r="AX9" s="440"/>
      <c r="AY9" s="441" t="s">
        <v>118</v>
      </c>
      <c r="AZ9" s="442"/>
      <c r="BA9" s="442"/>
      <c r="BB9" s="442"/>
      <c r="BC9" s="442"/>
      <c r="BD9" s="442"/>
      <c r="BE9" s="442"/>
      <c r="BF9" s="442"/>
      <c r="BG9" s="442"/>
      <c r="BH9" s="442"/>
      <c r="BI9" s="442"/>
      <c r="BJ9" s="442"/>
      <c r="BK9" s="442"/>
      <c r="BL9" s="442"/>
      <c r="BM9" s="443"/>
      <c r="BN9" s="407">
        <v>-4067010</v>
      </c>
      <c r="BO9" s="408"/>
      <c r="BP9" s="408"/>
      <c r="BQ9" s="408"/>
      <c r="BR9" s="408"/>
      <c r="BS9" s="408"/>
      <c r="BT9" s="408"/>
      <c r="BU9" s="409"/>
      <c r="BV9" s="407">
        <v>5676825</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14.7</v>
      </c>
      <c r="CU9" s="405"/>
      <c r="CV9" s="405"/>
      <c r="CW9" s="405"/>
      <c r="CX9" s="405"/>
      <c r="CY9" s="405"/>
      <c r="CZ9" s="405"/>
      <c r="DA9" s="406"/>
      <c r="DB9" s="404">
        <v>15</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1475213</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52488</v>
      </c>
      <c r="BO10" s="408"/>
      <c r="BP10" s="408"/>
      <c r="BQ10" s="408"/>
      <c r="BR10" s="408"/>
      <c r="BS10" s="408"/>
      <c r="BT10" s="408"/>
      <c r="BU10" s="409"/>
      <c r="BV10" s="407">
        <v>944187</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122</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6628</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2">
      <c r="A12" s="181"/>
      <c r="B12" s="467" t="s">
        <v>131</v>
      </c>
      <c r="C12" s="468"/>
      <c r="D12" s="468"/>
      <c r="E12" s="468"/>
      <c r="F12" s="468"/>
      <c r="G12" s="468"/>
      <c r="H12" s="468"/>
      <c r="I12" s="468"/>
      <c r="J12" s="468"/>
      <c r="K12" s="469"/>
      <c r="L12" s="476" t="s">
        <v>132</v>
      </c>
      <c r="M12" s="477"/>
      <c r="N12" s="477"/>
      <c r="O12" s="477"/>
      <c r="P12" s="477"/>
      <c r="Q12" s="478"/>
      <c r="R12" s="479">
        <v>1524026</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136</v>
      </c>
      <c r="AV12" s="440"/>
      <c r="AW12" s="440"/>
      <c r="AX12" s="440"/>
      <c r="AY12" s="441" t="s">
        <v>137</v>
      </c>
      <c r="AZ12" s="442"/>
      <c r="BA12" s="442"/>
      <c r="BB12" s="442"/>
      <c r="BC12" s="442"/>
      <c r="BD12" s="442"/>
      <c r="BE12" s="442"/>
      <c r="BF12" s="442"/>
      <c r="BG12" s="442"/>
      <c r="BH12" s="442"/>
      <c r="BI12" s="442"/>
      <c r="BJ12" s="442"/>
      <c r="BK12" s="442"/>
      <c r="BL12" s="442"/>
      <c r="BM12" s="443"/>
      <c r="BN12" s="407">
        <v>1748044</v>
      </c>
      <c r="BO12" s="408"/>
      <c r="BP12" s="408"/>
      <c r="BQ12" s="408"/>
      <c r="BR12" s="408"/>
      <c r="BS12" s="408"/>
      <c r="BT12" s="408"/>
      <c r="BU12" s="409"/>
      <c r="BV12" s="407">
        <v>50099</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139</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140</v>
      </c>
      <c r="N13" s="499"/>
      <c r="O13" s="499"/>
      <c r="P13" s="499"/>
      <c r="Q13" s="500"/>
      <c r="R13" s="491">
        <v>1477325</v>
      </c>
      <c r="S13" s="492"/>
      <c r="T13" s="492"/>
      <c r="U13" s="492"/>
      <c r="V13" s="493"/>
      <c r="W13" s="423" t="s">
        <v>141</v>
      </c>
      <c r="X13" s="424"/>
      <c r="Y13" s="424"/>
      <c r="Z13" s="424"/>
      <c r="AA13" s="424"/>
      <c r="AB13" s="414"/>
      <c r="AC13" s="458">
        <v>2625</v>
      </c>
      <c r="AD13" s="459"/>
      <c r="AE13" s="459"/>
      <c r="AF13" s="459"/>
      <c r="AG13" s="501"/>
      <c r="AH13" s="458">
        <v>2620</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-5762566</v>
      </c>
      <c r="BO13" s="408"/>
      <c r="BP13" s="408"/>
      <c r="BQ13" s="408"/>
      <c r="BR13" s="408"/>
      <c r="BS13" s="408"/>
      <c r="BT13" s="408"/>
      <c r="BU13" s="409"/>
      <c r="BV13" s="407">
        <v>6577541</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8.6999999999999993</v>
      </c>
      <c r="CU13" s="405"/>
      <c r="CV13" s="405"/>
      <c r="CW13" s="405"/>
      <c r="CX13" s="405"/>
      <c r="CY13" s="405"/>
      <c r="CZ13" s="405"/>
      <c r="DA13" s="406"/>
      <c r="DB13" s="404">
        <v>8.5</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146</v>
      </c>
      <c r="M14" s="489"/>
      <c r="N14" s="489"/>
      <c r="O14" s="489"/>
      <c r="P14" s="489"/>
      <c r="Q14" s="490"/>
      <c r="R14" s="491">
        <v>1522390</v>
      </c>
      <c r="S14" s="492"/>
      <c r="T14" s="492"/>
      <c r="U14" s="492"/>
      <c r="V14" s="493"/>
      <c r="W14" s="397"/>
      <c r="X14" s="398"/>
      <c r="Y14" s="398"/>
      <c r="Z14" s="398"/>
      <c r="AA14" s="398"/>
      <c r="AB14" s="387"/>
      <c r="AC14" s="494">
        <v>0.4</v>
      </c>
      <c r="AD14" s="495"/>
      <c r="AE14" s="495"/>
      <c r="AF14" s="495"/>
      <c r="AG14" s="496"/>
      <c r="AH14" s="494">
        <v>0.4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v>123.4</v>
      </c>
      <c r="CU14" s="506"/>
      <c r="CV14" s="506"/>
      <c r="CW14" s="506"/>
      <c r="CX14" s="506"/>
      <c r="CY14" s="506"/>
      <c r="CZ14" s="506"/>
      <c r="DA14" s="507"/>
      <c r="DB14" s="505">
        <v>123.4</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140</v>
      </c>
      <c r="N15" s="499"/>
      <c r="O15" s="499"/>
      <c r="P15" s="499"/>
      <c r="Q15" s="500"/>
      <c r="R15" s="491">
        <v>1478496</v>
      </c>
      <c r="S15" s="492"/>
      <c r="T15" s="492"/>
      <c r="U15" s="492"/>
      <c r="V15" s="493"/>
      <c r="W15" s="423" t="s">
        <v>148</v>
      </c>
      <c r="X15" s="424"/>
      <c r="Y15" s="424"/>
      <c r="Z15" s="424"/>
      <c r="AA15" s="424"/>
      <c r="AB15" s="414"/>
      <c r="AC15" s="458">
        <v>126522</v>
      </c>
      <c r="AD15" s="459"/>
      <c r="AE15" s="459"/>
      <c r="AF15" s="459"/>
      <c r="AG15" s="501"/>
      <c r="AH15" s="458">
        <v>133765</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313489858</v>
      </c>
      <c r="BO15" s="371"/>
      <c r="BP15" s="371"/>
      <c r="BQ15" s="371"/>
      <c r="BR15" s="371"/>
      <c r="BS15" s="371"/>
      <c r="BT15" s="371"/>
      <c r="BU15" s="372"/>
      <c r="BV15" s="370">
        <v>298001151</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18.3</v>
      </c>
      <c r="AD16" s="495"/>
      <c r="AE16" s="495"/>
      <c r="AF16" s="495"/>
      <c r="AG16" s="496"/>
      <c r="AH16" s="494">
        <v>21.3</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302374414</v>
      </c>
      <c r="BO16" s="408"/>
      <c r="BP16" s="408"/>
      <c r="BQ16" s="408"/>
      <c r="BR16" s="408"/>
      <c r="BS16" s="408"/>
      <c r="BT16" s="408"/>
      <c r="BU16" s="409"/>
      <c r="BV16" s="407">
        <v>301089405</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563476</v>
      </c>
      <c r="AD17" s="459"/>
      <c r="AE17" s="459"/>
      <c r="AF17" s="459"/>
      <c r="AG17" s="501"/>
      <c r="AH17" s="458">
        <v>491816</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392985485</v>
      </c>
      <c r="BO17" s="408"/>
      <c r="BP17" s="408"/>
      <c r="BQ17" s="408"/>
      <c r="BR17" s="408"/>
      <c r="BS17" s="408"/>
      <c r="BT17" s="408"/>
      <c r="BU17" s="409"/>
      <c r="BV17" s="407">
        <v>373325091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158</v>
      </c>
      <c r="C18" s="450"/>
      <c r="D18" s="450"/>
      <c r="E18" s="530"/>
      <c r="F18" s="530"/>
      <c r="G18" s="530"/>
      <c r="H18" s="530"/>
      <c r="I18" s="530"/>
      <c r="J18" s="530"/>
      <c r="K18" s="530"/>
      <c r="L18" s="531">
        <v>142.96</v>
      </c>
      <c r="M18" s="531"/>
      <c r="N18" s="531"/>
      <c r="O18" s="531"/>
      <c r="P18" s="531"/>
      <c r="Q18" s="531"/>
      <c r="R18" s="532"/>
      <c r="S18" s="532"/>
      <c r="T18" s="532"/>
      <c r="U18" s="532"/>
      <c r="V18" s="533"/>
      <c r="W18" s="425"/>
      <c r="X18" s="426"/>
      <c r="Y18" s="426"/>
      <c r="Z18" s="426"/>
      <c r="AA18" s="426"/>
      <c r="AB18" s="417"/>
      <c r="AC18" s="534">
        <v>81.400000000000006</v>
      </c>
      <c r="AD18" s="535"/>
      <c r="AE18" s="535"/>
      <c r="AF18" s="535"/>
      <c r="AG18" s="536"/>
      <c r="AH18" s="534">
        <v>78.3</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397719890</v>
      </c>
      <c r="BO18" s="408"/>
      <c r="BP18" s="408"/>
      <c r="BQ18" s="408"/>
      <c r="BR18" s="408"/>
      <c r="BS18" s="408"/>
      <c r="BT18" s="408"/>
      <c r="BU18" s="409"/>
      <c r="BV18" s="407">
        <v>391706609</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160</v>
      </c>
      <c r="C19" s="450"/>
      <c r="D19" s="450"/>
      <c r="E19" s="530"/>
      <c r="F19" s="530"/>
      <c r="G19" s="530"/>
      <c r="H19" s="530"/>
      <c r="I19" s="530"/>
      <c r="J19" s="530"/>
      <c r="K19" s="530"/>
      <c r="L19" s="538">
        <v>10760</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461819669</v>
      </c>
      <c r="BO19" s="408"/>
      <c r="BP19" s="408"/>
      <c r="BQ19" s="408"/>
      <c r="BR19" s="408"/>
      <c r="BS19" s="408"/>
      <c r="BT19" s="408"/>
      <c r="BU19" s="409"/>
      <c r="BV19" s="407">
        <v>450767839</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162</v>
      </c>
      <c r="C20" s="450"/>
      <c r="D20" s="450"/>
      <c r="E20" s="530"/>
      <c r="F20" s="530"/>
      <c r="G20" s="530"/>
      <c r="H20" s="530"/>
      <c r="I20" s="530"/>
      <c r="J20" s="530"/>
      <c r="K20" s="530"/>
      <c r="L20" s="538">
        <v>747452</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803875470</v>
      </c>
      <c r="BO22" s="371"/>
      <c r="BP22" s="371"/>
      <c r="BQ22" s="371"/>
      <c r="BR22" s="371"/>
      <c r="BS22" s="371"/>
      <c r="BT22" s="371"/>
      <c r="BU22" s="372"/>
      <c r="BV22" s="370">
        <v>804739323</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52309348</v>
      </c>
      <c r="BO23" s="408"/>
      <c r="BP23" s="408"/>
      <c r="BQ23" s="408"/>
      <c r="BR23" s="408"/>
      <c r="BS23" s="408"/>
      <c r="BT23" s="408"/>
      <c r="BU23" s="409"/>
      <c r="BV23" s="407">
        <v>59426780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172</v>
      </c>
      <c r="F24" s="437"/>
      <c r="G24" s="437"/>
      <c r="H24" s="437"/>
      <c r="I24" s="437"/>
      <c r="J24" s="437"/>
      <c r="K24" s="438"/>
      <c r="L24" s="458">
        <v>1</v>
      </c>
      <c r="M24" s="459"/>
      <c r="N24" s="459"/>
      <c r="O24" s="459"/>
      <c r="P24" s="501"/>
      <c r="Q24" s="458">
        <v>12000</v>
      </c>
      <c r="R24" s="459"/>
      <c r="S24" s="459"/>
      <c r="T24" s="459"/>
      <c r="U24" s="459"/>
      <c r="V24" s="501"/>
      <c r="W24" s="553"/>
      <c r="X24" s="554"/>
      <c r="Y24" s="555"/>
      <c r="Z24" s="457" t="s">
        <v>173</v>
      </c>
      <c r="AA24" s="437"/>
      <c r="AB24" s="437"/>
      <c r="AC24" s="437"/>
      <c r="AD24" s="437"/>
      <c r="AE24" s="437"/>
      <c r="AF24" s="437"/>
      <c r="AG24" s="438"/>
      <c r="AH24" s="458">
        <v>9567</v>
      </c>
      <c r="AI24" s="459"/>
      <c r="AJ24" s="459"/>
      <c r="AK24" s="459"/>
      <c r="AL24" s="501"/>
      <c r="AM24" s="458">
        <v>30652668</v>
      </c>
      <c r="AN24" s="459"/>
      <c r="AO24" s="459"/>
      <c r="AP24" s="459"/>
      <c r="AQ24" s="459"/>
      <c r="AR24" s="501"/>
      <c r="AS24" s="458">
        <v>3204</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697897259</v>
      </c>
      <c r="BO24" s="408"/>
      <c r="BP24" s="408"/>
      <c r="BQ24" s="408"/>
      <c r="BR24" s="408"/>
      <c r="BS24" s="408"/>
      <c r="BT24" s="408"/>
      <c r="BU24" s="409"/>
      <c r="BV24" s="407">
        <v>690350102</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175</v>
      </c>
      <c r="F25" s="437"/>
      <c r="G25" s="437"/>
      <c r="H25" s="437"/>
      <c r="I25" s="437"/>
      <c r="J25" s="437"/>
      <c r="K25" s="438"/>
      <c r="L25" s="458">
        <v>3</v>
      </c>
      <c r="M25" s="459"/>
      <c r="N25" s="459"/>
      <c r="O25" s="459"/>
      <c r="P25" s="501"/>
      <c r="Q25" s="458">
        <v>9500</v>
      </c>
      <c r="R25" s="459"/>
      <c r="S25" s="459"/>
      <c r="T25" s="459"/>
      <c r="U25" s="459"/>
      <c r="V25" s="501"/>
      <c r="W25" s="553"/>
      <c r="X25" s="554"/>
      <c r="Y25" s="555"/>
      <c r="Z25" s="457" t="s">
        <v>176</v>
      </c>
      <c r="AA25" s="437"/>
      <c r="AB25" s="437"/>
      <c r="AC25" s="437"/>
      <c r="AD25" s="437"/>
      <c r="AE25" s="437"/>
      <c r="AF25" s="437"/>
      <c r="AG25" s="438"/>
      <c r="AH25" s="458">
        <v>1460</v>
      </c>
      <c r="AI25" s="459"/>
      <c r="AJ25" s="459"/>
      <c r="AK25" s="459"/>
      <c r="AL25" s="501"/>
      <c r="AM25" s="458">
        <v>4486580</v>
      </c>
      <c r="AN25" s="459"/>
      <c r="AO25" s="459"/>
      <c r="AP25" s="459"/>
      <c r="AQ25" s="459"/>
      <c r="AR25" s="501"/>
      <c r="AS25" s="458">
        <v>3073</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233833431</v>
      </c>
      <c r="BO25" s="371"/>
      <c r="BP25" s="371"/>
      <c r="BQ25" s="371"/>
      <c r="BR25" s="371"/>
      <c r="BS25" s="371"/>
      <c r="BT25" s="371"/>
      <c r="BU25" s="372"/>
      <c r="BV25" s="370">
        <v>189786766</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178</v>
      </c>
      <c r="F26" s="437"/>
      <c r="G26" s="437"/>
      <c r="H26" s="437"/>
      <c r="I26" s="437"/>
      <c r="J26" s="437"/>
      <c r="K26" s="438"/>
      <c r="L26" s="458">
        <v>1</v>
      </c>
      <c r="M26" s="459"/>
      <c r="N26" s="459"/>
      <c r="O26" s="459"/>
      <c r="P26" s="501"/>
      <c r="Q26" s="458">
        <v>7800</v>
      </c>
      <c r="R26" s="459"/>
      <c r="S26" s="459"/>
      <c r="T26" s="459"/>
      <c r="U26" s="459"/>
      <c r="V26" s="501"/>
      <c r="W26" s="553"/>
      <c r="X26" s="554"/>
      <c r="Y26" s="555"/>
      <c r="Z26" s="457" t="s">
        <v>179</v>
      </c>
      <c r="AA26" s="559"/>
      <c r="AB26" s="559"/>
      <c r="AC26" s="559"/>
      <c r="AD26" s="559"/>
      <c r="AE26" s="559"/>
      <c r="AF26" s="559"/>
      <c r="AG26" s="560"/>
      <c r="AH26" s="458">
        <v>1227</v>
      </c>
      <c r="AI26" s="459"/>
      <c r="AJ26" s="459"/>
      <c r="AK26" s="459"/>
      <c r="AL26" s="501"/>
      <c r="AM26" s="458">
        <v>3894498</v>
      </c>
      <c r="AN26" s="459"/>
      <c r="AO26" s="459"/>
      <c r="AP26" s="459"/>
      <c r="AQ26" s="459"/>
      <c r="AR26" s="501"/>
      <c r="AS26" s="458">
        <v>3174</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v>4326331</v>
      </c>
      <c r="BO26" s="408"/>
      <c r="BP26" s="408"/>
      <c r="BQ26" s="408"/>
      <c r="BR26" s="408"/>
      <c r="BS26" s="408"/>
      <c r="BT26" s="408"/>
      <c r="BU26" s="409"/>
      <c r="BV26" s="407">
        <v>4468510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181</v>
      </c>
      <c r="F27" s="437"/>
      <c r="G27" s="437"/>
      <c r="H27" s="437"/>
      <c r="I27" s="437"/>
      <c r="J27" s="437"/>
      <c r="K27" s="438"/>
      <c r="L27" s="458">
        <v>1</v>
      </c>
      <c r="M27" s="459"/>
      <c r="N27" s="459"/>
      <c r="O27" s="459"/>
      <c r="P27" s="501"/>
      <c r="Q27" s="458">
        <v>10300</v>
      </c>
      <c r="R27" s="459"/>
      <c r="S27" s="459"/>
      <c r="T27" s="459"/>
      <c r="U27" s="459"/>
      <c r="V27" s="501"/>
      <c r="W27" s="553"/>
      <c r="X27" s="554"/>
      <c r="Y27" s="555"/>
      <c r="Z27" s="457" t="s">
        <v>182</v>
      </c>
      <c r="AA27" s="437"/>
      <c r="AB27" s="437"/>
      <c r="AC27" s="437"/>
      <c r="AD27" s="437"/>
      <c r="AE27" s="437"/>
      <c r="AF27" s="437"/>
      <c r="AG27" s="438"/>
      <c r="AH27" s="458">
        <v>6352</v>
      </c>
      <c r="AI27" s="459"/>
      <c r="AJ27" s="459"/>
      <c r="AK27" s="459"/>
      <c r="AL27" s="501"/>
      <c r="AM27" s="458">
        <v>21587199</v>
      </c>
      <c r="AN27" s="459"/>
      <c r="AO27" s="459"/>
      <c r="AP27" s="459"/>
      <c r="AQ27" s="459"/>
      <c r="AR27" s="501"/>
      <c r="AS27" s="458">
        <v>3398</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v>875919</v>
      </c>
      <c r="BO27" s="527"/>
      <c r="BP27" s="527"/>
      <c r="BQ27" s="527"/>
      <c r="BR27" s="527"/>
      <c r="BS27" s="527"/>
      <c r="BT27" s="527"/>
      <c r="BU27" s="528"/>
      <c r="BV27" s="526">
        <v>787109</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184</v>
      </c>
      <c r="F28" s="437"/>
      <c r="G28" s="437"/>
      <c r="H28" s="437"/>
      <c r="I28" s="437"/>
      <c r="J28" s="437"/>
      <c r="K28" s="438"/>
      <c r="L28" s="458">
        <v>1</v>
      </c>
      <c r="M28" s="459"/>
      <c r="N28" s="459"/>
      <c r="O28" s="459"/>
      <c r="P28" s="501"/>
      <c r="Q28" s="458">
        <v>9200</v>
      </c>
      <c r="R28" s="459"/>
      <c r="S28" s="459"/>
      <c r="T28" s="459"/>
      <c r="U28" s="459"/>
      <c r="V28" s="501"/>
      <c r="W28" s="553"/>
      <c r="X28" s="554"/>
      <c r="Y28" s="555"/>
      <c r="Z28" s="457" t="s">
        <v>185</v>
      </c>
      <c r="AA28" s="437"/>
      <c r="AB28" s="437"/>
      <c r="AC28" s="437"/>
      <c r="AD28" s="437"/>
      <c r="AE28" s="437"/>
      <c r="AF28" s="437"/>
      <c r="AG28" s="438"/>
      <c r="AH28" s="458">
        <v>205</v>
      </c>
      <c r="AI28" s="459"/>
      <c r="AJ28" s="459"/>
      <c r="AK28" s="459"/>
      <c r="AL28" s="501"/>
      <c r="AM28" s="458">
        <v>591220</v>
      </c>
      <c r="AN28" s="459"/>
      <c r="AO28" s="459"/>
      <c r="AP28" s="459"/>
      <c r="AQ28" s="459"/>
      <c r="AR28" s="501"/>
      <c r="AS28" s="458">
        <v>2884</v>
      </c>
      <c r="AT28" s="459"/>
      <c r="AU28" s="459"/>
      <c r="AV28" s="459"/>
      <c r="AW28" s="459"/>
      <c r="AX28" s="460"/>
      <c r="AY28" s="561" t="s">
        <v>186</v>
      </c>
      <c r="AZ28" s="562"/>
      <c r="BA28" s="562"/>
      <c r="BB28" s="563"/>
      <c r="BC28" s="367" t="s">
        <v>50</v>
      </c>
      <c r="BD28" s="368"/>
      <c r="BE28" s="368"/>
      <c r="BF28" s="368"/>
      <c r="BG28" s="368"/>
      <c r="BH28" s="368"/>
      <c r="BI28" s="368"/>
      <c r="BJ28" s="368"/>
      <c r="BK28" s="368"/>
      <c r="BL28" s="368"/>
      <c r="BM28" s="369"/>
      <c r="BN28" s="370">
        <v>8816979</v>
      </c>
      <c r="BO28" s="371"/>
      <c r="BP28" s="371"/>
      <c r="BQ28" s="371"/>
      <c r="BR28" s="371"/>
      <c r="BS28" s="371"/>
      <c r="BT28" s="371"/>
      <c r="BU28" s="372"/>
      <c r="BV28" s="370">
        <v>7510593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187</v>
      </c>
      <c r="F29" s="437"/>
      <c r="G29" s="437"/>
      <c r="H29" s="437"/>
      <c r="I29" s="437"/>
      <c r="J29" s="437"/>
      <c r="K29" s="438"/>
      <c r="L29" s="458">
        <v>58</v>
      </c>
      <c r="M29" s="459"/>
      <c r="N29" s="459"/>
      <c r="O29" s="459"/>
      <c r="P29" s="501"/>
      <c r="Q29" s="458">
        <v>8300</v>
      </c>
      <c r="R29" s="459"/>
      <c r="S29" s="459"/>
      <c r="T29" s="459"/>
      <c r="U29" s="459"/>
      <c r="V29" s="501"/>
      <c r="W29" s="556"/>
      <c r="X29" s="557"/>
      <c r="Y29" s="558"/>
      <c r="Z29" s="457" t="s">
        <v>188</v>
      </c>
      <c r="AA29" s="437"/>
      <c r="AB29" s="437"/>
      <c r="AC29" s="437"/>
      <c r="AD29" s="437"/>
      <c r="AE29" s="437"/>
      <c r="AF29" s="437"/>
      <c r="AG29" s="438"/>
      <c r="AH29" s="458">
        <v>16124</v>
      </c>
      <c r="AI29" s="459"/>
      <c r="AJ29" s="459"/>
      <c r="AK29" s="459"/>
      <c r="AL29" s="501"/>
      <c r="AM29" s="458">
        <v>52831087</v>
      </c>
      <c r="AN29" s="459"/>
      <c r="AO29" s="459"/>
      <c r="AP29" s="459"/>
      <c r="AQ29" s="459"/>
      <c r="AR29" s="501"/>
      <c r="AS29" s="458">
        <v>3277</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1724064</v>
      </c>
      <c r="BO29" s="408"/>
      <c r="BP29" s="408"/>
      <c r="BQ29" s="408"/>
      <c r="BR29" s="408"/>
      <c r="BS29" s="408"/>
      <c r="BT29" s="408"/>
      <c r="BU29" s="409"/>
      <c r="BV29" s="407">
        <v>1672171</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100.7</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23843612</v>
      </c>
      <c r="BO30" s="527"/>
      <c r="BP30" s="527"/>
      <c r="BQ30" s="527"/>
      <c r="BR30" s="527"/>
      <c r="BS30" s="527"/>
      <c r="BT30" s="527"/>
      <c r="BU30" s="528"/>
      <c r="BV30" s="526">
        <v>24155936</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199</v>
      </c>
      <c r="V33" s="431"/>
      <c r="W33" s="396" t="s">
        <v>200</v>
      </c>
      <c r="X33" s="396"/>
      <c r="Y33" s="396"/>
      <c r="Z33" s="396"/>
      <c r="AA33" s="396"/>
      <c r="AB33" s="396"/>
      <c r="AC33" s="396"/>
      <c r="AD33" s="396"/>
      <c r="AE33" s="396"/>
      <c r="AF33" s="396"/>
      <c r="AG33" s="396"/>
      <c r="AH33" s="396"/>
      <c r="AI33" s="396"/>
      <c r="AJ33" s="396"/>
      <c r="AK33" s="396"/>
      <c r="AL33" s="206"/>
      <c r="AM33" s="431" t="s">
        <v>199</v>
      </c>
      <c r="AN33" s="431"/>
      <c r="AO33" s="396" t="s">
        <v>198</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199</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8</v>
      </c>
      <c r="V34" s="597"/>
      <c r="W34" s="598" t="str">
        <f>IF('各会計、関係団体の財政状況及び健全化判断比率'!B28="","",'各会計、関係団体の財政状況及び健全化判断比率'!B28)</f>
        <v>競輪事業特別会計</v>
      </c>
      <c r="X34" s="598"/>
      <c r="Y34" s="598"/>
      <c r="Z34" s="598"/>
      <c r="AA34" s="598"/>
      <c r="AB34" s="598"/>
      <c r="AC34" s="598"/>
      <c r="AD34" s="598"/>
      <c r="AE34" s="598"/>
      <c r="AF34" s="598"/>
      <c r="AG34" s="598"/>
      <c r="AH34" s="598"/>
      <c r="AI34" s="598"/>
      <c r="AJ34" s="598"/>
      <c r="AK34" s="598"/>
      <c r="AL34" s="181"/>
      <c r="AM34" s="597">
        <f>IF(AO34="","",MAX(C34:D43,U34:V43)+1)</f>
        <v>12</v>
      </c>
      <c r="AN34" s="597"/>
      <c r="AO34" s="598" t="str">
        <f>IF('各会計、関係団体の財政状況及び健全化判断比率'!B32="","",'各会計、関係団体の財政状況及び健全化判断比率'!B32)</f>
        <v>病院事業会計</v>
      </c>
      <c r="AP34" s="598"/>
      <c r="AQ34" s="598"/>
      <c r="AR34" s="598"/>
      <c r="AS34" s="598"/>
      <c r="AT34" s="598"/>
      <c r="AU34" s="598"/>
      <c r="AV34" s="598"/>
      <c r="AW34" s="598"/>
      <c r="AX34" s="598"/>
      <c r="AY34" s="598"/>
      <c r="AZ34" s="598"/>
      <c r="BA34" s="598"/>
      <c r="BB34" s="598"/>
      <c r="BC34" s="598"/>
      <c r="BD34" s="181"/>
      <c r="BE34" s="597">
        <f>IF(BG34="","",MAX(C34:D43,U34:V43,AM34:AN43)+1)</f>
        <v>17</v>
      </c>
      <c r="BF34" s="597"/>
      <c r="BG34" s="598" t="str">
        <f>IF('各会計、関係団体の財政状況及び健全化判断比率'!B37="","",'各会計、関係団体の財政状況及び健全化判断比率'!B37)</f>
        <v>卸売市場事業特別会計</v>
      </c>
      <c r="BH34" s="598"/>
      <c r="BI34" s="598"/>
      <c r="BJ34" s="598"/>
      <c r="BK34" s="598"/>
      <c r="BL34" s="598"/>
      <c r="BM34" s="598"/>
      <c r="BN34" s="598"/>
      <c r="BO34" s="598"/>
      <c r="BP34" s="598"/>
      <c r="BQ34" s="598"/>
      <c r="BR34" s="598"/>
      <c r="BS34" s="598"/>
      <c r="BT34" s="598"/>
      <c r="BU34" s="598"/>
      <c r="BV34" s="181"/>
      <c r="BW34" s="597">
        <f>IF(BY34="","",MAX(C34:D43,U34:V43,AM34:AN43,BE34:BF43)+1)</f>
        <v>20</v>
      </c>
      <c r="BX34" s="597"/>
      <c r="BY34" s="598" t="str">
        <f>IF('各会計、関係団体の財政状況及び健全化判断比率'!B68="","",'各会計、関係団体の財政状況及び健全化判断比率'!B68)</f>
        <v>神奈川県川崎競馬組合</v>
      </c>
      <c r="BZ34" s="598"/>
      <c r="CA34" s="598"/>
      <c r="CB34" s="598"/>
      <c r="CC34" s="598"/>
      <c r="CD34" s="598"/>
      <c r="CE34" s="598"/>
      <c r="CF34" s="598"/>
      <c r="CG34" s="598"/>
      <c r="CH34" s="598"/>
      <c r="CI34" s="598"/>
      <c r="CJ34" s="598"/>
      <c r="CK34" s="598"/>
      <c r="CL34" s="598"/>
      <c r="CM34" s="598"/>
      <c r="CN34" s="181"/>
      <c r="CO34" s="597">
        <f>IF(CQ34="","",MAX(C34:D43,U34:V43,AM34:AN43,BE34:BF43,BW34:BX43)+1)</f>
        <v>24</v>
      </c>
      <c r="CP34" s="597"/>
      <c r="CQ34" s="598" t="str">
        <f>IF('各会計、関係団体の財政状況及び健全化判断比率'!BS7="","",'各会計、関係団体の財政状況及び健全化判断比率'!BS7)</f>
        <v>かわさき市民放送</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母子寡婦福祉資金貸付事業特別会計</v>
      </c>
      <c r="F35" s="598"/>
      <c r="G35" s="598"/>
      <c r="H35" s="598"/>
      <c r="I35" s="598"/>
      <c r="J35" s="598"/>
      <c r="K35" s="598"/>
      <c r="L35" s="598"/>
      <c r="M35" s="598"/>
      <c r="N35" s="598"/>
      <c r="O35" s="598"/>
      <c r="P35" s="598"/>
      <c r="Q35" s="598"/>
      <c r="R35" s="598"/>
      <c r="S35" s="598"/>
      <c r="T35" s="181"/>
      <c r="U35" s="597">
        <f>IF(W35="","",U34+1)</f>
        <v>9</v>
      </c>
      <c r="V35" s="597"/>
      <c r="W35" s="598" t="str">
        <f>IF('各会計、関係団体の財政状況及び健全化判断比率'!B29="","",'各会計、関係団体の財政状況及び健全化判断比率'!B29)</f>
        <v>国民健康保険事業特別会計</v>
      </c>
      <c r="X35" s="598"/>
      <c r="Y35" s="598"/>
      <c r="Z35" s="598"/>
      <c r="AA35" s="598"/>
      <c r="AB35" s="598"/>
      <c r="AC35" s="598"/>
      <c r="AD35" s="598"/>
      <c r="AE35" s="598"/>
      <c r="AF35" s="598"/>
      <c r="AG35" s="598"/>
      <c r="AH35" s="598"/>
      <c r="AI35" s="598"/>
      <c r="AJ35" s="598"/>
      <c r="AK35" s="598"/>
      <c r="AL35" s="181"/>
      <c r="AM35" s="597">
        <f t="shared" ref="AM35:AM43" si="0">IF(AO35="","",AM34+1)</f>
        <v>13</v>
      </c>
      <c r="AN35" s="597"/>
      <c r="AO35" s="598" t="str">
        <f>IF('各会計、関係団体の財政状況及び健全化判断比率'!B33="","",'各会計、関係団体の財政状況及び健全化判断比率'!B33)</f>
        <v>下水道事業会計</v>
      </c>
      <c r="AP35" s="598"/>
      <c r="AQ35" s="598"/>
      <c r="AR35" s="598"/>
      <c r="AS35" s="598"/>
      <c r="AT35" s="598"/>
      <c r="AU35" s="598"/>
      <c r="AV35" s="598"/>
      <c r="AW35" s="598"/>
      <c r="AX35" s="598"/>
      <c r="AY35" s="598"/>
      <c r="AZ35" s="598"/>
      <c r="BA35" s="598"/>
      <c r="BB35" s="598"/>
      <c r="BC35" s="598"/>
      <c r="BD35" s="181"/>
      <c r="BE35" s="597">
        <f t="shared" ref="BE35:BE43" si="1">IF(BG35="","",BE34+1)</f>
        <v>18</v>
      </c>
      <c r="BF35" s="597"/>
      <c r="BG35" s="598" t="str">
        <f>IF('各会計、関係団体の財政状況及び健全化判断比率'!B38="","",'各会計、関係団体の財政状況及び健全化判断比率'!B38)</f>
        <v>港湾整備事業特別会計</v>
      </c>
      <c r="BH35" s="598"/>
      <c r="BI35" s="598"/>
      <c r="BJ35" s="598"/>
      <c r="BK35" s="598"/>
      <c r="BL35" s="598"/>
      <c r="BM35" s="598"/>
      <c r="BN35" s="598"/>
      <c r="BO35" s="598"/>
      <c r="BP35" s="598"/>
      <c r="BQ35" s="598"/>
      <c r="BR35" s="598"/>
      <c r="BS35" s="598"/>
      <c r="BT35" s="598"/>
      <c r="BU35" s="598"/>
      <c r="BV35" s="181"/>
      <c r="BW35" s="597">
        <f t="shared" ref="BW35:BW43" si="2">IF(BY35="","",BW34+1)</f>
        <v>21</v>
      </c>
      <c r="BX35" s="597"/>
      <c r="BY35" s="598" t="str">
        <f>IF('各会計、関係団体の財政状況及び健全化判断比率'!B69="","",'各会計、関係団体の財政状況及び健全化判断比率'!B69)</f>
        <v>神奈川県内広域水道企業団</v>
      </c>
      <c r="BZ35" s="598"/>
      <c r="CA35" s="598"/>
      <c r="CB35" s="598"/>
      <c r="CC35" s="598"/>
      <c r="CD35" s="598"/>
      <c r="CE35" s="598"/>
      <c r="CF35" s="598"/>
      <c r="CG35" s="598"/>
      <c r="CH35" s="598"/>
      <c r="CI35" s="598"/>
      <c r="CJ35" s="598"/>
      <c r="CK35" s="598"/>
      <c r="CL35" s="598"/>
      <c r="CM35" s="598"/>
      <c r="CN35" s="181"/>
      <c r="CO35" s="597">
        <f t="shared" ref="CO35:CO43" si="3">IF(CQ35="","",CO34+1)</f>
        <v>25</v>
      </c>
      <c r="CP35" s="597"/>
      <c r="CQ35" s="598" t="str">
        <f>IF('各会計、関係団体の財政状況及び健全化判断比率'!BS8="","",'各会計、関係団体の財政状況及び健全化判断比率'!BS8)</f>
        <v>川崎市土地開発公社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公害健康被害補償事業特別会計</v>
      </c>
      <c r="F36" s="598"/>
      <c r="G36" s="598"/>
      <c r="H36" s="598"/>
      <c r="I36" s="598"/>
      <c r="J36" s="598"/>
      <c r="K36" s="598"/>
      <c r="L36" s="598"/>
      <c r="M36" s="598"/>
      <c r="N36" s="598"/>
      <c r="O36" s="598"/>
      <c r="P36" s="598"/>
      <c r="Q36" s="598"/>
      <c r="R36" s="598"/>
      <c r="S36" s="598"/>
      <c r="T36" s="181"/>
      <c r="U36" s="597">
        <f t="shared" ref="U36:U43" si="4">IF(W36="","",U35+1)</f>
        <v>10</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f t="shared" si="0"/>
        <v>14</v>
      </c>
      <c r="AN36" s="597"/>
      <c r="AO36" s="598" t="str">
        <f>IF('各会計、関係団体の財政状況及び健全化判断比率'!B34="","",'各会計、関係団体の財政状況及び健全化判断比率'!B34)</f>
        <v>水道事業会計</v>
      </c>
      <c r="AP36" s="598"/>
      <c r="AQ36" s="598"/>
      <c r="AR36" s="598"/>
      <c r="AS36" s="598"/>
      <c r="AT36" s="598"/>
      <c r="AU36" s="598"/>
      <c r="AV36" s="598"/>
      <c r="AW36" s="598"/>
      <c r="AX36" s="598"/>
      <c r="AY36" s="598"/>
      <c r="AZ36" s="598"/>
      <c r="BA36" s="598"/>
      <c r="BB36" s="598"/>
      <c r="BC36" s="598"/>
      <c r="BD36" s="181"/>
      <c r="BE36" s="597">
        <f t="shared" si="1"/>
        <v>19</v>
      </c>
      <c r="BF36" s="597"/>
      <c r="BG36" s="598" t="str">
        <f>IF('各会計、関係団体の財政状況及び健全化判断比率'!B39="","",'各会計、関係団体の財政状況及び健全化判断比率'!B39)</f>
        <v>生田緑地ゴルフ場事業特別会計</v>
      </c>
      <c r="BH36" s="598"/>
      <c r="BI36" s="598"/>
      <c r="BJ36" s="598"/>
      <c r="BK36" s="598"/>
      <c r="BL36" s="598"/>
      <c r="BM36" s="598"/>
      <c r="BN36" s="598"/>
      <c r="BO36" s="598"/>
      <c r="BP36" s="598"/>
      <c r="BQ36" s="598"/>
      <c r="BR36" s="598"/>
      <c r="BS36" s="598"/>
      <c r="BT36" s="598"/>
      <c r="BU36" s="598"/>
      <c r="BV36" s="181"/>
      <c r="BW36" s="597">
        <f t="shared" si="2"/>
        <v>22</v>
      </c>
      <c r="BX36" s="597"/>
      <c r="BY36" s="598" t="str">
        <f>IF('各会計、関係団体の財政状況及び健全化判断比率'!B70="","",'各会計、関係団体の財政状況及び健全化判断比率'!B70)</f>
        <v>神奈川県後期高齢者医療広域連合
（一般会計）</v>
      </c>
      <c r="BZ36" s="598"/>
      <c r="CA36" s="598"/>
      <c r="CB36" s="598"/>
      <c r="CC36" s="598"/>
      <c r="CD36" s="598"/>
      <c r="CE36" s="598"/>
      <c r="CF36" s="598"/>
      <c r="CG36" s="598"/>
      <c r="CH36" s="598"/>
      <c r="CI36" s="598"/>
      <c r="CJ36" s="598"/>
      <c r="CK36" s="598"/>
      <c r="CL36" s="598"/>
      <c r="CM36" s="598"/>
      <c r="CN36" s="181"/>
      <c r="CO36" s="597">
        <f t="shared" si="3"/>
        <v>26</v>
      </c>
      <c r="CP36" s="597"/>
      <c r="CQ36" s="598" t="str">
        <f>IF('各会計、関係団体の財政状況及び健全化判断比率'!BS9="","",'各会計、関係団体の財政状況及び健全化判断比率'!BS9)</f>
        <v>川崎市文化財団</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f>IF(E37="","",C36+1)</f>
        <v>4</v>
      </c>
      <c r="D37" s="597"/>
      <c r="E37" s="598" t="str">
        <f>IF('各会計、関係団体の財政状況及び健全化判断比率'!B10="","",'各会計、関係団体の財政状況及び健全化判断比率'!B10)</f>
        <v>勤労者福祉共済事業特別会計</v>
      </c>
      <c r="F37" s="598"/>
      <c r="G37" s="598"/>
      <c r="H37" s="598"/>
      <c r="I37" s="598"/>
      <c r="J37" s="598"/>
      <c r="K37" s="598"/>
      <c r="L37" s="598"/>
      <c r="M37" s="598"/>
      <c r="N37" s="598"/>
      <c r="O37" s="598"/>
      <c r="P37" s="598"/>
      <c r="Q37" s="598"/>
      <c r="R37" s="598"/>
      <c r="S37" s="598"/>
      <c r="T37" s="181"/>
      <c r="U37" s="597">
        <f t="shared" si="4"/>
        <v>11</v>
      </c>
      <c r="V37" s="597"/>
      <c r="W37" s="598" t="str">
        <f>IF('各会計、関係団体の財政状況及び健全化判断比率'!B31="","",'各会計、関係団体の財政状況及び健全化判断比率'!B31)</f>
        <v>介護保険事業特別会計</v>
      </c>
      <c r="X37" s="598"/>
      <c r="Y37" s="598"/>
      <c r="Z37" s="598"/>
      <c r="AA37" s="598"/>
      <c r="AB37" s="598"/>
      <c r="AC37" s="598"/>
      <c r="AD37" s="598"/>
      <c r="AE37" s="598"/>
      <c r="AF37" s="598"/>
      <c r="AG37" s="598"/>
      <c r="AH37" s="598"/>
      <c r="AI37" s="598"/>
      <c r="AJ37" s="598"/>
      <c r="AK37" s="598"/>
      <c r="AL37" s="181"/>
      <c r="AM37" s="597">
        <f t="shared" si="0"/>
        <v>15</v>
      </c>
      <c r="AN37" s="597"/>
      <c r="AO37" s="598" t="str">
        <f>IF('各会計、関係団体の財政状況及び健全化判断比率'!B35="","",'各会計、関係団体の財政状況及び健全化判断比率'!B35)</f>
        <v>工業用水道事業会計</v>
      </c>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23</v>
      </c>
      <c r="BX37" s="597"/>
      <c r="BY37" s="598" t="str">
        <f>IF('各会計、関係団体の財政状況及び健全化判断比率'!B71="","",'各会計、関係団体の財政状況及び健全化判断比率'!B71)</f>
        <v>神奈川県後期高齢者医療広域連合
（後期高齢者医療特別会計）</v>
      </c>
      <c r="BZ37" s="598"/>
      <c r="CA37" s="598"/>
      <c r="CB37" s="598"/>
      <c r="CC37" s="598"/>
      <c r="CD37" s="598"/>
      <c r="CE37" s="598"/>
      <c r="CF37" s="598"/>
      <c r="CG37" s="598"/>
      <c r="CH37" s="598"/>
      <c r="CI37" s="598"/>
      <c r="CJ37" s="598"/>
      <c r="CK37" s="598"/>
      <c r="CL37" s="598"/>
      <c r="CM37" s="598"/>
      <c r="CN37" s="181"/>
      <c r="CO37" s="597">
        <f t="shared" si="3"/>
        <v>27</v>
      </c>
      <c r="CP37" s="597"/>
      <c r="CQ37" s="598" t="str">
        <f>IF('各会計、関係団体の財政状況及び健全化判断比率'!BS10="","",'各会計、関係団体の財政状況及び健全化判断比率'!BS10)</f>
        <v>川崎市国際交流協会</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f t="shared" ref="C38:C43" si="5">IF(E38="","",C37+1)</f>
        <v>5</v>
      </c>
      <c r="D38" s="597"/>
      <c r="E38" s="598" t="str">
        <f>IF('各会計、関係団体の財政状況及び健全化判断比率'!B11="","",'各会計、関係団体の財政状況及び健全化判断比率'!B11)</f>
        <v>墓地整備事業特別会計</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f t="shared" si="0"/>
        <v>16</v>
      </c>
      <c r="AN38" s="597"/>
      <c r="AO38" s="598" t="str">
        <f>IF('各会計、関係団体の財政状況及び健全化判断比率'!B36="","",'各会計、関係団体の財政状況及び健全化判断比率'!B36)</f>
        <v>自動車運送事業会計</v>
      </c>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f t="shared" si="3"/>
        <v>28</v>
      </c>
      <c r="CP38" s="597"/>
      <c r="CQ38" s="598" t="str">
        <f>IF('各会計、関係団体の財政状況及び健全化判断比率'!BS11="","",'各会計、関係団体の財政状況及び健全化判断比率'!BS11)</f>
        <v>川崎市スポーツ協会</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f t="shared" si="5"/>
        <v>6</v>
      </c>
      <c r="D39" s="597"/>
      <c r="E39" s="598" t="str">
        <f>IF('各会計、関係団体の財政状況及び健全化判断比率'!B12="","",'各会計、関係団体の財政状況及び健全化判断比率'!B12)</f>
        <v>公共用地先行取得等事業特別会計</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f t="shared" si="3"/>
        <v>29</v>
      </c>
      <c r="CP39" s="597"/>
      <c r="CQ39" s="598" t="str">
        <f>IF('各会計、関係団体の財政状況及び健全化判断比率'!BS12="","",'各会計、関係団体の財政状況及び健全化判断比率'!BS12)</f>
        <v>川崎アゼリア</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f t="shared" si="5"/>
        <v>7</v>
      </c>
      <c r="D40" s="597"/>
      <c r="E40" s="598" t="str">
        <f>IF('各会計、関係団体の財政状況及び健全化判断比率'!B13="","",'各会計、関係団体の財政状況及び健全化判断比率'!B13)</f>
        <v>公債管理特別会計</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f t="shared" si="3"/>
        <v>30</v>
      </c>
      <c r="CP40" s="597"/>
      <c r="CQ40" s="598" t="str">
        <f>IF('各会計、関係団体の財政状況及び健全化判断比率'!BS13="","",'各会計、関係団体の財政状況及び健全化判断比率'!BS13)</f>
        <v>川崎冷蔵</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f t="shared" si="3"/>
        <v>31</v>
      </c>
      <c r="CP41" s="597"/>
      <c r="CQ41" s="598" t="str">
        <f>IF('各会計、関係団体の財政状況及び健全化判断比率'!BS14="","",'各会計、関係団体の財政状況及び健全化判断比率'!BS14)</f>
        <v>川崎市産業振興財団</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f t="shared" si="3"/>
        <v>32</v>
      </c>
      <c r="CP42" s="597"/>
      <c r="CQ42" s="598" t="str">
        <f>IF('各会計、関係団体の財政状況及び健全化判断比率'!BS15="","",'各会計、関係団体の財政状況及び健全化判断比率'!BS15)</f>
        <v>川崎・横浜公害保健センター</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f t="shared" si="3"/>
        <v>33</v>
      </c>
      <c r="CP43" s="597"/>
      <c r="CQ43" s="598" t="str">
        <f>IF('各会計、関係団体の財政状況及び健全化判断比率'!BS16="","",'各会計、関係団体の財政状況及び健全化判断比率'!BS16)</f>
        <v>川崎市シルバー人材センター</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3KTFBGRyDkE0u/3XDoHfuZ+J1ELfSJAKYEKMjoRkzE9IzwMhidcHx3FfGQTNS6zM4U902lWN17sfc9koYIyADw==" saltValue="ySK1U9Ftfotuwe9ITZ3cR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153" t="s">
        <v>561</v>
      </c>
      <c r="D34" s="1153"/>
      <c r="E34" s="1154"/>
      <c r="F34" s="32">
        <v>3.87</v>
      </c>
      <c r="G34" s="33">
        <v>4.8</v>
      </c>
      <c r="H34" s="33">
        <v>5.35</v>
      </c>
      <c r="I34" s="33">
        <v>5.31</v>
      </c>
      <c r="J34" s="34">
        <v>4.62</v>
      </c>
      <c r="K34" s="22"/>
      <c r="L34" s="22"/>
      <c r="M34" s="22"/>
      <c r="N34" s="22"/>
      <c r="O34" s="22"/>
      <c r="P34" s="22"/>
    </row>
    <row r="35" spans="1:16" ht="39" customHeight="1" x14ac:dyDescent="0.2">
      <c r="A35" s="22"/>
      <c r="B35" s="35"/>
      <c r="C35" s="1147" t="s">
        <v>562</v>
      </c>
      <c r="D35" s="1148"/>
      <c r="E35" s="1149"/>
      <c r="F35" s="36">
        <v>3.07</v>
      </c>
      <c r="G35" s="37">
        <v>3.55</v>
      </c>
      <c r="H35" s="37">
        <v>4.2300000000000004</v>
      </c>
      <c r="I35" s="37">
        <v>3.36</v>
      </c>
      <c r="J35" s="38">
        <v>2.66</v>
      </c>
      <c r="K35" s="22"/>
      <c r="L35" s="22"/>
      <c r="M35" s="22"/>
      <c r="N35" s="22"/>
      <c r="O35" s="22"/>
      <c r="P35" s="22"/>
    </row>
    <row r="36" spans="1:16" ht="39" customHeight="1" x14ac:dyDescent="0.2">
      <c r="A36" s="22"/>
      <c r="B36" s="35"/>
      <c r="C36" s="1147" t="s">
        <v>563</v>
      </c>
      <c r="D36" s="1148"/>
      <c r="E36" s="1149"/>
      <c r="F36" s="36">
        <v>2.27</v>
      </c>
      <c r="G36" s="37">
        <v>2.37</v>
      </c>
      <c r="H36" s="37">
        <v>2.35</v>
      </c>
      <c r="I36" s="37">
        <v>2.56</v>
      </c>
      <c r="J36" s="38">
        <v>2.58</v>
      </c>
      <c r="K36" s="22"/>
      <c r="L36" s="22"/>
      <c r="M36" s="22"/>
      <c r="N36" s="22"/>
      <c r="O36" s="22"/>
      <c r="P36" s="22"/>
    </row>
    <row r="37" spans="1:16" ht="39" customHeight="1" x14ac:dyDescent="0.2">
      <c r="A37" s="22"/>
      <c r="B37" s="35"/>
      <c r="C37" s="1147" t="s">
        <v>564</v>
      </c>
      <c r="D37" s="1148"/>
      <c r="E37" s="1149"/>
      <c r="F37" s="36">
        <v>0.5</v>
      </c>
      <c r="G37" s="37">
        <v>0.35</v>
      </c>
      <c r="H37" s="37">
        <v>0.98</v>
      </c>
      <c r="I37" s="37">
        <v>2.14</v>
      </c>
      <c r="J37" s="38">
        <v>2.23</v>
      </c>
      <c r="K37" s="22"/>
      <c r="L37" s="22"/>
      <c r="M37" s="22"/>
      <c r="N37" s="22"/>
      <c r="O37" s="22"/>
      <c r="P37" s="22"/>
    </row>
    <row r="38" spans="1:16" ht="39" customHeight="1" x14ac:dyDescent="0.2">
      <c r="A38" s="22"/>
      <c r="B38" s="35"/>
      <c r="C38" s="1147" t="s">
        <v>565</v>
      </c>
      <c r="D38" s="1148"/>
      <c r="E38" s="1149"/>
      <c r="F38" s="36">
        <v>0.05</v>
      </c>
      <c r="G38" s="37">
        <v>0.04</v>
      </c>
      <c r="H38" s="37">
        <v>0.04</v>
      </c>
      <c r="I38" s="37">
        <v>1.57</v>
      </c>
      <c r="J38" s="38">
        <v>0.49</v>
      </c>
      <c r="K38" s="22"/>
      <c r="L38" s="22"/>
      <c r="M38" s="22"/>
      <c r="N38" s="22"/>
      <c r="O38" s="22"/>
      <c r="P38" s="22"/>
    </row>
    <row r="39" spans="1:16" ht="39" customHeight="1" x14ac:dyDescent="0.2">
      <c r="A39" s="22"/>
      <c r="B39" s="35"/>
      <c r="C39" s="1147" t="s">
        <v>566</v>
      </c>
      <c r="D39" s="1148"/>
      <c r="E39" s="1149"/>
      <c r="F39" s="36">
        <v>0.19</v>
      </c>
      <c r="G39" s="37">
        <v>0.28000000000000003</v>
      </c>
      <c r="H39" s="37">
        <v>0.28999999999999998</v>
      </c>
      <c r="I39" s="37">
        <v>0.35</v>
      </c>
      <c r="J39" s="38">
        <v>0.42</v>
      </c>
      <c r="K39" s="22"/>
      <c r="L39" s="22"/>
      <c r="M39" s="22"/>
      <c r="N39" s="22"/>
      <c r="O39" s="22"/>
      <c r="P39" s="22"/>
    </row>
    <row r="40" spans="1:16" ht="39" customHeight="1" x14ac:dyDescent="0.2">
      <c r="A40" s="22"/>
      <c r="B40" s="35"/>
      <c r="C40" s="1147" t="s">
        <v>567</v>
      </c>
      <c r="D40" s="1148"/>
      <c r="E40" s="1149"/>
      <c r="F40" s="36">
        <v>0.04</v>
      </c>
      <c r="G40" s="37">
        <v>0.03</v>
      </c>
      <c r="H40" s="37">
        <v>0.03</v>
      </c>
      <c r="I40" s="37">
        <v>0.03</v>
      </c>
      <c r="J40" s="38">
        <v>0.03</v>
      </c>
      <c r="K40" s="22"/>
      <c r="L40" s="22"/>
      <c r="M40" s="22"/>
      <c r="N40" s="22"/>
      <c r="O40" s="22"/>
      <c r="P40" s="22"/>
    </row>
    <row r="41" spans="1:16" ht="39" customHeight="1" x14ac:dyDescent="0.2">
      <c r="A41" s="22"/>
      <c r="B41" s="35"/>
      <c r="C41" s="1147" t="s">
        <v>568</v>
      </c>
      <c r="D41" s="1148"/>
      <c r="E41" s="1149"/>
      <c r="F41" s="36">
        <v>0.03</v>
      </c>
      <c r="G41" s="37">
        <v>0.01</v>
      </c>
      <c r="H41" s="37">
        <v>0</v>
      </c>
      <c r="I41" s="37">
        <v>0.01</v>
      </c>
      <c r="J41" s="38">
        <v>0.02</v>
      </c>
      <c r="K41" s="22"/>
      <c r="L41" s="22"/>
      <c r="M41" s="22"/>
      <c r="N41" s="22"/>
      <c r="O41" s="22"/>
      <c r="P41" s="22"/>
    </row>
    <row r="42" spans="1:16" ht="39" customHeight="1" x14ac:dyDescent="0.2">
      <c r="A42" s="22"/>
      <c r="B42" s="39"/>
      <c r="C42" s="1147" t="s">
        <v>569</v>
      </c>
      <c r="D42" s="1148"/>
      <c r="E42" s="1149"/>
      <c r="F42" s="36" t="s">
        <v>513</v>
      </c>
      <c r="G42" s="37" t="s">
        <v>513</v>
      </c>
      <c r="H42" s="37" t="s">
        <v>513</v>
      </c>
      <c r="I42" s="37" t="s">
        <v>513</v>
      </c>
      <c r="J42" s="38" t="s">
        <v>513</v>
      </c>
      <c r="K42" s="22"/>
      <c r="L42" s="22"/>
      <c r="M42" s="22"/>
      <c r="N42" s="22"/>
      <c r="O42" s="22"/>
      <c r="P42" s="22"/>
    </row>
    <row r="43" spans="1:16" ht="39" customHeight="1" thickBot="1" x14ac:dyDescent="0.25">
      <c r="A43" s="22"/>
      <c r="B43" s="40"/>
      <c r="C43" s="1150" t="s">
        <v>570</v>
      </c>
      <c r="D43" s="1151"/>
      <c r="E43" s="1152"/>
      <c r="F43" s="41">
        <v>0.57999999999999996</v>
      </c>
      <c r="G43" s="42">
        <v>0.04</v>
      </c>
      <c r="H43" s="42">
        <v>0.13</v>
      </c>
      <c r="I43" s="42">
        <v>0.04</v>
      </c>
      <c r="J43" s="43">
        <v>0.03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UoAk9TfiXhsHY38+2m2R947LBXBPAyh3TID/E0PR66EvLJeDr4q5a9JgUyuRrgfJuf4u7tz3AZHXASZf+U4sbA==" saltValue="SQAYrpTXn6RDHHZokGRy1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155" t="s">
        <v>11</v>
      </c>
      <c r="C45" s="1156"/>
      <c r="D45" s="58"/>
      <c r="E45" s="1161" t="s">
        <v>12</v>
      </c>
      <c r="F45" s="1161"/>
      <c r="G45" s="1161"/>
      <c r="H45" s="1161"/>
      <c r="I45" s="1161"/>
      <c r="J45" s="1162"/>
      <c r="K45" s="59">
        <v>26386</v>
      </c>
      <c r="L45" s="60">
        <v>24926</v>
      </c>
      <c r="M45" s="60">
        <v>25286</v>
      </c>
      <c r="N45" s="60">
        <v>25074</v>
      </c>
      <c r="O45" s="61">
        <v>25251</v>
      </c>
      <c r="P45" s="48"/>
      <c r="Q45" s="48"/>
      <c r="R45" s="48"/>
      <c r="S45" s="48"/>
      <c r="T45" s="48"/>
      <c r="U45" s="48"/>
    </row>
    <row r="46" spans="1:21" ht="30.75" customHeight="1" x14ac:dyDescent="0.2">
      <c r="A46" s="48"/>
      <c r="B46" s="1157"/>
      <c r="C46" s="1158"/>
      <c r="D46" s="62"/>
      <c r="E46" s="1163" t="s">
        <v>13</v>
      </c>
      <c r="F46" s="1163"/>
      <c r="G46" s="1163"/>
      <c r="H46" s="1163"/>
      <c r="I46" s="1163"/>
      <c r="J46" s="1164"/>
      <c r="K46" s="63">
        <v>3071</v>
      </c>
      <c r="L46" s="64">
        <v>5896</v>
      </c>
      <c r="M46" s="64">
        <v>7984</v>
      </c>
      <c r="N46" s="64">
        <v>7667</v>
      </c>
      <c r="O46" s="65">
        <v>5010</v>
      </c>
      <c r="P46" s="48"/>
      <c r="Q46" s="48"/>
      <c r="R46" s="48"/>
      <c r="S46" s="48"/>
      <c r="T46" s="48"/>
      <c r="U46" s="48"/>
    </row>
    <row r="47" spans="1:21" ht="30.75" customHeight="1" x14ac:dyDescent="0.2">
      <c r="A47" s="48"/>
      <c r="B47" s="1157"/>
      <c r="C47" s="1158"/>
      <c r="D47" s="62"/>
      <c r="E47" s="1163" t="s">
        <v>14</v>
      </c>
      <c r="F47" s="1163"/>
      <c r="G47" s="1163"/>
      <c r="H47" s="1163"/>
      <c r="I47" s="1163"/>
      <c r="J47" s="1164"/>
      <c r="K47" s="63">
        <v>43035</v>
      </c>
      <c r="L47" s="64">
        <v>43724</v>
      </c>
      <c r="M47" s="64">
        <v>42506</v>
      </c>
      <c r="N47" s="64">
        <v>42756</v>
      </c>
      <c r="O47" s="65">
        <v>45447</v>
      </c>
      <c r="P47" s="48"/>
      <c r="Q47" s="48"/>
      <c r="R47" s="48"/>
      <c r="S47" s="48"/>
      <c r="T47" s="48"/>
      <c r="U47" s="48"/>
    </row>
    <row r="48" spans="1:21" ht="30.75" customHeight="1" x14ac:dyDescent="0.2">
      <c r="A48" s="48"/>
      <c r="B48" s="1157"/>
      <c r="C48" s="1158"/>
      <c r="D48" s="62"/>
      <c r="E48" s="1163" t="s">
        <v>15</v>
      </c>
      <c r="F48" s="1163"/>
      <c r="G48" s="1163"/>
      <c r="H48" s="1163"/>
      <c r="I48" s="1163"/>
      <c r="J48" s="1164"/>
      <c r="K48" s="63">
        <v>12613</v>
      </c>
      <c r="L48" s="64">
        <v>12783</v>
      </c>
      <c r="M48" s="64">
        <v>12856</v>
      </c>
      <c r="N48" s="64">
        <v>12217</v>
      </c>
      <c r="O48" s="65">
        <v>11919</v>
      </c>
      <c r="P48" s="48"/>
      <c r="Q48" s="48"/>
      <c r="R48" s="48"/>
      <c r="S48" s="48"/>
      <c r="T48" s="48"/>
      <c r="U48" s="48"/>
    </row>
    <row r="49" spans="1:21" ht="30.75" customHeight="1" x14ac:dyDescent="0.2">
      <c r="A49" s="48"/>
      <c r="B49" s="1157"/>
      <c r="C49" s="1158"/>
      <c r="D49" s="62"/>
      <c r="E49" s="1163" t="s">
        <v>16</v>
      </c>
      <c r="F49" s="1163"/>
      <c r="G49" s="1163"/>
      <c r="H49" s="1163"/>
      <c r="I49" s="1163"/>
      <c r="J49" s="1164"/>
      <c r="K49" s="63" t="s">
        <v>513</v>
      </c>
      <c r="L49" s="64" t="s">
        <v>513</v>
      </c>
      <c r="M49" s="64" t="s">
        <v>513</v>
      </c>
      <c r="N49" s="64" t="s">
        <v>513</v>
      </c>
      <c r="O49" s="65" t="s">
        <v>513</v>
      </c>
      <c r="P49" s="48"/>
      <c r="Q49" s="48"/>
      <c r="R49" s="48"/>
      <c r="S49" s="48"/>
      <c r="T49" s="48"/>
      <c r="U49" s="48"/>
    </row>
    <row r="50" spans="1:21" ht="30.75" customHeight="1" x14ac:dyDescent="0.2">
      <c r="A50" s="48"/>
      <c r="B50" s="1157"/>
      <c r="C50" s="1158"/>
      <c r="D50" s="62"/>
      <c r="E50" s="1163" t="s">
        <v>17</v>
      </c>
      <c r="F50" s="1163"/>
      <c r="G50" s="1163"/>
      <c r="H50" s="1163"/>
      <c r="I50" s="1163"/>
      <c r="J50" s="1164"/>
      <c r="K50" s="63">
        <v>1779</v>
      </c>
      <c r="L50" s="64">
        <v>1840</v>
      </c>
      <c r="M50" s="64">
        <v>1721</v>
      </c>
      <c r="N50" s="64">
        <v>1507</v>
      </c>
      <c r="O50" s="65">
        <v>1515</v>
      </c>
      <c r="P50" s="48"/>
      <c r="Q50" s="48"/>
      <c r="R50" s="48"/>
      <c r="S50" s="48"/>
      <c r="T50" s="48"/>
      <c r="U50" s="48"/>
    </row>
    <row r="51" spans="1:21" ht="30.75" customHeight="1" x14ac:dyDescent="0.2">
      <c r="A51" s="48"/>
      <c r="B51" s="1159"/>
      <c r="C51" s="1160"/>
      <c r="D51" s="66"/>
      <c r="E51" s="1163" t="s">
        <v>18</v>
      </c>
      <c r="F51" s="1163"/>
      <c r="G51" s="1163"/>
      <c r="H51" s="1163"/>
      <c r="I51" s="1163"/>
      <c r="J51" s="1164"/>
      <c r="K51" s="63" t="s">
        <v>513</v>
      </c>
      <c r="L51" s="64" t="s">
        <v>513</v>
      </c>
      <c r="M51" s="64" t="s">
        <v>513</v>
      </c>
      <c r="N51" s="64" t="s">
        <v>513</v>
      </c>
      <c r="O51" s="65" t="s">
        <v>513</v>
      </c>
      <c r="P51" s="48"/>
      <c r="Q51" s="48"/>
      <c r="R51" s="48"/>
      <c r="S51" s="48"/>
      <c r="T51" s="48"/>
      <c r="U51" s="48"/>
    </row>
    <row r="52" spans="1:21" ht="30.75" customHeight="1" x14ac:dyDescent="0.2">
      <c r="A52" s="48"/>
      <c r="B52" s="1165" t="s">
        <v>19</v>
      </c>
      <c r="C52" s="1166"/>
      <c r="D52" s="66"/>
      <c r="E52" s="1163" t="s">
        <v>20</v>
      </c>
      <c r="F52" s="1163"/>
      <c r="G52" s="1163"/>
      <c r="H52" s="1163"/>
      <c r="I52" s="1163"/>
      <c r="J52" s="1164"/>
      <c r="K52" s="63">
        <v>61001</v>
      </c>
      <c r="L52" s="64">
        <v>62458</v>
      </c>
      <c r="M52" s="64">
        <v>59781</v>
      </c>
      <c r="N52" s="64">
        <v>59030</v>
      </c>
      <c r="O52" s="65">
        <v>58517</v>
      </c>
      <c r="P52" s="48"/>
      <c r="Q52" s="48"/>
      <c r="R52" s="48"/>
      <c r="S52" s="48"/>
      <c r="T52" s="48"/>
      <c r="U52" s="48"/>
    </row>
    <row r="53" spans="1:21" ht="30.75" customHeight="1" thickBot="1" x14ac:dyDescent="0.25">
      <c r="A53" s="48"/>
      <c r="B53" s="1167" t="s">
        <v>21</v>
      </c>
      <c r="C53" s="1168"/>
      <c r="D53" s="67"/>
      <c r="E53" s="1169" t="s">
        <v>22</v>
      </c>
      <c r="F53" s="1169"/>
      <c r="G53" s="1169"/>
      <c r="H53" s="1169"/>
      <c r="I53" s="1169"/>
      <c r="J53" s="1170"/>
      <c r="K53" s="68">
        <v>25883</v>
      </c>
      <c r="L53" s="69">
        <v>26711</v>
      </c>
      <c r="M53" s="69">
        <v>30572</v>
      </c>
      <c r="N53" s="69">
        <v>30191</v>
      </c>
      <c r="O53" s="70">
        <v>30625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571</v>
      </c>
      <c r="P56" s="48"/>
      <c r="Q56" s="48"/>
      <c r="R56" s="48"/>
      <c r="S56" s="48"/>
      <c r="T56" s="48"/>
      <c r="U56" s="48"/>
    </row>
    <row r="57" spans="1:21" ht="31.5" customHeight="1" thickBot="1" x14ac:dyDescent="0.25">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x14ac:dyDescent="0.2">
      <c r="B58" s="1171" t="s">
        <v>26</v>
      </c>
      <c r="C58" s="1172"/>
      <c r="D58" s="1177" t="s">
        <v>27</v>
      </c>
      <c r="E58" s="1178"/>
      <c r="F58" s="1178"/>
      <c r="G58" s="1178"/>
      <c r="H58" s="1178"/>
      <c r="I58" s="1178"/>
      <c r="J58" s="1179"/>
      <c r="K58" s="83">
        <v>34909</v>
      </c>
      <c r="L58" s="84">
        <v>42869</v>
      </c>
      <c r="M58" s="84">
        <v>37653</v>
      </c>
      <c r="N58" s="84">
        <v>33565</v>
      </c>
      <c r="O58" s="85">
        <v>21574</v>
      </c>
    </row>
    <row r="59" spans="1:21" ht="31.5" customHeight="1" x14ac:dyDescent="0.2">
      <c r="B59" s="1173"/>
      <c r="C59" s="1174"/>
      <c r="D59" s="1180" t="s">
        <v>28</v>
      </c>
      <c r="E59" s="1181"/>
      <c r="F59" s="1181"/>
      <c r="G59" s="1181"/>
      <c r="H59" s="1181"/>
      <c r="I59" s="1181"/>
      <c r="J59" s="1182"/>
      <c r="K59" s="86">
        <v>190638</v>
      </c>
      <c r="L59" s="87">
        <v>187306</v>
      </c>
      <c r="M59" s="87">
        <v>169538</v>
      </c>
      <c r="N59" s="87">
        <v>167121</v>
      </c>
      <c r="O59" s="88">
        <v>177305</v>
      </c>
    </row>
    <row r="60" spans="1:21" ht="31.5" customHeight="1" thickBot="1" x14ac:dyDescent="0.25">
      <c r="B60" s="1175"/>
      <c r="C60" s="1176"/>
      <c r="D60" s="1183" t="s">
        <v>29</v>
      </c>
      <c r="E60" s="1184"/>
      <c r="F60" s="1184"/>
      <c r="G60" s="1184"/>
      <c r="H60" s="1184"/>
      <c r="I60" s="1184"/>
      <c r="J60" s="1185"/>
      <c r="K60" s="89">
        <v>209024</v>
      </c>
      <c r="L60" s="90">
        <v>217174</v>
      </c>
      <c r="M60" s="90">
        <v>215160</v>
      </c>
      <c r="N60" s="90">
        <v>216595</v>
      </c>
      <c r="O60" s="91">
        <v>230932</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WKHafYBzB1iGwZILgst5SnXWgQcLAW7auf7CYl9zs1mPgrjk0XCs/IkJfwnS3mpsHFAbEulyV+VD49VpS+UbIw==" saltValue="8c9Do4R5/oNLH/ifl/O4N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554</v>
      </c>
      <c r="J40" s="103" t="s">
        <v>555</v>
      </c>
      <c r="K40" s="103" t="s">
        <v>556</v>
      </c>
      <c r="L40" s="103" t="s">
        <v>557</v>
      </c>
      <c r="M40" s="104" t="s">
        <v>558</v>
      </c>
    </row>
    <row r="41" spans="2:13" ht="27.75" customHeight="1" x14ac:dyDescent="0.2">
      <c r="B41" s="1186" t="s">
        <v>32</v>
      </c>
      <c r="C41" s="1187"/>
      <c r="D41" s="105"/>
      <c r="E41" s="1192" t="s">
        <v>33</v>
      </c>
      <c r="F41" s="1192"/>
      <c r="G41" s="1192"/>
      <c r="H41" s="1193"/>
      <c r="I41" s="355">
        <v>1049364</v>
      </c>
      <c r="J41" s="356">
        <v>1028266</v>
      </c>
      <c r="K41" s="356">
        <v>1031630</v>
      </c>
      <c r="L41" s="356">
        <v>1037830</v>
      </c>
      <c r="M41" s="357">
        <v>1060052</v>
      </c>
    </row>
    <row r="42" spans="2:13" ht="27.75" customHeight="1" x14ac:dyDescent="0.2">
      <c r="B42" s="1188"/>
      <c r="C42" s="1189"/>
      <c r="D42" s="106"/>
      <c r="E42" s="1194" t="s">
        <v>34</v>
      </c>
      <c r="F42" s="1194"/>
      <c r="G42" s="1194"/>
      <c r="H42" s="1195"/>
      <c r="I42" s="358">
        <v>26270</v>
      </c>
      <c r="J42" s="359">
        <v>23683</v>
      </c>
      <c r="K42" s="359">
        <v>21078</v>
      </c>
      <c r="L42" s="359">
        <v>18613</v>
      </c>
      <c r="M42" s="360">
        <v>16143</v>
      </c>
    </row>
    <row r="43" spans="2:13" ht="27.75" customHeight="1" x14ac:dyDescent="0.2">
      <c r="B43" s="1188"/>
      <c r="C43" s="1189"/>
      <c r="D43" s="106"/>
      <c r="E43" s="1194" t="s">
        <v>35</v>
      </c>
      <c r="F43" s="1194"/>
      <c r="G43" s="1194"/>
      <c r="H43" s="1195"/>
      <c r="I43" s="358">
        <v>141684</v>
      </c>
      <c r="J43" s="359">
        <v>142593</v>
      </c>
      <c r="K43" s="359">
        <v>149402</v>
      </c>
      <c r="L43" s="359">
        <v>146905</v>
      </c>
      <c r="M43" s="360">
        <v>169615</v>
      </c>
    </row>
    <row r="44" spans="2:13" ht="27.75" customHeight="1" x14ac:dyDescent="0.2">
      <c r="B44" s="1188"/>
      <c r="C44" s="1189"/>
      <c r="D44" s="106"/>
      <c r="E44" s="1194" t="s">
        <v>36</v>
      </c>
      <c r="F44" s="1194"/>
      <c r="G44" s="1194"/>
      <c r="H44" s="1195"/>
      <c r="I44" s="358" t="s">
        <v>513</v>
      </c>
      <c r="J44" s="359" t="s">
        <v>513</v>
      </c>
      <c r="K44" s="359" t="s">
        <v>513</v>
      </c>
      <c r="L44" s="359" t="s">
        <v>513</v>
      </c>
      <c r="M44" s="360" t="s">
        <v>513</v>
      </c>
    </row>
    <row r="45" spans="2:13" ht="27.75" customHeight="1" x14ac:dyDescent="0.2">
      <c r="B45" s="1188"/>
      <c r="C45" s="1189"/>
      <c r="D45" s="106"/>
      <c r="E45" s="1194" t="s">
        <v>37</v>
      </c>
      <c r="F45" s="1194"/>
      <c r="G45" s="1194"/>
      <c r="H45" s="1195"/>
      <c r="I45" s="358">
        <v>101660</v>
      </c>
      <c r="J45" s="359">
        <v>101461</v>
      </c>
      <c r="K45" s="359">
        <v>101065</v>
      </c>
      <c r="L45" s="359">
        <v>102440</v>
      </c>
      <c r="M45" s="360">
        <v>100836</v>
      </c>
    </row>
    <row r="46" spans="2:13" ht="27.75" customHeight="1" x14ac:dyDescent="0.2">
      <c r="B46" s="1188"/>
      <c r="C46" s="1189"/>
      <c r="D46" s="107"/>
      <c r="E46" s="1194" t="s">
        <v>38</v>
      </c>
      <c r="F46" s="1194"/>
      <c r="G46" s="1194"/>
      <c r="H46" s="1195"/>
      <c r="I46" s="358">
        <v>93</v>
      </c>
      <c r="J46" s="359">
        <v>67</v>
      </c>
      <c r="K46" s="359">
        <v>37</v>
      </c>
      <c r="L46" s="359">
        <v>26</v>
      </c>
      <c r="M46" s="360">
        <v>18</v>
      </c>
    </row>
    <row r="47" spans="2:13" ht="27.75" customHeight="1" x14ac:dyDescent="0.2">
      <c r="B47" s="1188"/>
      <c r="C47" s="1189"/>
      <c r="D47" s="108"/>
      <c r="E47" s="1196" t="s">
        <v>39</v>
      </c>
      <c r="F47" s="1197"/>
      <c r="G47" s="1197"/>
      <c r="H47" s="1198"/>
      <c r="I47" s="358" t="s">
        <v>513</v>
      </c>
      <c r="J47" s="359" t="s">
        <v>513</v>
      </c>
      <c r="K47" s="359" t="s">
        <v>513</v>
      </c>
      <c r="L47" s="359" t="s">
        <v>513</v>
      </c>
      <c r="M47" s="360" t="s">
        <v>513</v>
      </c>
    </row>
    <row r="48" spans="2:13" ht="27.75" customHeight="1" x14ac:dyDescent="0.2">
      <c r="B48" s="1188"/>
      <c r="C48" s="1189"/>
      <c r="D48" s="106"/>
      <c r="E48" s="1194" t="s">
        <v>40</v>
      </c>
      <c r="F48" s="1194"/>
      <c r="G48" s="1194"/>
      <c r="H48" s="1195"/>
      <c r="I48" s="358" t="s">
        <v>513</v>
      </c>
      <c r="J48" s="359" t="s">
        <v>513</v>
      </c>
      <c r="K48" s="359" t="s">
        <v>513</v>
      </c>
      <c r="L48" s="359" t="s">
        <v>513</v>
      </c>
      <c r="M48" s="360" t="s">
        <v>513</v>
      </c>
    </row>
    <row r="49" spans="2:13" ht="27.75" customHeight="1" x14ac:dyDescent="0.2">
      <c r="B49" s="1190"/>
      <c r="C49" s="1191"/>
      <c r="D49" s="106"/>
      <c r="E49" s="1194" t="s">
        <v>41</v>
      </c>
      <c r="F49" s="1194"/>
      <c r="G49" s="1194"/>
      <c r="H49" s="1195"/>
      <c r="I49" s="358" t="s">
        <v>513</v>
      </c>
      <c r="J49" s="359" t="s">
        <v>513</v>
      </c>
      <c r="K49" s="359" t="s">
        <v>513</v>
      </c>
      <c r="L49" s="359" t="s">
        <v>513</v>
      </c>
      <c r="M49" s="360" t="s">
        <v>513</v>
      </c>
    </row>
    <row r="50" spans="2:13" ht="27.75" customHeight="1" x14ac:dyDescent="0.2">
      <c r="B50" s="1199" t="s">
        <v>42</v>
      </c>
      <c r="C50" s="1200"/>
      <c r="D50" s="109"/>
      <c r="E50" s="1194" t="s">
        <v>43</v>
      </c>
      <c r="F50" s="1194"/>
      <c r="G50" s="1194"/>
      <c r="H50" s="1195"/>
      <c r="I50" s="358">
        <v>238846</v>
      </c>
      <c r="J50" s="359">
        <v>221716</v>
      </c>
      <c r="K50" s="359">
        <v>220192</v>
      </c>
      <c r="L50" s="359">
        <v>236916</v>
      </c>
      <c r="M50" s="360">
        <v>260995</v>
      </c>
    </row>
    <row r="51" spans="2:13" ht="27.75" customHeight="1" x14ac:dyDescent="0.2">
      <c r="B51" s="1188"/>
      <c r="C51" s="1189"/>
      <c r="D51" s="106"/>
      <c r="E51" s="1194" t="s">
        <v>44</v>
      </c>
      <c r="F51" s="1194"/>
      <c r="G51" s="1194"/>
      <c r="H51" s="1195"/>
      <c r="I51" s="358">
        <v>247958</v>
      </c>
      <c r="J51" s="359">
        <v>244740</v>
      </c>
      <c r="K51" s="359">
        <v>265157</v>
      </c>
      <c r="L51" s="359">
        <v>260368</v>
      </c>
      <c r="M51" s="360">
        <v>277578</v>
      </c>
    </row>
    <row r="52" spans="2:13" ht="27.75" customHeight="1" x14ac:dyDescent="0.2">
      <c r="B52" s="1190"/>
      <c r="C52" s="1191"/>
      <c r="D52" s="106"/>
      <c r="E52" s="1194" t="s">
        <v>45</v>
      </c>
      <c r="F52" s="1194"/>
      <c r="G52" s="1194"/>
      <c r="H52" s="1195"/>
      <c r="I52" s="358">
        <v>437760</v>
      </c>
      <c r="J52" s="359">
        <v>417670</v>
      </c>
      <c r="K52" s="359">
        <v>396619</v>
      </c>
      <c r="L52" s="359">
        <v>384700</v>
      </c>
      <c r="M52" s="360">
        <v>368189</v>
      </c>
    </row>
    <row r="53" spans="2:13" ht="27.75" customHeight="1" thickBot="1" x14ac:dyDescent="0.25">
      <c r="B53" s="1201" t="s">
        <v>46</v>
      </c>
      <c r="C53" s="1202"/>
      <c r="D53" s="110"/>
      <c r="E53" s="1203" t="s">
        <v>47</v>
      </c>
      <c r="F53" s="1203"/>
      <c r="G53" s="1203"/>
      <c r="H53" s="1204"/>
      <c r="I53" s="361">
        <v>394508</v>
      </c>
      <c r="J53" s="362">
        <v>411946</v>
      </c>
      <c r="K53" s="362">
        <v>421244</v>
      </c>
      <c r="L53" s="362">
        <v>423831</v>
      </c>
      <c r="M53" s="363">
        <v>439902</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cOFNdk6PNuzjKEUuNVfKVm+Mx5k/v/KQLTFsfu6derdN/GJBnTOQmQn34MiTeTaSrx9R7se2CIQJqZAK3Z4Xhw==" saltValue="seaB0WZVz7zZ34/PItmp8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556</v>
      </c>
      <c r="G54" s="119" t="s">
        <v>557</v>
      </c>
      <c r="H54" s="120" t="s">
        <v>558</v>
      </c>
    </row>
    <row r="55" spans="2:8" ht="52.5" customHeight="1" x14ac:dyDescent="0.2">
      <c r="B55" s="121"/>
      <c r="C55" s="1213" t="s">
        <v>50</v>
      </c>
      <c r="D55" s="1213"/>
      <c r="E55" s="1214"/>
      <c r="F55" s="122">
        <v>6524</v>
      </c>
      <c r="G55" s="122">
        <v>7511</v>
      </c>
      <c r="H55" s="123">
        <v>8817</v>
      </c>
    </row>
    <row r="56" spans="2:8" ht="52.5" customHeight="1" x14ac:dyDescent="0.2">
      <c r="B56" s="124"/>
      <c r="C56" s="1215" t="s">
        <v>51</v>
      </c>
      <c r="D56" s="1215"/>
      <c r="E56" s="1216"/>
      <c r="F56" s="125">
        <v>1460</v>
      </c>
      <c r="G56" s="125">
        <v>1672</v>
      </c>
      <c r="H56" s="126">
        <v>1724</v>
      </c>
    </row>
    <row r="57" spans="2:8" ht="53.25" customHeight="1" x14ac:dyDescent="0.2">
      <c r="B57" s="124"/>
      <c r="C57" s="1217" t="s">
        <v>52</v>
      </c>
      <c r="D57" s="1217"/>
      <c r="E57" s="1218"/>
      <c r="F57" s="127">
        <v>23320</v>
      </c>
      <c r="G57" s="127">
        <v>24156</v>
      </c>
      <c r="H57" s="128">
        <v>23844</v>
      </c>
    </row>
    <row r="58" spans="2:8" ht="45.75" customHeight="1" x14ac:dyDescent="0.2">
      <c r="B58" s="129"/>
      <c r="C58" s="1205" t="s">
        <v>616</v>
      </c>
      <c r="D58" s="1206"/>
      <c r="E58" s="1207"/>
      <c r="F58" s="130">
        <v>8729</v>
      </c>
      <c r="G58" s="130">
        <v>8734</v>
      </c>
      <c r="H58" s="131">
        <v>8668</v>
      </c>
    </row>
    <row r="59" spans="2:8" ht="45.75" customHeight="1" x14ac:dyDescent="0.2">
      <c r="B59" s="129"/>
      <c r="C59" s="1205" t="s">
        <v>617</v>
      </c>
      <c r="D59" s="1206"/>
      <c r="E59" s="1207"/>
      <c r="F59" s="130">
        <v>4763</v>
      </c>
      <c r="G59" s="130">
        <v>4712</v>
      </c>
      <c r="H59" s="131">
        <v>3867</v>
      </c>
    </row>
    <row r="60" spans="2:8" ht="45.75" customHeight="1" x14ac:dyDescent="0.2">
      <c r="B60" s="129"/>
      <c r="C60" s="1205" t="s">
        <v>618</v>
      </c>
      <c r="D60" s="1206"/>
      <c r="E60" s="1207"/>
      <c r="F60" s="130">
        <v>2025</v>
      </c>
      <c r="G60" s="130">
        <v>1918</v>
      </c>
      <c r="H60" s="131">
        <v>2188</v>
      </c>
    </row>
    <row r="61" spans="2:8" ht="45.75" customHeight="1" x14ac:dyDescent="0.2">
      <c r="B61" s="129"/>
      <c r="C61" s="1205" t="s">
        <v>619</v>
      </c>
      <c r="D61" s="1206"/>
      <c r="E61" s="1207"/>
      <c r="F61" s="130">
        <v>1038</v>
      </c>
      <c r="G61" s="130">
        <v>1038</v>
      </c>
      <c r="H61" s="131">
        <v>1038</v>
      </c>
    </row>
    <row r="62" spans="2:8" ht="45.75" customHeight="1" thickBot="1" x14ac:dyDescent="0.25">
      <c r="B62" s="132"/>
      <c r="C62" s="1208" t="s">
        <v>620</v>
      </c>
      <c r="D62" s="1209"/>
      <c r="E62" s="1210"/>
      <c r="F62" s="133">
        <v>1017</v>
      </c>
      <c r="G62" s="133">
        <v>1023</v>
      </c>
      <c r="H62" s="134">
        <v>906</v>
      </c>
    </row>
    <row r="63" spans="2:8" ht="52.5" customHeight="1" thickBot="1" x14ac:dyDescent="0.25">
      <c r="B63" s="135"/>
      <c r="C63" s="1211" t="s">
        <v>53</v>
      </c>
      <c r="D63" s="1211"/>
      <c r="E63" s="1212"/>
      <c r="F63" s="136">
        <v>31304</v>
      </c>
      <c r="G63" s="136">
        <v>33339</v>
      </c>
      <c r="H63" s="137">
        <v>34385</v>
      </c>
    </row>
    <row r="64" spans="2:8" ht="13.2" x14ac:dyDescent="0.2"/>
  </sheetData>
  <sheetProtection algorithmName="SHA-512" hashValue="wXdHf9PIyEyEohs5b9/M/vXMLEZj/9vFgzcI5yvEVbV/4IkllQ0kxuRlSesrQXFBuo3nOaiNDrS0h+6cyc4CBg==" saltValue="6D/Z0JHmRUKu06oZI53w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551</v>
      </c>
      <c r="G2" s="151"/>
      <c r="H2" s="152"/>
    </row>
    <row r="3" spans="1:8" x14ac:dyDescent="0.2">
      <c r="A3" s="148" t="s">
        <v>544</v>
      </c>
      <c r="B3" s="153"/>
      <c r="C3" s="154"/>
      <c r="D3" s="155">
        <v>61625</v>
      </c>
      <c r="E3" s="156"/>
      <c r="F3" s="157">
        <v>54945</v>
      </c>
      <c r="G3" s="158"/>
      <c r="H3" s="159"/>
    </row>
    <row r="4" spans="1:8" x14ac:dyDescent="0.2">
      <c r="A4" s="160"/>
      <c r="B4" s="161"/>
      <c r="C4" s="162"/>
      <c r="D4" s="163">
        <v>32955</v>
      </c>
      <c r="E4" s="164"/>
      <c r="F4" s="165">
        <v>29293</v>
      </c>
      <c r="G4" s="166"/>
      <c r="H4" s="167"/>
    </row>
    <row r="5" spans="1:8" x14ac:dyDescent="0.2">
      <c r="A5" s="148" t="s">
        <v>546</v>
      </c>
      <c r="B5" s="153"/>
      <c r="C5" s="154"/>
      <c r="D5" s="155">
        <v>57934</v>
      </c>
      <c r="E5" s="156"/>
      <c r="F5" s="157">
        <v>57132</v>
      </c>
      <c r="G5" s="158"/>
      <c r="H5" s="159"/>
    </row>
    <row r="6" spans="1:8" x14ac:dyDescent="0.2">
      <c r="A6" s="160"/>
      <c r="B6" s="161"/>
      <c r="C6" s="162"/>
      <c r="D6" s="163">
        <v>30196</v>
      </c>
      <c r="E6" s="164"/>
      <c r="F6" s="165">
        <v>30126</v>
      </c>
      <c r="G6" s="166"/>
      <c r="H6" s="167"/>
    </row>
    <row r="7" spans="1:8" x14ac:dyDescent="0.2">
      <c r="A7" s="148" t="s">
        <v>547</v>
      </c>
      <c r="B7" s="153"/>
      <c r="C7" s="154"/>
      <c r="D7" s="155">
        <v>71795</v>
      </c>
      <c r="E7" s="156"/>
      <c r="F7" s="157">
        <v>58766</v>
      </c>
      <c r="G7" s="158"/>
      <c r="H7" s="159"/>
    </row>
    <row r="8" spans="1:8" x14ac:dyDescent="0.2">
      <c r="A8" s="160"/>
      <c r="B8" s="161"/>
      <c r="C8" s="162"/>
      <c r="D8" s="163">
        <v>41675</v>
      </c>
      <c r="E8" s="164"/>
      <c r="F8" s="165">
        <v>29363</v>
      </c>
      <c r="G8" s="166"/>
      <c r="H8" s="167"/>
    </row>
    <row r="9" spans="1:8" x14ac:dyDescent="0.2">
      <c r="A9" s="148" t="s">
        <v>548</v>
      </c>
      <c r="B9" s="153"/>
      <c r="C9" s="154"/>
      <c r="D9" s="155">
        <v>64255</v>
      </c>
      <c r="E9" s="156"/>
      <c r="F9" s="157">
        <v>62482</v>
      </c>
      <c r="G9" s="158"/>
      <c r="H9" s="159"/>
    </row>
    <row r="10" spans="1:8" x14ac:dyDescent="0.2">
      <c r="A10" s="160"/>
      <c r="B10" s="161"/>
      <c r="C10" s="162"/>
      <c r="D10" s="163">
        <v>32860</v>
      </c>
      <c r="E10" s="164"/>
      <c r="F10" s="165">
        <v>34626</v>
      </c>
      <c r="G10" s="166"/>
      <c r="H10" s="167"/>
    </row>
    <row r="11" spans="1:8" x14ac:dyDescent="0.2">
      <c r="A11" s="148" t="s">
        <v>549</v>
      </c>
      <c r="B11" s="153"/>
      <c r="C11" s="154"/>
      <c r="D11" s="155">
        <v>68818</v>
      </c>
      <c r="E11" s="156"/>
      <c r="F11" s="157">
        <v>59288</v>
      </c>
      <c r="G11" s="158"/>
      <c r="H11" s="159"/>
    </row>
    <row r="12" spans="1:8" x14ac:dyDescent="0.2">
      <c r="A12" s="160"/>
      <c r="B12" s="161"/>
      <c r="C12" s="168"/>
      <c r="D12" s="163">
        <v>42367</v>
      </c>
      <c r="E12" s="164"/>
      <c r="F12" s="165">
        <v>32670</v>
      </c>
      <c r="G12" s="166"/>
      <c r="H12" s="167"/>
    </row>
    <row r="13" spans="1:8" x14ac:dyDescent="0.2">
      <c r="A13" s="148"/>
      <c r="B13" s="153"/>
      <c r="C13" s="169"/>
      <c r="D13" s="170">
        <v>64885</v>
      </c>
      <c r="E13" s="171"/>
      <c r="F13" s="172">
        <v>58523</v>
      </c>
      <c r="G13" s="173"/>
      <c r="H13" s="159"/>
    </row>
    <row r="14" spans="1:8" x14ac:dyDescent="0.2">
      <c r="A14" s="160"/>
      <c r="B14" s="161"/>
      <c r="C14" s="162"/>
      <c r="D14" s="163">
        <v>36011</v>
      </c>
      <c r="E14" s="164"/>
      <c r="F14" s="165">
        <v>31216</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0.17</v>
      </c>
      <c r="C19" s="174">
        <f>ROUND(VALUE(SUBSTITUTE(実質収支比率等に係る経年分析!G$48,"▲","-")),2)</f>
        <v>0.12</v>
      </c>
      <c r="D19" s="174">
        <f>ROUND(VALUE(SUBSTITUTE(実質収支比率等に係る経年分析!H$48,"▲","-")),2)</f>
        <v>0.14000000000000001</v>
      </c>
      <c r="E19" s="174">
        <f>ROUND(VALUE(SUBSTITUTE(実質収支比率等に係る経年分析!I$48,"▲","-")),2)</f>
        <v>1.63</v>
      </c>
      <c r="F19" s="174">
        <f>ROUND(VALUE(SUBSTITUTE(実質収支比率等に係る経年分析!J$48,"▲","-")),2)</f>
        <v>0.55000000000000004</v>
      </c>
    </row>
    <row r="20" spans="1:11" x14ac:dyDescent="0.2">
      <c r="A20" s="174" t="s">
        <v>57</v>
      </c>
      <c r="B20" s="174">
        <f>ROUND(VALUE(SUBSTITUTE(実質収支比率等に係る経年分析!F$47,"▲","-")),2)</f>
        <v>1.66</v>
      </c>
      <c r="C20" s="174">
        <f>ROUND(VALUE(SUBSTITUTE(実質収支比率等に係る経年分析!G$47,"▲","-")),2)</f>
        <v>1.71</v>
      </c>
      <c r="D20" s="174">
        <f>ROUND(VALUE(SUBSTITUTE(実質収支比率等に係る経年分析!H$47,"▲","-")),2)</f>
        <v>1.7</v>
      </c>
      <c r="E20" s="174">
        <f>ROUND(VALUE(SUBSTITUTE(実質収支比率等に係る経年分析!I$47,"▲","-")),2)</f>
        <v>1.97</v>
      </c>
      <c r="F20" s="174">
        <f>ROUND(VALUE(SUBSTITUTE(実質収支比率等に係る経年分析!J$47,"▲","-")),2)</f>
        <v>2.2400000000000002</v>
      </c>
    </row>
    <row r="21" spans="1:11" x14ac:dyDescent="0.2">
      <c r="A21" s="174" t="s">
        <v>58</v>
      </c>
      <c r="B21" s="174">
        <f>IF(ISNUMBER(VALUE(SUBSTITUTE(実質収支比率等に係る経年分析!F$49,"▲","-"))),ROUND(VALUE(SUBSTITUTE(実質収支比率等に係る経年分析!F$49,"▲","-")),2),NA())</f>
        <v>7.0000000000000007E-2</v>
      </c>
      <c r="C21" s="174">
        <f>IF(ISNUMBER(VALUE(SUBSTITUTE(実質収支比率等に係る経年分析!G$49,"▲","-"))),ROUND(VALUE(SUBSTITUTE(実質収支比率等に係る経年分析!G$49,"▲","-")),2),NA())</f>
        <v>0</v>
      </c>
      <c r="D21" s="174">
        <f>IF(ISNUMBER(VALUE(SUBSTITUTE(実質収支比率等に係る経年分析!H$49,"▲","-"))),ROUND(VALUE(SUBSTITUTE(実質収支比率等に係る経年分析!H$49,"▲","-")),2),NA())</f>
        <v>0.04</v>
      </c>
      <c r="E21" s="174">
        <f>IF(ISNUMBER(VALUE(SUBSTITUTE(実質収支比率等に係る経年分析!I$49,"▲","-"))),ROUND(VALUE(SUBSTITUTE(実質収支比率等に係る経年分析!I$49,"▲","-")),2),NA())</f>
        <v>1.73</v>
      </c>
      <c r="F21" s="174">
        <f>IF(ISNUMBER(VALUE(SUBSTITUTE(実質収支比率等に係る経年分析!J$49,"▲","-"))),ROUND(VALUE(SUBSTITUTE(実質収支比率等に係る経年分析!J$49,"▲","-")),2),NA())</f>
        <v>-1.47</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0.57999999999999996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0.04</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0.13</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0.04</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0.03</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生田緑地ゴルフ場事業特別会計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0.03</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x14ac:dyDescent="0.2">
      <c r="A30" s="175" t="str">
        <f>IF(連結実質赤字比率に係る赤字・黒字の構成分析!C$40="",NA(),連結実質赤字比率に係る赤字・黒字の構成分析!C$40)</f>
        <v>公害健康被害補償事業特別会計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0.03</v>
      </c>
    </row>
    <row r="31" spans="1:11" x14ac:dyDescent="0.2">
      <c r="A31" s="175" t="str">
        <f>IF(連結実質赤字比率に係る赤字・黒字の構成分析!C$39="",NA(),連結実質赤字比率に係る赤字・黒字の構成分析!C$39)</f>
        <v>介護保険事業特別会計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0.28000000000000003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0.28999999999999998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0.42</v>
      </c>
    </row>
    <row r="32" spans="1:11" x14ac:dyDescent="0.2">
      <c r="A32" s="175" t="str">
        <f>IF(連結実質赤字比率に係る赤字・黒字の構成分析!C$38="",NA(),連結実質赤字比率に係る赤字・黒字の構成分析!C$38)</f>
        <v>一般会計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1.57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0.49</v>
      </c>
    </row>
    <row r="33" spans="1:16" x14ac:dyDescent="0.2">
      <c r="A33" s="175" t="str">
        <f>IF(連結実質赤字比率に係る赤字・黒字の構成分析!C$37="",NA(),連結実質赤字比率に係る赤字・黒字の構成分析!C$37)</f>
        <v>病院事業会計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2.14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2.23</v>
      </c>
    </row>
    <row r="34" spans="1:16" x14ac:dyDescent="0.2">
      <c r="A34" s="175" t="str">
        <f>IF(連結実質赤字比率に係る赤字・黒字の構成分析!C$36="",NA(),連結実質赤字比率に係る赤字・黒字の構成分析!C$36)</f>
        <v>工業用水道事業会計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2.27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2.37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2.35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2.56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2.58</v>
      </c>
    </row>
    <row r="35" spans="1:16" x14ac:dyDescent="0.2">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3.07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3.55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4.2300000000000004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3.36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2.66</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3.87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5.35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5.31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4.62</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61001</v>
      </c>
      <c r="E42" s="176"/>
      <c r="F42" s="176"/>
      <c r="G42" s="176">
        <f>'実質公債費比率（分子）の構造'!L$52</f>
        <v>62458</v>
      </c>
      <c r="H42" s="176"/>
      <c r="I42" s="176"/>
      <c r="J42" s="176">
        <f>'実質公債費比率（分子）の構造'!M$52</f>
        <v>59781</v>
      </c>
      <c r="K42" s="176"/>
      <c r="L42" s="176"/>
      <c r="M42" s="176">
        <f>'実質公債費比率（分子）の構造'!N$52</f>
        <v>59030</v>
      </c>
      <c r="N42" s="176"/>
      <c r="O42" s="176"/>
      <c r="P42" s="176">
        <f>'実質公債費比率（分子）の構造'!O$52</f>
        <v>58517</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1779</v>
      </c>
      <c r="C44" s="176"/>
      <c r="D44" s="176"/>
      <c r="E44" s="176">
        <f>'実質公債費比率（分子）の構造'!L$50</f>
        <v>1840</v>
      </c>
      <c r="F44" s="176"/>
      <c r="G44" s="176"/>
      <c r="H44" s="176">
        <f>'実質公債費比率（分子）の構造'!M$50</f>
        <v>1721</v>
      </c>
      <c r="I44" s="176"/>
      <c r="J44" s="176"/>
      <c r="K44" s="176">
        <f>'実質公債費比率（分子）の構造'!N$50</f>
        <v>1507</v>
      </c>
      <c r="L44" s="176"/>
      <c r="M44" s="176"/>
      <c r="N44" s="176">
        <f>'実質公債費比率（分子）の構造'!O$50</f>
        <v>1515</v>
      </c>
      <c r="O44" s="176"/>
      <c r="P44" s="176"/>
    </row>
    <row r="45" spans="1:16" x14ac:dyDescent="0.2">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69</v>
      </c>
      <c r="B46" s="176">
        <f>'実質公債費比率（分子）の構造'!K$48</f>
        <v>12613</v>
      </c>
      <c r="C46" s="176"/>
      <c r="D46" s="176"/>
      <c r="E46" s="176">
        <f>'実質公債費比率（分子）の構造'!L$48</f>
        <v>12783</v>
      </c>
      <c r="F46" s="176"/>
      <c r="G46" s="176"/>
      <c r="H46" s="176">
        <f>'実質公債費比率（分子）の構造'!M$48</f>
        <v>12856</v>
      </c>
      <c r="I46" s="176"/>
      <c r="J46" s="176"/>
      <c r="K46" s="176">
        <f>'実質公債費比率（分子）の構造'!N$48</f>
        <v>12217</v>
      </c>
      <c r="L46" s="176"/>
      <c r="M46" s="176"/>
      <c r="N46" s="176">
        <f>'実質公債費比率（分子）の構造'!O$48</f>
        <v>11919</v>
      </c>
      <c r="O46" s="176"/>
      <c r="P46" s="176"/>
    </row>
    <row r="47" spans="1:16" x14ac:dyDescent="0.2">
      <c r="A47" s="176" t="s">
        <v>70</v>
      </c>
      <c r="B47" s="176">
        <f>'実質公債費比率（分子）の構造'!K$47</f>
        <v>43035</v>
      </c>
      <c r="C47" s="176"/>
      <c r="D47" s="176"/>
      <c r="E47" s="176">
        <f>'実質公債費比率（分子）の構造'!L$47</f>
        <v>43724</v>
      </c>
      <c r="F47" s="176"/>
      <c r="G47" s="176"/>
      <c r="H47" s="176">
        <f>'実質公債費比率（分子）の構造'!M$47</f>
        <v>42506</v>
      </c>
      <c r="I47" s="176"/>
      <c r="J47" s="176"/>
      <c r="K47" s="176">
        <f>'実質公債費比率（分子）の構造'!N$47</f>
        <v>42756</v>
      </c>
      <c r="L47" s="176"/>
      <c r="M47" s="176"/>
      <c r="N47" s="176">
        <f>'実質公債費比率（分子）の構造'!O$47</f>
        <v>45447</v>
      </c>
      <c r="O47" s="176"/>
      <c r="P47" s="176"/>
    </row>
    <row r="48" spans="1:16" x14ac:dyDescent="0.2">
      <c r="A48" s="176" t="s">
        <v>71</v>
      </c>
      <c r="B48" s="176">
        <f>'実質公債費比率（分子）の構造'!K$46</f>
        <v>3071</v>
      </c>
      <c r="C48" s="176"/>
      <c r="D48" s="176"/>
      <c r="E48" s="176">
        <f>'実質公債費比率（分子）の構造'!L$46</f>
        <v>5896</v>
      </c>
      <c r="F48" s="176"/>
      <c r="G48" s="176"/>
      <c r="H48" s="176">
        <f>'実質公債費比率（分子）の構造'!M$46</f>
        <v>7984</v>
      </c>
      <c r="I48" s="176"/>
      <c r="J48" s="176"/>
      <c r="K48" s="176">
        <f>'実質公債費比率（分子）の構造'!N$46</f>
        <v>7667</v>
      </c>
      <c r="L48" s="176"/>
      <c r="M48" s="176"/>
      <c r="N48" s="176">
        <f>'実質公債費比率（分子）の構造'!O$46</f>
        <v>5010</v>
      </c>
      <c r="O48" s="176"/>
      <c r="P48" s="176"/>
    </row>
    <row r="49" spans="1:16" x14ac:dyDescent="0.2">
      <c r="A49" s="176" t="s">
        <v>72</v>
      </c>
      <c r="B49" s="176">
        <f>'実質公債費比率（分子）の構造'!K$45</f>
        <v>26386</v>
      </c>
      <c r="C49" s="176"/>
      <c r="D49" s="176"/>
      <c r="E49" s="176">
        <f>'実質公債費比率（分子）の構造'!L$45</f>
        <v>24926</v>
      </c>
      <c r="F49" s="176"/>
      <c r="G49" s="176"/>
      <c r="H49" s="176">
        <f>'実質公債費比率（分子）の構造'!M$45</f>
        <v>25286</v>
      </c>
      <c r="I49" s="176"/>
      <c r="J49" s="176"/>
      <c r="K49" s="176">
        <f>'実質公債費比率（分子）の構造'!N$45</f>
        <v>25074</v>
      </c>
      <c r="L49" s="176"/>
      <c r="M49" s="176"/>
      <c r="N49" s="176">
        <f>'実質公債費比率（分子）の構造'!O$45</f>
        <v>25251</v>
      </c>
      <c r="O49" s="176"/>
      <c r="P49" s="176"/>
    </row>
    <row r="50" spans="1:16" x14ac:dyDescent="0.2">
      <c r="A50" s="176" t="s">
        <v>73</v>
      </c>
      <c r="B50" s="176" t="e">
        <f>NA()</f>
        <v>#N/A</v>
      </c>
      <c r="C50" s="176">
        <f>IF(ISNUMBER('実質公債費比率（分子）の構造'!K$53),'実質公債費比率（分子）の構造'!K$53,NA())</f>
        <v>25883</v>
      </c>
      <c r="D50" s="176" t="e">
        <f>NA()</f>
        <v>#N/A</v>
      </c>
      <c r="E50" s="176" t="e">
        <f>NA()</f>
        <v>#N/A</v>
      </c>
      <c r="F50" s="176">
        <f>IF(ISNUMBER('実質公債費比率（分子）の構造'!L$53),'実質公債費比率（分子）の構造'!L$53,NA())</f>
        <v>26711</v>
      </c>
      <c r="G50" s="176" t="e">
        <f>NA()</f>
        <v>#N/A</v>
      </c>
      <c r="H50" s="176" t="e">
        <f>NA()</f>
        <v>#N/A</v>
      </c>
      <c r="I50" s="176">
        <f>IF(ISNUMBER('実質公債費比率（分子）の構造'!M$53),'実質公債費比率（分子）の構造'!M$53,NA())</f>
        <v>30572</v>
      </c>
      <c r="J50" s="176" t="e">
        <f>NA()</f>
        <v>#N/A</v>
      </c>
      <c r="K50" s="176" t="e">
        <f>NA()</f>
        <v>#N/A</v>
      </c>
      <c r="L50" s="176">
        <f>IF(ISNUMBER('実質公債費比率（分子）の構造'!N$53),'実質公債費比率（分子）の構造'!N$53,NA())</f>
        <v>30191</v>
      </c>
      <c r="M50" s="176" t="e">
        <f>NA()</f>
        <v>#N/A</v>
      </c>
      <c r="N50" s="176" t="e">
        <f>NA()</f>
        <v>#N/A</v>
      </c>
      <c r="O50" s="176">
        <f>IF(ISNUMBER('実質公債費比率（分子）の構造'!O$53),'実質公債費比率（分子）の構造'!O$53,NA())</f>
        <v>30625</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437760</v>
      </c>
      <c r="E56" s="175"/>
      <c r="F56" s="175"/>
      <c r="G56" s="175">
        <f>'将来負担比率（分子）の構造'!J$52</f>
        <v>417670</v>
      </c>
      <c r="H56" s="175"/>
      <c r="I56" s="175"/>
      <c r="J56" s="175">
        <f>'将来負担比率（分子）の構造'!K$52</f>
        <v>396619</v>
      </c>
      <c r="K56" s="175"/>
      <c r="L56" s="175"/>
      <c r="M56" s="175">
        <f>'将来負担比率（分子）の構造'!L$52</f>
        <v>384700</v>
      </c>
      <c r="N56" s="175"/>
      <c r="O56" s="175"/>
      <c r="P56" s="175">
        <f>'将来負担比率（分子）の構造'!M$52</f>
        <v>368189</v>
      </c>
    </row>
    <row r="57" spans="1:16" x14ac:dyDescent="0.2">
      <c r="A57" s="175" t="s">
        <v>44</v>
      </c>
      <c r="B57" s="175"/>
      <c r="C57" s="175"/>
      <c r="D57" s="175">
        <f>'将来負担比率（分子）の構造'!I$51</f>
        <v>247958</v>
      </c>
      <c r="E57" s="175"/>
      <c r="F57" s="175"/>
      <c r="G57" s="175">
        <f>'将来負担比率（分子）の構造'!J$51</f>
        <v>244740</v>
      </c>
      <c r="H57" s="175"/>
      <c r="I57" s="175"/>
      <c r="J57" s="175">
        <f>'将来負担比率（分子）の構造'!K$51</f>
        <v>265157</v>
      </c>
      <c r="K57" s="175"/>
      <c r="L57" s="175"/>
      <c r="M57" s="175">
        <f>'将来負担比率（分子）の構造'!L$51</f>
        <v>260368</v>
      </c>
      <c r="N57" s="175"/>
      <c r="O57" s="175"/>
      <c r="P57" s="175">
        <f>'将来負担比率（分子）の構造'!M$51</f>
        <v>277578</v>
      </c>
    </row>
    <row r="58" spans="1:16" x14ac:dyDescent="0.2">
      <c r="A58" s="175" t="s">
        <v>43</v>
      </c>
      <c r="B58" s="175"/>
      <c r="C58" s="175"/>
      <c r="D58" s="175">
        <f>'将来負担比率（分子）の構造'!I$50</f>
        <v>238846</v>
      </c>
      <c r="E58" s="175"/>
      <c r="F58" s="175"/>
      <c r="G58" s="175">
        <f>'将来負担比率（分子）の構造'!J$50</f>
        <v>221716</v>
      </c>
      <c r="H58" s="175"/>
      <c r="I58" s="175"/>
      <c r="J58" s="175">
        <f>'将来負担比率（分子）の構造'!K$50</f>
        <v>220192</v>
      </c>
      <c r="K58" s="175"/>
      <c r="L58" s="175"/>
      <c r="M58" s="175">
        <f>'将来負担比率（分子）の構造'!L$50</f>
        <v>236916</v>
      </c>
      <c r="N58" s="175"/>
      <c r="O58" s="175"/>
      <c r="P58" s="175">
        <f>'将来負担比率（分子）の構造'!M$50</f>
        <v>260995</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93</v>
      </c>
      <c r="C61" s="175"/>
      <c r="D61" s="175"/>
      <c r="E61" s="175">
        <f>'将来負担比率（分子）の構造'!J$46</f>
        <v>67</v>
      </c>
      <c r="F61" s="175"/>
      <c r="G61" s="175"/>
      <c r="H61" s="175">
        <f>'将来負担比率（分子）の構造'!K$46</f>
        <v>37</v>
      </c>
      <c r="I61" s="175"/>
      <c r="J61" s="175"/>
      <c r="K61" s="175">
        <f>'将来負担比率（分子）の構造'!L$46</f>
        <v>26</v>
      </c>
      <c r="L61" s="175"/>
      <c r="M61" s="175"/>
      <c r="N61" s="175">
        <f>'将来負担比率（分子）の構造'!M$46</f>
        <v>18</v>
      </c>
      <c r="O61" s="175"/>
      <c r="P61" s="175"/>
    </row>
    <row r="62" spans="1:16" x14ac:dyDescent="0.2">
      <c r="A62" s="175" t="s">
        <v>37</v>
      </c>
      <c r="B62" s="175">
        <f>'将来負担比率（分子）の構造'!I$45</f>
        <v>101660</v>
      </c>
      <c r="C62" s="175"/>
      <c r="D62" s="175"/>
      <c r="E62" s="175">
        <f>'将来負担比率（分子）の構造'!J$45</f>
        <v>101461</v>
      </c>
      <c r="F62" s="175"/>
      <c r="G62" s="175"/>
      <c r="H62" s="175">
        <f>'将来負担比率（分子）の構造'!K$45</f>
        <v>101065</v>
      </c>
      <c r="I62" s="175"/>
      <c r="J62" s="175"/>
      <c r="K62" s="175">
        <f>'将来負担比率（分子）の構造'!L$45</f>
        <v>102440</v>
      </c>
      <c r="L62" s="175"/>
      <c r="M62" s="175"/>
      <c r="N62" s="175">
        <f>'将来負担比率（分子）の構造'!M$45</f>
        <v>100836</v>
      </c>
      <c r="O62" s="175"/>
      <c r="P62" s="175"/>
    </row>
    <row r="63" spans="1:16" x14ac:dyDescent="0.2">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141684</v>
      </c>
      <c r="C64" s="175"/>
      <c r="D64" s="175"/>
      <c r="E64" s="175">
        <f>'将来負担比率（分子）の構造'!J$43</f>
        <v>142593</v>
      </c>
      <c r="F64" s="175"/>
      <c r="G64" s="175"/>
      <c r="H64" s="175">
        <f>'将来負担比率（分子）の構造'!K$43</f>
        <v>149402</v>
      </c>
      <c r="I64" s="175"/>
      <c r="J64" s="175"/>
      <c r="K64" s="175">
        <f>'将来負担比率（分子）の構造'!L$43</f>
        <v>146905</v>
      </c>
      <c r="L64" s="175"/>
      <c r="M64" s="175"/>
      <c r="N64" s="175">
        <f>'将来負担比率（分子）の構造'!M$43</f>
        <v>169615</v>
      </c>
      <c r="O64" s="175"/>
      <c r="P64" s="175"/>
    </row>
    <row r="65" spans="1:16" x14ac:dyDescent="0.2">
      <c r="A65" s="175" t="s">
        <v>34</v>
      </c>
      <c r="B65" s="175">
        <f>'将来負担比率（分子）の構造'!I$42</f>
        <v>26270</v>
      </c>
      <c r="C65" s="175"/>
      <c r="D65" s="175"/>
      <c r="E65" s="175">
        <f>'将来負担比率（分子）の構造'!J$42</f>
        <v>23683</v>
      </c>
      <c r="F65" s="175"/>
      <c r="G65" s="175"/>
      <c r="H65" s="175">
        <f>'将来負担比率（分子）の構造'!K$42</f>
        <v>21078</v>
      </c>
      <c r="I65" s="175"/>
      <c r="J65" s="175"/>
      <c r="K65" s="175">
        <f>'将来負担比率（分子）の構造'!L$42</f>
        <v>18613</v>
      </c>
      <c r="L65" s="175"/>
      <c r="M65" s="175"/>
      <c r="N65" s="175">
        <f>'将来負担比率（分子）の構造'!M$42</f>
        <v>16143</v>
      </c>
      <c r="O65" s="175"/>
      <c r="P65" s="175"/>
    </row>
    <row r="66" spans="1:16" x14ac:dyDescent="0.2">
      <c r="A66" s="175" t="s">
        <v>33</v>
      </c>
      <c r="B66" s="175">
        <f>'将来負担比率（分子）の構造'!I$41</f>
        <v>1049364</v>
      </c>
      <c r="C66" s="175"/>
      <c r="D66" s="175"/>
      <c r="E66" s="175">
        <f>'将来負担比率（分子）の構造'!J$41</f>
        <v>1028266</v>
      </c>
      <c r="F66" s="175"/>
      <c r="G66" s="175"/>
      <c r="H66" s="175">
        <f>'将来負担比率（分子）の構造'!K$41</f>
        <v>1031630</v>
      </c>
      <c r="I66" s="175"/>
      <c r="J66" s="175"/>
      <c r="K66" s="175">
        <f>'将来負担比率（分子）の構造'!L$41</f>
        <v>1037830</v>
      </c>
      <c r="L66" s="175"/>
      <c r="M66" s="175"/>
      <c r="N66" s="175">
        <f>'将来負担比率（分子）の構造'!M$41</f>
        <v>1060052</v>
      </c>
      <c r="O66" s="175"/>
      <c r="P66" s="175"/>
    </row>
    <row r="67" spans="1:16" x14ac:dyDescent="0.2">
      <c r="A67" s="175" t="s">
        <v>77</v>
      </c>
      <c r="B67" s="175" t="e">
        <f>NA()</f>
        <v>#N/A</v>
      </c>
      <c r="C67" s="175">
        <f>IF(ISNUMBER('将来負担比率（分子）の構造'!I$53), IF('将来負担比率（分子）の構造'!I$53 &lt; 0, 0, '将来負担比率（分子）の構造'!I$53), NA())</f>
        <v>394508</v>
      </c>
      <c r="D67" s="175" t="e">
        <f>NA()</f>
        <v>#N/A</v>
      </c>
      <c r="E67" s="175" t="e">
        <f>NA()</f>
        <v>#N/A</v>
      </c>
      <c r="F67" s="175">
        <f>IF(ISNUMBER('将来負担比率（分子）の構造'!J$53), IF('将来負担比率（分子）の構造'!J$53 &lt; 0, 0, '将来負担比率（分子）の構造'!J$53), NA())</f>
        <v>411946</v>
      </c>
      <c r="G67" s="175" t="e">
        <f>NA()</f>
        <v>#N/A</v>
      </c>
      <c r="H67" s="175" t="e">
        <f>NA()</f>
        <v>#N/A</v>
      </c>
      <c r="I67" s="175">
        <f>IF(ISNUMBER('将来負担比率（分子）の構造'!K$53), IF('将来負担比率（分子）の構造'!K$53 &lt; 0, 0, '将来負担比率（分子）の構造'!K$53), NA())</f>
        <v>421244</v>
      </c>
      <c r="J67" s="175" t="e">
        <f>NA()</f>
        <v>#N/A</v>
      </c>
      <c r="K67" s="175" t="e">
        <f>NA()</f>
        <v>#N/A</v>
      </c>
      <c r="L67" s="175">
        <f>IF(ISNUMBER('将来負担比率（分子）の構造'!L$53), IF('将来負担比率（分子）の構造'!L$53 &lt; 0, 0, '将来負担比率（分子）の構造'!L$53), NA())</f>
        <v>423831</v>
      </c>
      <c r="M67" s="175" t="e">
        <f>NA()</f>
        <v>#N/A</v>
      </c>
      <c r="N67" s="175" t="e">
        <f>NA()</f>
        <v>#N/A</v>
      </c>
      <c r="O67" s="175">
        <f>IF(ISNUMBER('将来負担比率（分子）の構造'!M$53), IF('将来負担比率（分子）の構造'!M$53 &lt; 0, 0, '将来負担比率（分子）の構造'!M$53), NA())</f>
        <v>439902</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6524</v>
      </c>
      <c r="C72" s="179">
        <f>基金残高に係る経年分析!G55</f>
        <v>7511</v>
      </c>
      <c r="D72" s="179">
        <f>基金残高に係る経年分析!H55</f>
        <v>8817</v>
      </c>
    </row>
    <row r="73" spans="1:16" x14ac:dyDescent="0.2">
      <c r="A73" s="178" t="s">
        <v>80</v>
      </c>
      <c r="B73" s="179">
        <f>基金残高に係る経年分析!F56</f>
        <v>1460</v>
      </c>
      <c r="C73" s="179">
        <f>基金残高に係る経年分析!G56</f>
        <v>1672</v>
      </c>
      <c r="D73" s="179">
        <f>基金残高に係る経年分析!H56</f>
        <v>1724</v>
      </c>
    </row>
    <row r="74" spans="1:16" x14ac:dyDescent="0.2">
      <c r="A74" s="178" t="s">
        <v>81</v>
      </c>
      <c r="B74" s="179">
        <f>基金残高に係る経年分析!F57</f>
        <v>23320</v>
      </c>
      <c r="C74" s="179">
        <f>基金残高に係る経年分析!G57</f>
        <v>24156</v>
      </c>
      <c r="D74" s="179">
        <f>基金残高に係る経年分析!H57</f>
        <v>23844</v>
      </c>
    </row>
  </sheetData>
  <sheetProtection algorithmName="SHA-512" hashValue="5OpHDovs9se1yqmLna7XM6rfvhlrcDA7yKAyDnVs+3J7J5vzzIvD2E0vLw7KJMWO1/h8Y0vR8BQIfiEsBhppUQ==" saltValue="lbefAQwIhMYbFwnOPg39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228</v>
      </c>
      <c r="C5" s="610"/>
      <c r="D5" s="610"/>
      <c r="E5" s="610"/>
      <c r="F5" s="610"/>
      <c r="G5" s="610"/>
      <c r="H5" s="610"/>
      <c r="I5" s="610"/>
      <c r="J5" s="610"/>
      <c r="K5" s="610"/>
      <c r="L5" s="610"/>
      <c r="M5" s="610"/>
      <c r="N5" s="610"/>
      <c r="O5" s="610"/>
      <c r="P5" s="610"/>
      <c r="Q5" s="611"/>
      <c r="R5" s="612">
        <v>378170636</v>
      </c>
      <c r="S5" s="613"/>
      <c r="T5" s="613"/>
      <c r="U5" s="613"/>
      <c r="V5" s="613"/>
      <c r="W5" s="613"/>
      <c r="X5" s="613"/>
      <c r="Y5" s="614"/>
      <c r="Z5" s="615">
        <v>47</v>
      </c>
      <c r="AA5" s="615"/>
      <c r="AB5" s="615"/>
      <c r="AC5" s="615"/>
      <c r="AD5" s="616">
        <v>350665781</v>
      </c>
      <c r="AE5" s="616"/>
      <c r="AF5" s="616"/>
      <c r="AG5" s="616"/>
      <c r="AH5" s="616"/>
      <c r="AI5" s="616"/>
      <c r="AJ5" s="616"/>
      <c r="AK5" s="616"/>
      <c r="AL5" s="617">
        <v>85.6</v>
      </c>
      <c r="AM5" s="618"/>
      <c r="AN5" s="618"/>
      <c r="AO5" s="619"/>
      <c r="AP5" s="609" t="s">
        <v>229</v>
      </c>
      <c r="AQ5" s="610"/>
      <c r="AR5" s="610"/>
      <c r="AS5" s="610"/>
      <c r="AT5" s="610"/>
      <c r="AU5" s="610"/>
      <c r="AV5" s="610"/>
      <c r="AW5" s="610"/>
      <c r="AX5" s="610"/>
      <c r="AY5" s="610"/>
      <c r="AZ5" s="610"/>
      <c r="BA5" s="610"/>
      <c r="BB5" s="610"/>
      <c r="BC5" s="610"/>
      <c r="BD5" s="610"/>
      <c r="BE5" s="610"/>
      <c r="BF5" s="611"/>
      <c r="BG5" s="623">
        <v>341421144</v>
      </c>
      <c r="BH5" s="624"/>
      <c r="BI5" s="624"/>
      <c r="BJ5" s="624"/>
      <c r="BK5" s="624"/>
      <c r="BL5" s="624"/>
      <c r="BM5" s="624"/>
      <c r="BN5" s="625"/>
      <c r="BO5" s="626">
        <v>90.3</v>
      </c>
      <c r="BP5" s="626"/>
      <c r="BQ5" s="626"/>
      <c r="BR5" s="626"/>
      <c r="BS5" s="627">
        <v>2455059</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2">
      <c r="B6" s="620" t="s">
        <v>233</v>
      </c>
      <c r="C6" s="621"/>
      <c r="D6" s="621"/>
      <c r="E6" s="621"/>
      <c r="F6" s="621"/>
      <c r="G6" s="621"/>
      <c r="H6" s="621"/>
      <c r="I6" s="621"/>
      <c r="J6" s="621"/>
      <c r="K6" s="621"/>
      <c r="L6" s="621"/>
      <c r="M6" s="621"/>
      <c r="N6" s="621"/>
      <c r="O6" s="621"/>
      <c r="P6" s="621"/>
      <c r="Q6" s="622"/>
      <c r="R6" s="623">
        <v>3455698</v>
      </c>
      <c r="S6" s="624"/>
      <c r="T6" s="624"/>
      <c r="U6" s="624"/>
      <c r="V6" s="624"/>
      <c r="W6" s="624"/>
      <c r="X6" s="624"/>
      <c r="Y6" s="625"/>
      <c r="Z6" s="626">
        <v>0.4</v>
      </c>
      <c r="AA6" s="626"/>
      <c r="AB6" s="626"/>
      <c r="AC6" s="626"/>
      <c r="AD6" s="627">
        <v>3455698</v>
      </c>
      <c r="AE6" s="627"/>
      <c r="AF6" s="627"/>
      <c r="AG6" s="627"/>
      <c r="AH6" s="627"/>
      <c r="AI6" s="627"/>
      <c r="AJ6" s="627"/>
      <c r="AK6" s="627"/>
      <c r="AL6" s="628">
        <v>0.8</v>
      </c>
      <c r="AM6" s="629"/>
      <c r="AN6" s="629"/>
      <c r="AO6" s="630"/>
      <c r="AP6" s="620" t="s">
        <v>234</v>
      </c>
      <c r="AQ6" s="621"/>
      <c r="AR6" s="621"/>
      <c r="AS6" s="621"/>
      <c r="AT6" s="621"/>
      <c r="AU6" s="621"/>
      <c r="AV6" s="621"/>
      <c r="AW6" s="621"/>
      <c r="AX6" s="621"/>
      <c r="AY6" s="621"/>
      <c r="AZ6" s="621"/>
      <c r="BA6" s="621"/>
      <c r="BB6" s="621"/>
      <c r="BC6" s="621"/>
      <c r="BD6" s="621"/>
      <c r="BE6" s="621"/>
      <c r="BF6" s="622"/>
      <c r="BG6" s="623">
        <v>341421144</v>
      </c>
      <c r="BH6" s="624"/>
      <c r="BI6" s="624"/>
      <c r="BJ6" s="624"/>
      <c r="BK6" s="624"/>
      <c r="BL6" s="624"/>
      <c r="BM6" s="624"/>
      <c r="BN6" s="625"/>
      <c r="BO6" s="626">
        <v>90.3</v>
      </c>
      <c r="BP6" s="626"/>
      <c r="BQ6" s="626"/>
      <c r="BR6" s="626"/>
      <c r="BS6" s="627">
        <v>2455059</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1728864</v>
      </c>
      <c r="CS6" s="624"/>
      <c r="CT6" s="624"/>
      <c r="CU6" s="624"/>
      <c r="CV6" s="624"/>
      <c r="CW6" s="624"/>
      <c r="CX6" s="624"/>
      <c r="CY6" s="625"/>
      <c r="CZ6" s="617">
        <v>0.2</v>
      </c>
      <c r="DA6" s="618"/>
      <c r="DB6" s="618"/>
      <c r="DC6" s="634"/>
      <c r="DD6" s="632" t="s">
        <v>236</v>
      </c>
      <c r="DE6" s="624"/>
      <c r="DF6" s="624"/>
      <c r="DG6" s="624"/>
      <c r="DH6" s="624"/>
      <c r="DI6" s="624"/>
      <c r="DJ6" s="624"/>
      <c r="DK6" s="624"/>
      <c r="DL6" s="624"/>
      <c r="DM6" s="624"/>
      <c r="DN6" s="624"/>
      <c r="DO6" s="624"/>
      <c r="DP6" s="625"/>
      <c r="DQ6" s="632">
        <v>1728835</v>
      </c>
      <c r="DR6" s="624"/>
      <c r="DS6" s="624"/>
      <c r="DT6" s="624"/>
      <c r="DU6" s="624"/>
      <c r="DV6" s="624"/>
      <c r="DW6" s="624"/>
      <c r="DX6" s="624"/>
      <c r="DY6" s="624"/>
      <c r="DZ6" s="624"/>
      <c r="EA6" s="624"/>
      <c r="EB6" s="624"/>
      <c r="EC6" s="633"/>
    </row>
    <row r="7" spans="2:143" ht="11.25" customHeight="1" x14ac:dyDescent="0.2">
      <c r="B7" s="620" t="s">
        <v>237</v>
      </c>
      <c r="C7" s="621"/>
      <c r="D7" s="621"/>
      <c r="E7" s="621"/>
      <c r="F7" s="621"/>
      <c r="G7" s="621"/>
      <c r="H7" s="621"/>
      <c r="I7" s="621"/>
      <c r="J7" s="621"/>
      <c r="K7" s="621"/>
      <c r="L7" s="621"/>
      <c r="M7" s="621"/>
      <c r="N7" s="621"/>
      <c r="O7" s="621"/>
      <c r="P7" s="621"/>
      <c r="Q7" s="622"/>
      <c r="R7" s="623">
        <v>109345</v>
      </c>
      <c r="S7" s="624"/>
      <c r="T7" s="624"/>
      <c r="U7" s="624"/>
      <c r="V7" s="624"/>
      <c r="W7" s="624"/>
      <c r="X7" s="624"/>
      <c r="Y7" s="625"/>
      <c r="Z7" s="626">
        <v>0</v>
      </c>
      <c r="AA7" s="626"/>
      <c r="AB7" s="626"/>
      <c r="AC7" s="626"/>
      <c r="AD7" s="627">
        <v>109345</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198911852</v>
      </c>
      <c r="BH7" s="624"/>
      <c r="BI7" s="624"/>
      <c r="BJ7" s="624"/>
      <c r="BK7" s="624"/>
      <c r="BL7" s="624"/>
      <c r="BM7" s="624"/>
      <c r="BN7" s="625"/>
      <c r="BO7" s="626">
        <v>52.6</v>
      </c>
      <c r="BP7" s="626"/>
      <c r="BQ7" s="626"/>
      <c r="BR7" s="626"/>
      <c r="BS7" s="627">
        <v>2455059</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61653010</v>
      </c>
      <c r="CS7" s="624"/>
      <c r="CT7" s="624"/>
      <c r="CU7" s="624"/>
      <c r="CV7" s="624"/>
      <c r="CW7" s="624"/>
      <c r="CX7" s="624"/>
      <c r="CY7" s="625"/>
      <c r="CZ7" s="626">
        <v>7.7</v>
      </c>
      <c r="DA7" s="626"/>
      <c r="DB7" s="626"/>
      <c r="DC7" s="626"/>
      <c r="DD7" s="632">
        <v>16375397</v>
      </c>
      <c r="DE7" s="624"/>
      <c r="DF7" s="624"/>
      <c r="DG7" s="624"/>
      <c r="DH7" s="624"/>
      <c r="DI7" s="624"/>
      <c r="DJ7" s="624"/>
      <c r="DK7" s="624"/>
      <c r="DL7" s="624"/>
      <c r="DM7" s="624"/>
      <c r="DN7" s="624"/>
      <c r="DO7" s="624"/>
      <c r="DP7" s="625"/>
      <c r="DQ7" s="632">
        <v>40144733</v>
      </c>
      <c r="DR7" s="624"/>
      <c r="DS7" s="624"/>
      <c r="DT7" s="624"/>
      <c r="DU7" s="624"/>
      <c r="DV7" s="624"/>
      <c r="DW7" s="624"/>
      <c r="DX7" s="624"/>
      <c r="DY7" s="624"/>
      <c r="DZ7" s="624"/>
      <c r="EA7" s="624"/>
      <c r="EB7" s="624"/>
      <c r="EC7" s="633"/>
    </row>
    <row r="8" spans="2:143" ht="11.25" customHeight="1" x14ac:dyDescent="0.2">
      <c r="B8" s="620" t="s">
        <v>240</v>
      </c>
      <c r="C8" s="621"/>
      <c r="D8" s="621"/>
      <c r="E8" s="621"/>
      <c r="F8" s="621"/>
      <c r="G8" s="621"/>
      <c r="H8" s="621"/>
      <c r="I8" s="621"/>
      <c r="J8" s="621"/>
      <c r="K8" s="621"/>
      <c r="L8" s="621"/>
      <c r="M8" s="621"/>
      <c r="N8" s="621"/>
      <c r="O8" s="621"/>
      <c r="P8" s="621"/>
      <c r="Q8" s="622"/>
      <c r="R8" s="623">
        <v>2206549</v>
      </c>
      <c r="S8" s="624"/>
      <c r="T8" s="624"/>
      <c r="U8" s="624"/>
      <c r="V8" s="624"/>
      <c r="W8" s="624"/>
      <c r="X8" s="624"/>
      <c r="Y8" s="625"/>
      <c r="Z8" s="626">
        <v>0.3</v>
      </c>
      <c r="AA8" s="626"/>
      <c r="AB8" s="626"/>
      <c r="AC8" s="626"/>
      <c r="AD8" s="627">
        <v>2206549</v>
      </c>
      <c r="AE8" s="627"/>
      <c r="AF8" s="627"/>
      <c r="AG8" s="627"/>
      <c r="AH8" s="627"/>
      <c r="AI8" s="627"/>
      <c r="AJ8" s="627"/>
      <c r="AK8" s="627"/>
      <c r="AL8" s="628">
        <v>0.5</v>
      </c>
      <c r="AM8" s="629"/>
      <c r="AN8" s="629"/>
      <c r="AO8" s="630"/>
      <c r="AP8" s="620" t="s">
        <v>241</v>
      </c>
      <c r="AQ8" s="621"/>
      <c r="AR8" s="621"/>
      <c r="AS8" s="621"/>
      <c r="AT8" s="621"/>
      <c r="AU8" s="621"/>
      <c r="AV8" s="621"/>
      <c r="AW8" s="621"/>
      <c r="AX8" s="621"/>
      <c r="AY8" s="621"/>
      <c r="AZ8" s="621"/>
      <c r="BA8" s="621"/>
      <c r="BB8" s="621"/>
      <c r="BC8" s="621"/>
      <c r="BD8" s="621"/>
      <c r="BE8" s="621"/>
      <c r="BF8" s="622"/>
      <c r="BG8" s="623">
        <v>3036722</v>
      </c>
      <c r="BH8" s="624"/>
      <c r="BI8" s="624"/>
      <c r="BJ8" s="624"/>
      <c r="BK8" s="624"/>
      <c r="BL8" s="624"/>
      <c r="BM8" s="624"/>
      <c r="BN8" s="625"/>
      <c r="BO8" s="626">
        <v>0.8</v>
      </c>
      <c r="BP8" s="626"/>
      <c r="BQ8" s="626"/>
      <c r="BR8" s="626"/>
      <c r="BS8" s="627" t="s">
        <v>236</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313302884</v>
      </c>
      <c r="CS8" s="624"/>
      <c r="CT8" s="624"/>
      <c r="CU8" s="624"/>
      <c r="CV8" s="624"/>
      <c r="CW8" s="624"/>
      <c r="CX8" s="624"/>
      <c r="CY8" s="625"/>
      <c r="CZ8" s="626">
        <v>39.299999999999997</v>
      </c>
      <c r="DA8" s="626"/>
      <c r="DB8" s="626"/>
      <c r="DC8" s="626"/>
      <c r="DD8" s="632">
        <v>5902560</v>
      </c>
      <c r="DE8" s="624"/>
      <c r="DF8" s="624"/>
      <c r="DG8" s="624"/>
      <c r="DH8" s="624"/>
      <c r="DI8" s="624"/>
      <c r="DJ8" s="624"/>
      <c r="DK8" s="624"/>
      <c r="DL8" s="624"/>
      <c r="DM8" s="624"/>
      <c r="DN8" s="624"/>
      <c r="DO8" s="624"/>
      <c r="DP8" s="625"/>
      <c r="DQ8" s="632">
        <v>145284102</v>
      </c>
      <c r="DR8" s="624"/>
      <c r="DS8" s="624"/>
      <c r="DT8" s="624"/>
      <c r="DU8" s="624"/>
      <c r="DV8" s="624"/>
      <c r="DW8" s="624"/>
      <c r="DX8" s="624"/>
      <c r="DY8" s="624"/>
      <c r="DZ8" s="624"/>
      <c r="EA8" s="624"/>
      <c r="EB8" s="624"/>
      <c r="EC8" s="633"/>
    </row>
    <row r="9" spans="2:143" ht="11.25" customHeight="1" x14ac:dyDescent="0.2">
      <c r="B9" s="620" t="s">
        <v>243</v>
      </c>
      <c r="C9" s="621"/>
      <c r="D9" s="621"/>
      <c r="E9" s="621"/>
      <c r="F9" s="621"/>
      <c r="G9" s="621"/>
      <c r="H9" s="621"/>
      <c r="I9" s="621"/>
      <c r="J9" s="621"/>
      <c r="K9" s="621"/>
      <c r="L9" s="621"/>
      <c r="M9" s="621"/>
      <c r="N9" s="621"/>
      <c r="O9" s="621"/>
      <c r="P9" s="621"/>
      <c r="Q9" s="622"/>
      <c r="R9" s="623">
        <v>1697307</v>
      </c>
      <c r="S9" s="624"/>
      <c r="T9" s="624"/>
      <c r="U9" s="624"/>
      <c r="V9" s="624"/>
      <c r="W9" s="624"/>
      <c r="X9" s="624"/>
      <c r="Y9" s="625"/>
      <c r="Z9" s="626">
        <v>0.2</v>
      </c>
      <c r="AA9" s="626"/>
      <c r="AB9" s="626"/>
      <c r="AC9" s="626"/>
      <c r="AD9" s="627">
        <v>1697307</v>
      </c>
      <c r="AE9" s="627"/>
      <c r="AF9" s="627"/>
      <c r="AG9" s="627"/>
      <c r="AH9" s="627"/>
      <c r="AI9" s="627"/>
      <c r="AJ9" s="627"/>
      <c r="AK9" s="627"/>
      <c r="AL9" s="628">
        <v>0.4</v>
      </c>
      <c r="AM9" s="629"/>
      <c r="AN9" s="629"/>
      <c r="AO9" s="630"/>
      <c r="AP9" s="620" t="s">
        <v>244</v>
      </c>
      <c r="AQ9" s="621"/>
      <c r="AR9" s="621"/>
      <c r="AS9" s="621"/>
      <c r="AT9" s="621"/>
      <c r="AU9" s="621"/>
      <c r="AV9" s="621"/>
      <c r="AW9" s="621"/>
      <c r="AX9" s="621"/>
      <c r="AY9" s="621"/>
      <c r="AZ9" s="621"/>
      <c r="BA9" s="621"/>
      <c r="BB9" s="621"/>
      <c r="BC9" s="621"/>
      <c r="BD9" s="621"/>
      <c r="BE9" s="621"/>
      <c r="BF9" s="622"/>
      <c r="BG9" s="623">
        <v>177904995</v>
      </c>
      <c r="BH9" s="624"/>
      <c r="BI9" s="624"/>
      <c r="BJ9" s="624"/>
      <c r="BK9" s="624"/>
      <c r="BL9" s="624"/>
      <c r="BM9" s="624"/>
      <c r="BN9" s="625"/>
      <c r="BO9" s="626">
        <v>47</v>
      </c>
      <c r="BP9" s="626"/>
      <c r="BQ9" s="626"/>
      <c r="BR9" s="626"/>
      <c r="BS9" s="627" t="s">
        <v>245</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96503315</v>
      </c>
      <c r="CS9" s="624"/>
      <c r="CT9" s="624"/>
      <c r="CU9" s="624"/>
      <c r="CV9" s="624"/>
      <c r="CW9" s="624"/>
      <c r="CX9" s="624"/>
      <c r="CY9" s="625"/>
      <c r="CZ9" s="626">
        <v>12.1</v>
      </c>
      <c r="DA9" s="626"/>
      <c r="DB9" s="626"/>
      <c r="DC9" s="626"/>
      <c r="DD9" s="632">
        <v>16982804</v>
      </c>
      <c r="DE9" s="624"/>
      <c r="DF9" s="624"/>
      <c r="DG9" s="624"/>
      <c r="DH9" s="624"/>
      <c r="DI9" s="624"/>
      <c r="DJ9" s="624"/>
      <c r="DK9" s="624"/>
      <c r="DL9" s="624"/>
      <c r="DM9" s="624"/>
      <c r="DN9" s="624"/>
      <c r="DO9" s="624"/>
      <c r="DP9" s="625"/>
      <c r="DQ9" s="632">
        <v>50053938</v>
      </c>
      <c r="DR9" s="624"/>
      <c r="DS9" s="624"/>
      <c r="DT9" s="624"/>
      <c r="DU9" s="624"/>
      <c r="DV9" s="624"/>
      <c r="DW9" s="624"/>
      <c r="DX9" s="624"/>
      <c r="DY9" s="624"/>
      <c r="DZ9" s="624"/>
      <c r="EA9" s="624"/>
      <c r="EB9" s="624"/>
      <c r="EC9" s="633"/>
    </row>
    <row r="10" spans="2:143" ht="11.25" customHeight="1" x14ac:dyDescent="0.2">
      <c r="B10" s="620" t="s">
        <v>247</v>
      </c>
      <c r="C10" s="621"/>
      <c r="D10" s="621"/>
      <c r="E10" s="621"/>
      <c r="F10" s="621"/>
      <c r="G10" s="621"/>
      <c r="H10" s="621"/>
      <c r="I10" s="621"/>
      <c r="J10" s="621"/>
      <c r="K10" s="621"/>
      <c r="L10" s="621"/>
      <c r="M10" s="621"/>
      <c r="N10" s="621"/>
      <c r="O10" s="621"/>
      <c r="P10" s="621"/>
      <c r="Q10" s="622"/>
      <c r="R10" s="623">
        <v>429649</v>
      </c>
      <c r="S10" s="624"/>
      <c r="T10" s="624"/>
      <c r="U10" s="624"/>
      <c r="V10" s="624"/>
      <c r="W10" s="624"/>
      <c r="X10" s="624"/>
      <c r="Y10" s="625"/>
      <c r="Z10" s="626">
        <v>0.1</v>
      </c>
      <c r="AA10" s="626"/>
      <c r="AB10" s="626"/>
      <c r="AC10" s="626"/>
      <c r="AD10" s="627">
        <v>429649</v>
      </c>
      <c r="AE10" s="627"/>
      <c r="AF10" s="627"/>
      <c r="AG10" s="627"/>
      <c r="AH10" s="627"/>
      <c r="AI10" s="627"/>
      <c r="AJ10" s="627"/>
      <c r="AK10" s="627"/>
      <c r="AL10" s="628">
        <v>0.1</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4380485</v>
      </c>
      <c r="BH10" s="624"/>
      <c r="BI10" s="624"/>
      <c r="BJ10" s="624"/>
      <c r="BK10" s="624"/>
      <c r="BL10" s="624"/>
      <c r="BM10" s="624"/>
      <c r="BN10" s="625"/>
      <c r="BO10" s="626">
        <v>1.2</v>
      </c>
      <c r="BP10" s="626"/>
      <c r="BQ10" s="626"/>
      <c r="BR10" s="626"/>
      <c r="BS10" s="627" t="s">
        <v>236</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708873</v>
      </c>
      <c r="CS10" s="624"/>
      <c r="CT10" s="624"/>
      <c r="CU10" s="624"/>
      <c r="CV10" s="624"/>
      <c r="CW10" s="624"/>
      <c r="CX10" s="624"/>
      <c r="CY10" s="625"/>
      <c r="CZ10" s="626">
        <v>0.1</v>
      </c>
      <c r="DA10" s="626"/>
      <c r="DB10" s="626"/>
      <c r="DC10" s="626"/>
      <c r="DD10" s="632">
        <v>13750</v>
      </c>
      <c r="DE10" s="624"/>
      <c r="DF10" s="624"/>
      <c r="DG10" s="624"/>
      <c r="DH10" s="624"/>
      <c r="DI10" s="624"/>
      <c r="DJ10" s="624"/>
      <c r="DK10" s="624"/>
      <c r="DL10" s="624"/>
      <c r="DM10" s="624"/>
      <c r="DN10" s="624"/>
      <c r="DO10" s="624"/>
      <c r="DP10" s="625"/>
      <c r="DQ10" s="632">
        <v>490143</v>
      </c>
      <c r="DR10" s="624"/>
      <c r="DS10" s="624"/>
      <c r="DT10" s="624"/>
      <c r="DU10" s="624"/>
      <c r="DV10" s="624"/>
      <c r="DW10" s="624"/>
      <c r="DX10" s="624"/>
      <c r="DY10" s="624"/>
      <c r="DZ10" s="624"/>
      <c r="EA10" s="624"/>
      <c r="EB10" s="624"/>
      <c r="EC10" s="633"/>
    </row>
    <row r="11" spans="2:143" ht="11.25" customHeight="1" x14ac:dyDescent="0.2">
      <c r="B11" s="620" t="s">
        <v>250</v>
      </c>
      <c r="C11" s="621"/>
      <c r="D11" s="621"/>
      <c r="E11" s="621"/>
      <c r="F11" s="621"/>
      <c r="G11" s="621"/>
      <c r="H11" s="621"/>
      <c r="I11" s="621"/>
      <c r="J11" s="621"/>
      <c r="K11" s="621"/>
      <c r="L11" s="621"/>
      <c r="M11" s="621"/>
      <c r="N11" s="621"/>
      <c r="O11" s="621"/>
      <c r="P11" s="621"/>
      <c r="Q11" s="622"/>
      <c r="R11" s="623">
        <v>35367530</v>
      </c>
      <c r="S11" s="624"/>
      <c r="T11" s="624"/>
      <c r="U11" s="624"/>
      <c r="V11" s="624"/>
      <c r="W11" s="624"/>
      <c r="X11" s="624"/>
      <c r="Y11" s="625"/>
      <c r="Z11" s="628">
        <v>4.4000000000000004</v>
      </c>
      <c r="AA11" s="629"/>
      <c r="AB11" s="629"/>
      <c r="AC11" s="635"/>
      <c r="AD11" s="632">
        <v>35367530</v>
      </c>
      <c r="AE11" s="624"/>
      <c r="AF11" s="624"/>
      <c r="AG11" s="624"/>
      <c r="AH11" s="624"/>
      <c r="AI11" s="624"/>
      <c r="AJ11" s="624"/>
      <c r="AK11" s="625"/>
      <c r="AL11" s="628">
        <v>8.6</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13589650</v>
      </c>
      <c r="BH11" s="624"/>
      <c r="BI11" s="624"/>
      <c r="BJ11" s="624"/>
      <c r="BK11" s="624"/>
      <c r="BL11" s="624"/>
      <c r="BM11" s="624"/>
      <c r="BN11" s="625"/>
      <c r="BO11" s="626">
        <v>3.6</v>
      </c>
      <c r="BP11" s="626"/>
      <c r="BQ11" s="626"/>
      <c r="BR11" s="626"/>
      <c r="BS11" s="627">
        <v>2455059</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480041</v>
      </c>
      <c r="CS11" s="624"/>
      <c r="CT11" s="624"/>
      <c r="CU11" s="624"/>
      <c r="CV11" s="624"/>
      <c r="CW11" s="624"/>
      <c r="CX11" s="624"/>
      <c r="CY11" s="625"/>
      <c r="CZ11" s="626">
        <v>0.1</v>
      </c>
      <c r="DA11" s="626"/>
      <c r="DB11" s="626"/>
      <c r="DC11" s="626"/>
      <c r="DD11" s="632">
        <v>33828</v>
      </c>
      <c r="DE11" s="624"/>
      <c r="DF11" s="624"/>
      <c r="DG11" s="624"/>
      <c r="DH11" s="624"/>
      <c r="DI11" s="624"/>
      <c r="DJ11" s="624"/>
      <c r="DK11" s="624"/>
      <c r="DL11" s="624"/>
      <c r="DM11" s="624"/>
      <c r="DN11" s="624"/>
      <c r="DO11" s="624"/>
      <c r="DP11" s="625"/>
      <c r="DQ11" s="632">
        <v>449488</v>
      </c>
      <c r="DR11" s="624"/>
      <c r="DS11" s="624"/>
      <c r="DT11" s="624"/>
      <c r="DU11" s="624"/>
      <c r="DV11" s="624"/>
      <c r="DW11" s="624"/>
      <c r="DX11" s="624"/>
      <c r="DY11" s="624"/>
      <c r="DZ11" s="624"/>
      <c r="EA11" s="624"/>
      <c r="EB11" s="624"/>
      <c r="EC11" s="633"/>
    </row>
    <row r="12" spans="2:143" ht="11.25" customHeight="1" x14ac:dyDescent="0.2">
      <c r="B12" s="620" t="s">
        <v>253</v>
      </c>
      <c r="C12" s="621"/>
      <c r="D12" s="621"/>
      <c r="E12" s="621"/>
      <c r="F12" s="621"/>
      <c r="G12" s="621"/>
      <c r="H12" s="621"/>
      <c r="I12" s="621"/>
      <c r="J12" s="621"/>
      <c r="K12" s="621"/>
      <c r="L12" s="621"/>
      <c r="M12" s="621"/>
      <c r="N12" s="621"/>
      <c r="O12" s="621"/>
      <c r="P12" s="621"/>
      <c r="Q12" s="622"/>
      <c r="R12" s="623">
        <v>34690</v>
      </c>
      <c r="S12" s="624"/>
      <c r="T12" s="624"/>
      <c r="U12" s="624"/>
      <c r="V12" s="624"/>
      <c r="W12" s="624"/>
      <c r="X12" s="624"/>
      <c r="Y12" s="625"/>
      <c r="Z12" s="626">
        <v>0</v>
      </c>
      <c r="AA12" s="626"/>
      <c r="AB12" s="626"/>
      <c r="AC12" s="626"/>
      <c r="AD12" s="627">
        <v>34690</v>
      </c>
      <c r="AE12" s="627"/>
      <c r="AF12" s="627"/>
      <c r="AG12" s="627"/>
      <c r="AH12" s="627"/>
      <c r="AI12" s="627"/>
      <c r="AJ12" s="627"/>
      <c r="AK12" s="627"/>
      <c r="AL12" s="628">
        <v>0</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131573609</v>
      </c>
      <c r="BH12" s="624"/>
      <c r="BI12" s="624"/>
      <c r="BJ12" s="624"/>
      <c r="BK12" s="624"/>
      <c r="BL12" s="624"/>
      <c r="BM12" s="624"/>
      <c r="BN12" s="625"/>
      <c r="BO12" s="626">
        <v>34.799999999999997</v>
      </c>
      <c r="BP12" s="626"/>
      <c r="BQ12" s="626"/>
      <c r="BR12" s="626"/>
      <c r="BS12" s="627" t="s">
        <v>139</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25846655</v>
      </c>
      <c r="CS12" s="624"/>
      <c r="CT12" s="624"/>
      <c r="CU12" s="624"/>
      <c r="CV12" s="624"/>
      <c r="CW12" s="624"/>
      <c r="CX12" s="624"/>
      <c r="CY12" s="625"/>
      <c r="CZ12" s="626">
        <v>3.2</v>
      </c>
      <c r="DA12" s="626"/>
      <c r="DB12" s="626"/>
      <c r="DC12" s="626"/>
      <c r="DD12" s="632">
        <v>277068</v>
      </c>
      <c r="DE12" s="624"/>
      <c r="DF12" s="624"/>
      <c r="DG12" s="624"/>
      <c r="DH12" s="624"/>
      <c r="DI12" s="624"/>
      <c r="DJ12" s="624"/>
      <c r="DK12" s="624"/>
      <c r="DL12" s="624"/>
      <c r="DM12" s="624"/>
      <c r="DN12" s="624"/>
      <c r="DO12" s="624"/>
      <c r="DP12" s="625"/>
      <c r="DQ12" s="632">
        <v>4690900</v>
      </c>
      <c r="DR12" s="624"/>
      <c r="DS12" s="624"/>
      <c r="DT12" s="624"/>
      <c r="DU12" s="624"/>
      <c r="DV12" s="624"/>
      <c r="DW12" s="624"/>
      <c r="DX12" s="624"/>
      <c r="DY12" s="624"/>
      <c r="DZ12" s="624"/>
      <c r="EA12" s="624"/>
      <c r="EB12" s="624"/>
      <c r="EC12" s="633"/>
    </row>
    <row r="13" spans="2:143" ht="11.25" customHeight="1" x14ac:dyDescent="0.2">
      <c r="B13" s="620" t="s">
        <v>256</v>
      </c>
      <c r="C13" s="621"/>
      <c r="D13" s="621"/>
      <c r="E13" s="621"/>
      <c r="F13" s="621"/>
      <c r="G13" s="621"/>
      <c r="H13" s="621"/>
      <c r="I13" s="621"/>
      <c r="J13" s="621"/>
      <c r="K13" s="621"/>
      <c r="L13" s="621"/>
      <c r="M13" s="621"/>
      <c r="N13" s="621"/>
      <c r="O13" s="621"/>
      <c r="P13" s="621"/>
      <c r="Q13" s="622"/>
      <c r="R13" s="623" t="s">
        <v>245</v>
      </c>
      <c r="S13" s="624"/>
      <c r="T13" s="624"/>
      <c r="U13" s="624"/>
      <c r="V13" s="624"/>
      <c r="W13" s="624"/>
      <c r="X13" s="624"/>
      <c r="Y13" s="625"/>
      <c r="Z13" s="626" t="s">
        <v>139</v>
      </c>
      <c r="AA13" s="626"/>
      <c r="AB13" s="626"/>
      <c r="AC13" s="626"/>
      <c r="AD13" s="627" t="s">
        <v>139</v>
      </c>
      <c r="AE13" s="627"/>
      <c r="AF13" s="627"/>
      <c r="AG13" s="627"/>
      <c r="AH13" s="627"/>
      <c r="AI13" s="627"/>
      <c r="AJ13" s="627"/>
      <c r="AK13" s="627"/>
      <c r="AL13" s="628" t="s">
        <v>139</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131237518</v>
      </c>
      <c r="BH13" s="624"/>
      <c r="BI13" s="624"/>
      <c r="BJ13" s="624"/>
      <c r="BK13" s="624"/>
      <c r="BL13" s="624"/>
      <c r="BM13" s="624"/>
      <c r="BN13" s="625"/>
      <c r="BO13" s="626">
        <v>34.700000000000003</v>
      </c>
      <c r="BP13" s="626"/>
      <c r="BQ13" s="626"/>
      <c r="BR13" s="626"/>
      <c r="BS13" s="627" t="s">
        <v>245</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77393809</v>
      </c>
      <c r="CS13" s="624"/>
      <c r="CT13" s="624"/>
      <c r="CU13" s="624"/>
      <c r="CV13" s="624"/>
      <c r="CW13" s="624"/>
      <c r="CX13" s="624"/>
      <c r="CY13" s="625"/>
      <c r="CZ13" s="626">
        <v>9.6999999999999993</v>
      </c>
      <c r="DA13" s="626"/>
      <c r="DB13" s="626"/>
      <c r="DC13" s="626"/>
      <c r="DD13" s="632">
        <v>43452708</v>
      </c>
      <c r="DE13" s="624"/>
      <c r="DF13" s="624"/>
      <c r="DG13" s="624"/>
      <c r="DH13" s="624"/>
      <c r="DI13" s="624"/>
      <c r="DJ13" s="624"/>
      <c r="DK13" s="624"/>
      <c r="DL13" s="624"/>
      <c r="DM13" s="624"/>
      <c r="DN13" s="624"/>
      <c r="DO13" s="624"/>
      <c r="DP13" s="625"/>
      <c r="DQ13" s="632">
        <v>38360399</v>
      </c>
      <c r="DR13" s="624"/>
      <c r="DS13" s="624"/>
      <c r="DT13" s="624"/>
      <c r="DU13" s="624"/>
      <c r="DV13" s="624"/>
      <c r="DW13" s="624"/>
      <c r="DX13" s="624"/>
      <c r="DY13" s="624"/>
      <c r="DZ13" s="624"/>
      <c r="EA13" s="624"/>
      <c r="EB13" s="624"/>
      <c r="EC13" s="633"/>
    </row>
    <row r="14" spans="2:143" ht="11.25" customHeight="1" x14ac:dyDescent="0.2">
      <c r="B14" s="620" t="s">
        <v>259</v>
      </c>
      <c r="C14" s="621"/>
      <c r="D14" s="621"/>
      <c r="E14" s="621"/>
      <c r="F14" s="621"/>
      <c r="G14" s="621"/>
      <c r="H14" s="621"/>
      <c r="I14" s="621"/>
      <c r="J14" s="621"/>
      <c r="K14" s="621"/>
      <c r="L14" s="621"/>
      <c r="M14" s="621"/>
      <c r="N14" s="621"/>
      <c r="O14" s="621"/>
      <c r="P14" s="621"/>
      <c r="Q14" s="622"/>
      <c r="R14" s="623">
        <v>7003</v>
      </c>
      <c r="S14" s="624"/>
      <c r="T14" s="624"/>
      <c r="U14" s="624"/>
      <c r="V14" s="624"/>
      <c r="W14" s="624"/>
      <c r="X14" s="624"/>
      <c r="Y14" s="625"/>
      <c r="Z14" s="626">
        <v>0</v>
      </c>
      <c r="AA14" s="626"/>
      <c r="AB14" s="626"/>
      <c r="AC14" s="626"/>
      <c r="AD14" s="627">
        <v>7003</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997614</v>
      </c>
      <c r="BH14" s="624"/>
      <c r="BI14" s="624"/>
      <c r="BJ14" s="624"/>
      <c r="BK14" s="624"/>
      <c r="BL14" s="624"/>
      <c r="BM14" s="624"/>
      <c r="BN14" s="625"/>
      <c r="BO14" s="626">
        <v>0.3</v>
      </c>
      <c r="BP14" s="626"/>
      <c r="BQ14" s="626"/>
      <c r="BR14" s="626"/>
      <c r="BS14" s="627" t="s">
        <v>236</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17772334</v>
      </c>
      <c r="CS14" s="624"/>
      <c r="CT14" s="624"/>
      <c r="CU14" s="624"/>
      <c r="CV14" s="624"/>
      <c r="CW14" s="624"/>
      <c r="CX14" s="624"/>
      <c r="CY14" s="625"/>
      <c r="CZ14" s="626">
        <v>2.2000000000000002</v>
      </c>
      <c r="DA14" s="626"/>
      <c r="DB14" s="626"/>
      <c r="DC14" s="626"/>
      <c r="DD14" s="632">
        <v>2014161</v>
      </c>
      <c r="DE14" s="624"/>
      <c r="DF14" s="624"/>
      <c r="DG14" s="624"/>
      <c r="DH14" s="624"/>
      <c r="DI14" s="624"/>
      <c r="DJ14" s="624"/>
      <c r="DK14" s="624"/>
      <c r="DL14" s="624"/>
      <c r="DM14" s="624"/>
      <c r="DN14" s="624"/>
      <c r="DO14" s="624"/>
      <c r="DP14" s="625"/>
      <c r="DQ14" s="632">
        <v>15851308</v>
      </c>
      <c r="DR14" s="624"/>
      <c r="DS14" s="624"/>
      <c r="DT14" s="624"/>
      <c r="DU14" s="624"/>
      <c r="DV14" s="624"/>
      <c r="DW14" s="624"/>
      <c r="DX14" s="624"/>
      <c r="DY14" s="624"/>
      <c r="DZ14" s="624"/>
      <c r="EA14" s="624"/>
      <c r="EB14" s="624"/>
      <c r="EC14" s="633"/>
    </row>
    <row r="15" spans="2:143" ht="11.25" customHeight="1" x14ac:dyDescent="0.2">
      <c r="B15" s="620" t="s">
        <v>262</v>
      </c>
      <c r="C15" s="621"/>
      <c r="D15" s="621"/>
      <c r="E15" s="621"/>
      <c r="F15" s="621"/>
      <c r="G15" s="621"/>
      <c r="H15" s="621"/>
      <c r="I15" s="621"/>
      <c r="J15" s="621"/>
      <c r="K15" s="621"/>
      <c r="L15" s="621"/>
      <c r="M15" s="621"/>
      <c r="N15" s="621"/>
      <c r="O15" s="621"/>
      <c r="P15" s="621"/>
      <c r="Q15" s="622"/>
      <c r="R15" s="623">
        <v>3792229</v>
      </c>
      <c r="S15" s="624"/>
      <c r="T15" s="624"/>
      <c r="U15" s="624"/>
      <c r="V15" s="624"/>
      <c r="W15" s="624"/>
      <c r="X15" s="624"/>
      <c r="Y15" s="625"/>
      <c r="Z15" s="626">
        <v>0.5</v>
      </c>
      <c r="AA15" s="626"/>
      <c r="AB15" s="626"/>
      <c r="AC15" s="626"/>
      <c r="AD15" s="627">
        <v>3792229</v>
      </c>
      <c r="AE15" s="627"/>
      <c r="AF15" s="627"/>
      <c r="AG15" s="627"/>
      <c r="AH15" s="627"/>
      <c r="AI15" s="627"/>
      <c r="AJ15" s="627"/>
      <c r="AK15" s="627"/>
      <c r="AL15" s="628">
        <v>0.9</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9938069</v>
      </c>
      <c r="BH15" s="624"/>
      <c r="BI15" s="624"/>
      <c r="BJ15" s="624"/>
      <c r="BK15" s="624"/>
      <c r="BL15" s="624"/>
      <c r="BM15" s="624"/>
      <c r="BN15" s="625"/>
      <c r="BO15" s="626">
        <v>2.6</v>
      </c>
      <c r="BP15" s="626"/>
      <c r="BQ15" s="626"/>
      <c r="BR15" s="626"/>
      <c r="BS15" s="627" t="s">
        <v>236</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129392109</v>
      </c>
      <c r="CS15" s="624"/>
      <c r="CT15" s="624"/>
      <c r="CU15" s="624"/>
      <c r="CV15" s="624"/>
      <c r="CW15" s="624"/>
      <c r="CX15" s="624"/>
      <c r="CY15" s="625"/>
      <c r="CZ15" s="626">
        <v>16.2</v>
      </c>
      <c r="DA15" s="626"/>
      <c r="DB15" s="626"/>
      <c r="DC15" s="626"/>
      <c r="DD15" s="632">
        <v>19828408</v>
      </c>
      <c r="DE15" s="624"/>
      <c r="DF15" s="624"/>
      <c r="DG15" s="624"/>
      <c r="DH15" s="624"/>
      <c r="DI15" s="624"/>
      <c r="DJ15" s="624"/>
      <c r="DK15" s="624"/>
      <c r="DL15" s="624"/>
      <c r="DM15" s="624"/>
      <c r="DN15" s="624"/>
      <c r="DO15" s="624"/>
      <c r="DP15" s="625"/>
      <c r="DQ15" s="632">
        <v>87922503</v>
      </c>
      <c r="DR15" s="624"/>
      <c r="DS15" s="624"/>
      <c r="DT15" s="624"/>
      <c r="DU15" s="624"/>
      <c r="DV15" s="624"/>
      <c r="DW15" s="624"/>
      <c r="DX15" s="624"/>
      <c r="DY15" s="624"/>
      <c r="DZ15" s="624"/>
      <c r="EA15" s="624"/>
      <c r="EB15" s="624"/>
      <c r="EC15" s="633"/>
    </row>
    <row r="16" spans="2:143" ht="11.25" customHeight="1" x14ac:dyDescent="0.2">
      <c r="B16" s="620" t="s">
        <v>265</v>
      </c>
      <c r="C16" s="621"/>
      <c r="D16" s="621"/>
      <c r="E16" s="621"/>
      <c r="F16" s="621"/>
      <c r="G16" s="621"/>
      <c r="H16" s="621"/>
      <c r="I16" s="621"/>
      <c r="J16" s="621"/>
      <c r="K16" s="621"/>
      <c r="L16" s="621"/>
      <c r="M16" s="621"/>
      <c r="N16" s="621"/>
      <c r="O16" s="621"/>
      <c r="P16" s="621"/>
      <c r="Q16" s="622"/>
      <c r="R16" s="623">
        <v>933619</v>
      </c>
      <c r="S16" s="624"/>
      <c r="T16" s="624"/>
      <c r="U16" s="624"/>
      <c r="V16" s="624"/>
      <c r="W16" s="624"/>
      <c r="X16" s="624"/>
      <c r="Y16" s="625"/>
      <c r="Z16" s="626">
        <v>0.1</v>
      </c>
      <c r="AA16" s="626"/>
      <c r="AB16" s="626"/>
      <c r="AC16" s="626"/>
      <c r="AD16" s="627">
        <v>933619</v>
      </c>
      <c r="AE16" s="627"/>
      <c r="AF16" s="627"/>
      <c r="AG16" s="627"/>
      <c r="AH16" s="627"/>
      <c r="AI16" s="627"/>
      <c r="AJ16" s="627"/>
      <c r="AK16" s="627"/>
      <c r="AL16" s="628">
        <v>0.2</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236</v>
      </c>
      <c r="BH16" s="624"/>
      <c r="BI16" s="624"/>
      <c r="BJ16" s="624"/>
      <c r="BK16" s="624"/>
      <c r="BL16" s="624"/>
      <c r="BM16" s="624"/>
      <c r="BN16" s="625"/>
      <c r="BO16" s="626" t="s">
        <v>245</v>
      </c>
      <c r="BP16" s="626"/>
      <c r="BQ16" s="626"/>
      <c r="BR16" s="626"/>
      <c r="BS16" s="627" t="s">
        <v>236</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v>6508</v>
      </c>
      <c r="CS16" s="624"/>
      <c r="CT16" s="624"/>
      <c r="CU16" s="624"/>
      <c r="CV16" s="624"/>
      <c r="CW16" s="624"/>
      <c r="CX16" s="624"/>
      <c r="CY16" s="625"/>
      <c r="CZ16" s="626">
        <v>0</v>
      </c>
      <c r="DA16" s="626"/>
      <c r="DB16" s="626"/>
      <c r="DC16" s="626"/>
      <c r="DD16" s="632" t="s">
        <v>245</v>
      </c>
      <c r="DE16" s="624"/>
      <c r="DF16" s="624"/>
      <c r="DG16" s="624"/>
      <c r="DH16" s="624"/>
      <c r="DI16" s="624"/>
      <c r="DJ16" s="624"/>
      <c r="DK16" s="624"/>
      <c r="DL16" s="624"/>
      <c r="DM16" s="624"/>
      <c r="DN16" s="624"/>
      <c r="DO16" s="624"/>
      <c r="DP16" s="625"/>
      <c r="DQ16" s="632">
        <v>6508</v>
      </c>
      <c r="DR16" s="624"/>
      <c r="DS16" s="624"/>
      <c r="DT16" s="624"/>
      <c r="DU16" s="624"/>
      <c r="DV16" s="624"/>
      <c r="DW16" s="624"/>
      <c r="DX16" s="624"/>
      <c r="DY16" s="624"/>
      <c r="DZ16" s="624"/>
      <c r="EA16" s="624"/>
      <c r="EB16" s="624"/>
      <c r="EC16" s="633"/>
    </row>
    <row r="17" spans="2:133" ht="11.25" customHeight="1" x14ac:dyDescent="0.2">
      <c r="B17" s="620" t="s">
        <v>268</v>
      </c>
      <c r="C17" s="621"/>
      <c r="D17" s="621"/>
      <c r="E17" s="621"/>
      <c r="F17" s="621"/>
      <c r="G17" s="621"/>
      <c r="H17" s="621"/>
      <c r="I17" s="621"/>
      <c r="J17" s="621"/>
      <c r="K17" s="621"/>
      <c r="L17" s="621"/>
      <c r="M17" s="621"/>
      <c r="N17" s="621"/>
      <c r="O17" s="621"/>
      <c r="P17" s="621"/>
      <c r="Q17" s="622"/>
      <c r="R17" s="623">
        <v>3395150</v>
      </c>
      <c r="S17" s="624"/>
      <c r="T17" s="624"/>
      <c r="U17" s="624"/>
      <c r="V17" s="624"/>
      <c r="W17" s="624"/>
      <c r="X17" s="624"/>
      <c r="Y17" s="625"/>
      <c r="Z17" s="626">
        <v>0.4</v>
      </c>
      <c r="AA17" s="626"/>
      <c r="AB17" s="626"/>
      <c r="AC17" s="626"/>
      <c r="AD17" s="627">
        <v>3395150</v>
      </c>
      <c r="AE17" s="627"/>
      <c r="AF17" s="627"/>
      <c r="AG17" s="627"/>
      <c r="AH17" s="627"/>
      <c r="AI17" s="627"/>
      <c r="AJ17" s="627"/>
      <c r="AK17" s="627"/>
      <c r="AL17" s="628">
        <v>0.8</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139</v>
      </c>
      <c r="BH17" s="624"/>
      <c r="BI17" s="624"/>
      <c r="BJ17" s="624"/>
      <c r="BK17" s="624"/>
      <c r="BL17" s="624"/>
      <c r="BM17" s="624"/>
      <c r="BN17" s="625"/>
      <c r="BO17" s="626" t="s">
        <v>245</v>
      </c>
      <c r="BP17" s="626"/>
      <c r="BQ17" s="626"/>
      <c r="BR17" s="626"/>
      <c r="BS17" s="627" t="s">
        <v>245</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71549156</v>
      </c>
      <c r="CS17" s="624"/>
      <c r="CT17" s="624"/>
      <c r="CU17" s="624"/>
      <c r="CV17" s="624"/>
      <c r="CW17" s="624"/>
      <c r="CX17" s="624"/>
      <c r="CY17" s="625"/>
      <c r="CZ17" s="626">
        <v>9</v>
      </c>
      <c r="DA17" s="626"/>
      <c r="DB17" s="626"/>
      <c r="DC17" s="626"/>
      <c r="DD17" s="632" t="s">
        <v>139</v>
      </c>
      <c r="DE17" s="624"/>
      <c r="DF17" s="624"/>
      <c r="DG17" s="624"/>
      <c r="DH17" s="624"/>
      <c r="DI17" s="624"/>
      <c r="DJ17" s="624"/>
      <c r="DK17" s="624"/>
      <c r="DL17" s="624"/>
      <c r="DM17" s="624"/>
      <c r="DN17" s="624"/>
      <c r="DO17" s="624"/>
      <c r="DP17" s="625"/>
      <c r="DQ17" s="632">
        <v>68305227</v>
      </c>
      <c r="DR17" s="624"/>
      <c r="DS17" s="624"/>
      <c r="DT17" s="624"/>
      <c r="DU17" s="624"/>
      <c r="DV17" s="624"/>
      <c r="DW17" s="624"/>
      <c r="DX17" s="624"/>
      <c r="DY17" s="624"/>
      <c r="DZ17" s="624"/>
      <c r="EA17" s="624"/>
      <c r="EB17" s="624"/>
      <c r="EC17" s="633"/>
    </row>
    <row r="18" spans="2:133" ht="11.25" customHeight="1" x14ac:dyDescent="0.2">
      <c r="B18" s="620" t="s">
        <v>271</v>
      </c>
      <c r="C18" s="621"/>
      <c r="D18" s="621"/>
      <c r="E18" s="621"/>
      <c r="F18" s="621"/>
      <c r="G18" s="621"/>
      <c r="H18" s="621"/>
      <c r="I18" s="621"/>
      <c r="J18" s="621"/>
      <c r="K18" s="621"/>
      <c r="L18" s="621"/>
      <c r="M18" s="621"/>
      <c r="N18" s="621"/>
      <c r="O18" s="621"/>
      <c r="P18" s="621"/>
      <c r="Q18" s="622"/>
      <c r="R18" s="623">
        <v>2209026</v>
      </c>
      <c r="S18" s="624"/>
      <c r="T18" s="624"/>
      <c r="U18" s="624"/>
      <c r="V18" s="624"/>
      <c r="W18" s="624"/>
      <c r="X18" s="624"/>
      <c r="Y18" s="625"/>
      <c r="Z18" s="626">
        <v>0.3</v>
      </c>
      <c r="AA18" s="626"/>
      <c r="AB18" s="626"/>
      <c r="AC18" s="626"/>
      <c r="AD18" s="627">
        <v>2209026</v>
      </c>
      <c r="AE18" s="627"/>
      <c r="AF18" s="627"/>
      <c r="AG18" s="627"/>
      <c r="AH18" s="627"/>
      <c r="AI18" s="627"/>
      <c r="AJ18" s="627"/>
      <c r="AK18" s="627"/>
      <c r="AL18" s="628">
        <v>0.5</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236</v>
      </c>
      <c r="BH18" s="624"/>
      <c r="BI18" s="624"/>
      <c r="BJ18" s="624"/>
      <c r="BK18" s="624"/>
      <c r="BL18" s="624"/>
      <c r="BM18" s="624"/>
      <c r="BN18" s="625"/>
      <c r="BO18" s="626" t="s">
        <v>236</v>
      </c>
      <c r="BP18" s="626"/>
      <c r="BQ18" s="626"/>
      <c r="BR18" s="626"/>
      <c r="BS18" s="627" t="s">
        <v>236</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v>1131237</v>
      </c>
      <c r="CS18" s="624"/>
      <c r="CT18" s="624"/>
      <c r="CU18" s="624"/>
      <c r="CV18" s="624"/>
      <c r="CW18" s="624"/>
      <c r="CX18" s="624"/>
      <c r="CY18" s="625"/>
      <c r="CZ18" s="626">
        <v>0.1</v>
      </c>
      <c r="DA18" s="626"/>
      <c r="DB18" s="626"/>
      <c r="DC18" s="626"/>
      <c r="DD18" s="632" t="s">
        <v>236</v>
      </c>
      <c r="DE18" s="624"/>
      <c r="DF18" s="624"/>
      <c r="DG18" s="624"/>
      <c r="DH18" s="624"/>
      <c r="DI18" s="624"/>
      <c r="DJ18" s="624"/>
      <c r="DK18" s="624"/>
      <c r="DL18" s="624"/>
      <c r="DM18" s="624"/>
      <c r="DN18" s="624"/>
      <c r="DO18" s="624"/>
      <c r="DP18" s="625"/>
      <c r="DQ18" s="632">
        <v>1131237</v>
      </c>
      <c r="DR18" s="624"/>
      <c r="DS18" s="624"/>
      <c r="DT18" s="624"/>
      <c r="DU18" s="624"/>
      <c r="DV18" s="624"/>
      <c r="DW18" s="624"/>
      <c r="DX18" s="624"/>
      <c r="DY18" s="624"/>
      <c r="DZ18" s="624"/>
      <c r="EA18" s="624"/>
      <c r="EB18" s="624"/>
      <c r="EC18" s="633"/>
    </row>
    <row r="19" spans="2:133" ht="11.25" customHeight="1" x14ac:dyDescent="0.2">
      <c r="B19" s="620" t="s">
        <v>274</v>
      </c>
      <c r="C19" s="621"/>
      <c r="D19" s="621"/>
      <c r="E19" s="621"/>
      <c r="F19" s="621"/>
      <c r="G19" s="621"/>
      <c r="H19" s="621"/>
      <c r="I19" s="621"/>
      <c r="J19" s="621"/>
      <c r="K19" s="621"/>
      <c r="L19" s="621"/>
      <c r="M19" s="621"/>
      <c r="N19" s="621"/>
      <c r="O19" s="621"/>
      <c r="P19" s="621"/>
      <c r="Q19" s="622"/>
      <c r="R19" s="623">
        <v>2200020</v>
      </c>
      <c r="S19" s="624"/>
      <c r="T19" s="624"/>
      <c r="U19" s="624"/>
      <c r="V19" s="624"/>
      <c r="W19" s="624"/>
      <c r="X19" s="624"/>
      <c r="Y19" s="625"/>
      <c r="Z19" s="626">
        <v>0.3</v>
      </c>
      <c r="AA19" s="626"/>
      <c r="AB19" s="626"/>
      <c r="AC19" s="626"/>
      <c r="AD19" s="627">
        <v>2200020</v>
      </c>
      <c r="AE19" s="627"/>
      <c r="AF19" s="627"/>
      <c r="AG19" s="627"/>
      <c r="AH19" s="627"/>
      <c r="AI19" s="627"/>
      <c r="AJ19" s="627"/>
      <c r="AK19" s="627"/>
      <c r="AL19" s="628">
        <v>0.5</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36749492</v>
      </c>
      <c r="BH19" s="624"/>
      <c r="BI19" s="624"/>
      <c r="BJ19" s="624"/>
      <c r="BK19" s="624"/>
      <c r="BL19" s="624"/>
      <c r="BM19" s="624"/>
      <c r="BN19" s="625"/>
      <c r="BO19" s="626">
        <v>9.6999999999999993</v>
      </c>
      <c r="BP19" s="626"/>
      <c r="BQ19" s="626"/>
      <c r="BR19" s="626"/>
      <c r="BS19" s="627" t="s">
        <v>236</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139</v>
      </c>
      <c r="CS19" s="624"/>
      <c r="CT19" s="624"/>
      <c r="CU19" s="624"/>
      <c r="CV19" s="624"/>
      <c r="CW19" s="624"/>
      <c r="CX19" s="624"/>
      <c r="CY19" s="625"/>
      <c r="CZ19" s="626" t="s">
        <v>245</v>
      </c>
      <c r="DA19" s="626"/>
      <c r="DB19" s="626"/>
      <c r="DC19" s="626"/>
      <c r="DD19" s="632" t="s">
        <v>245</v>
      </c>
      <c r="DE19" s="624"/>
      <c r="DF19" s="624"/>
      <c r="DG19" s="624"/>
      <c r="DH19" s="624"/>
      <c r="DI19" s="624"/>
      <c r="DJ19" s="624"/>
      <c r="DK19" s="624"/>
      <c r="DL19" s="624"/>
      <c r="DM19" s="624"/>
      <c r="DN19" s="624"/>
      <c r="DO19" s="624"/>
      <c r="DP19" s="625"/>
      <c r="DQ19" s="632" t="s">
        <v>236</v>
      </c>
      <c r="DR19" s="624"/>
      <c r="DS19" s="624"/>
      <c r="DT19" s="624"/>
      <c r="DU19" s="624"/>
      <c r="DV19" s="624"/>
      <c r="DW19" s="624"/>
      <c r="DX19" s="624"/>
      <c r="DY19" s="624"/>
      <c r="DZ19" s="624"/>
      <c r="EA19" s="624"/>
      <c r="EB19" s="624"/>
      <c r="EC19" s="633"/>
    </row>
    <row r="20" spans="2:133" ht="11.25" customHeight="1" x14ac:dyDescent="0.2">
      <c r="B20" s="636" t="s">
        <v>277</v>
      </c>
      <c r="C20" s="637"/>
      <c r="D20" s="637"/>
      <c r="E20" s="637"/>
      <c r="F20" s="637"/>
      <c r="G20" s="637"/>
      <c r="H20" s="637"/>
      <c r="I20" s="637"/>
      <c r="J20" s="637"/>
      <c r="K20" s="637"/>
      <c r="L20" s="637"/>
      <c r="M20" s="637"/>
      <c r="N20" s="637"/>
      <c r="O20" s="637"/>
      <c r="P20" s="637"/>
      <c r="Q20" s="638"/>
      <c r="R20" s="623">
        <v>9006</v>
      </c>
      <c r="S20" s="624"/>
      <c r="T20" s="624"/>
      <c r="U20" s="624"/>
      <c r="V20" s="624"/>
      <c r="W20" s="624"/>
      <c r="X20" s="624"/>
      <c r="Y20" s="625"/>
      <c r="Z20" s="626">
        <v>0</v>
      </c>
      <c r="AA20" s="626"/>
      <c r="AB20" s="626"/>
      <c r="AC20" s="626"/>
      <c r="AD20" s="627">
        <v>9006</v>
      </c>
      <c r="AE20" s="627"/>
      <c r="AF20" s="627"/>
      <c r="AG20" s="627"/>
      <c r="AH20" s="627"/>
      <c r="AI20" s="627"/>
      <c r="AJ20" s="627"/>
      <c r="AK20" s="627"/>
      <c r="AL20" s="628">
        <v>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36749492</v>
      </c>
      <c r="BH20" s="624"/>
      <c r="BI20" s="624"/>
      <c r="BJ20" s="624"/>
      <c r="BK20" s="624"/>
      <c r="BL20" s="624"/>
      <c r="BM20" s="624"/>
      <c r="BN20" s="625"/>
      <c r="BO20" s="626">
        <v>9.6999999999999993</v>
      </c>
      <c r="BP20" s="626"/>
      <c r="BQ20" s="626"/>
      <c r="BR20" s="626"/>
      <c r="BS20" s="627" t="s">
        <v>236</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797468795</v>
      </c>
      <c r="CS20" s="624"/>
      <c r="CT20" s="624"/>
      <c r="CU20" s="624"/>
      <c r="CV20" s="624"/>
      <c r="CW20" s="624"/>
      <c r="CX20" s="624"/>
      <c r="CY20" s="625"/>
      <c r="CZ20" s="626">
        <v>100</v>
      </c>
      <c r="DA20" s="626"/>
      <c r="DB20" s="626"/>
      <c r="DC20" s="626"/>
      <c r="DD20" s="632">
        <v>104880684</v>
      </c>
      <c r="DE20" s="624"/>
      <c r="DF20" s="624"/>
      <c r="DG20" s="624"/>
      <c r="DH20" s="624"/>
      <c r="DI20" s="624"/>
      <c r="DJ20" s="624"/>
      <c r="DK20" s="624"/>
      <c r="DL20" s="624"/>
      <c r="DM20" s="624"/>
      <c r="DN20" s="624"/>
      <c r="DO20" s="624"/>
      <c r="DP20" s="625"/>
      <c r="DQ20" s="632">
        <v>454419321</v>
      </c>
      <c r="DR20" s="624"/>
      <c r="DS20" s="624"/>
      <c r="DT20" s="624"/>
      <c r="DU20" s="624"/>
      <c r="DV20" s="624"/>
      <c r="DW20" s="624"/>
      <c r="DX20" s="624"/>
      <c r="DY20" s="624"/>
      <c r="DZ20" s="624"/>
      <c r="EA20" s="624"/>
      <c r="EB20" s="624"/>
      <c r="EC20" s="633"/>
    </row>
    <row r="21" spans="2:133" ht="11.25" customHeight="1" x14ac:dyDescent="0.2">
      <c r="B21" s="620" t="s">
        <v>280</v>
      </c>
      <c r="C21" s="621"/>
      <c r="D21" s="621"/>
      <c r="E21" s="621"/>
      <c r="F21" s="621"/>
      <c r="G21" s="621"/>
      <c r="H21" s="621"/>
      <c r="I21" s="621"/>
      <c r="J21" s="621"/>
      <c r="K21" s="621"/>
      <c r="L21" s="621"/>
      <c r="M21" s="621"/>
      <c r="N21" s="621"/>
      <c r="O21" s="621"/>
      <c r="P21" s="621"/>
      <c r="Q21" s="622"/>
      <c r="R21" s="623">
        <v>339619</v>
      </c>
      <c r="S21" s="624"/>
      <c r="T21" s="624"/>
      <c r="U21" s="624"/>
      <c r="V21" s="624"/>
      <c r="W21" s="624"/>
      <c r="X21" s="624"/>
      <c r="Y21" s="625"/>
      <c r="Z21" s="626">
        <v>0</v>
      </c>
      <c r="AA21" s="626"/>
      <c r="AB21" s="626"/>
      <c r="AC21" s="626"/>
      <c r="AD21" s="627" t="s">
        <v>236</v>
      </c>
      <c r="AE21" s="627"/>
      <c r="AF21" s="627"/>
      <c r="AG21" s="627"/>
      <c r="AH21" s="627"/>
      <c r="AI21" s="627"/>
      <c r="AJ21" s="627"/>
      <c r="AK21" s="627"/>
      <c r="AL21" s="628" t="s">
        <v>245</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v>26564</v>
      </c>
      <c r="BH21" s="624"/>
      <c r="BI21" s="624"/>
      <c r="BJ21" s="624"/>
      <c r="BK21" s="624"/>
      <c r="BL21" s="624"/>
      <c r="BM21" s="624"/>
      <c r="BN21" s="625"/>
      <c r="BO21" s="626">
        <v>0</v>
      </c>
      <c r="BP21" s="626"/>
      <c r="BQ21" s="626"/>
      <c r="BR21" s="626"/>
      <c r="BS21" s="627" t="s">
        <v>245</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282</v>
      </c>
      <c r="C22" s="621"/>
      <c r="D22" s="621"/>
      <c r="E22" s="621"/>
      <c r="F22" s="621"/>
      <c r="G22" s="621"/>
      <c r="H22" s="621"/>
      <c r="I22" s="621"/>
      <c r="J22" s="621"/>
      <c r="K22" s="621"/>
      <c r="L22" s="621"/>
      <c r="M22" s="621"/>
      <c r="N22" s="621"/>
      <c r="O22" s="621"/>
      <c r="P22" s="621"/>
      <c r="Q22" s="622"/>
      <c r="R22" s="623" t="s">
        <v>236</v>
      </c>
      <c r="S22" s="624"/>
      <c r="T22" s="624"/>
      <c r="U22" s="624"/>
      <c r="V22" s="624"/>
      <c r="W22" s="624"/>
      <c r="X22" s="624"/>
      <c r="Y22" s="625"/>
      <c r="Z22" s="626" t="s">
        <v>236</v>
      </c>
      <c r="AA22" s="626"/>
      <c r="AB22" s="626"/>
      <c r="AC22" s="626"/>
      <c r="AD22" s="627" t="s">
        <v>245</v>
      </c>
      <c r="AE22" s="627"/>
      <c r="AF22" s="627"/>
      <c r="AG22" s="627"/>
      <c r="AH22" s="627"/>
      <c r="AI22" s="627"/>
      <c r="AJ22" s="627"/>
      <c r="AK22" s="627"/>
      <c r="AL22" s="628" t="s">
        <v>236</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v>9218073</v>
      </c>
      <c r="BH22" s="624"/>
      <c r="BI22" s="624"/>
      <c r="BJ22" s="624"/>
      <c r="BK22" s="624"/>
      <c r="BL22" s="624"/>
      <c r="BM22" s="624"/>
      <c r="BN22" s="625"/>
      <c r="BO22" s="626">
        <v>2.4</v>
      </c>
      <c r="BP22" s="626"/>
      <c r="BQ22" s="626"/>
      <c r="BR22" s="626"/>
      <c r="BS22" s="627" t="s">
        <v>245</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285</v>
      </c>
      <c r="C23" s="621"/>
      <c r="D23" s="621"/>
      <c r="E23" s="621"/>
      <c r="F23" s="621"/>
      <c r="G23" s="621"/>
      <c r="H23" s="621"/>
      <c r="I23" s="621"/>
      <c r="J23" s="621"/>
      <c r="K23" s="621"/>
      <c r="L23" s="621"/>
      <c r="M23" s="621"/>
      <c r="N23" s="621"/>
      <c r="O23" s="621"/>
      <c r="P23" s="621"/>
      <c r="Q23" s="622"/>
      <c r="R23" s="623">
        <v>339288</v>
      </c>
      <c r="S23" s="624"/>
      <c r="T23" s="624"/>
      <c r="U23" s="624"/>
      <c r="V23" s="624"/>
      <c r="W23" s="624"/>
      <c r="X23" s="624"/>
      <c r="Y23" s="625"/>
      <c r="Z23" s="626">
        <v>0</v>
      </c>
      <c r="AA23" s="626"/>
      <c r="AB23" s="626"/>
      <c r="AC23" s="626"/>
      <c r="AD23" s="627" t="s">
        <v>236</v>
      </c>
      <c r="AE23" s="627"/>
      <c r="AF23" s="627"/>
      <c r="AG23" s="627"/>
      <c r="AH23" s="627"/>
      <c r="AI23" s="627"/>
      <c r="AJ23" s="627"/>
      <c r="AK23" s="627"/>
      <c r="AL23" s="628" t="s">
        <v>236</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v>27504855</v>
      </c>
      <c r="BH23" s="624"/>
      <c r="BI23" s="624"/>
      <c r="BJ23" s="624"/>
      <c r="BK23" s="624"/>
      <c r="BL23" s="624"/>
      <c r="BM23" s="624"/>
      <c r="BN23" s="625"/>
      <c r="BO23" s="626">
        <v>7.3</v>
      </c>
      <c r="BP23" s="626"/>
      <c r="BQ23" s="626"/>
      <c r="BR23" s="626"/>
      <c r="BS23" s="627" t="s">
        <v>139</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2">
      <c r="B24" s="620" t="s">
        <v>292</v>
      </c>
      <c r="C24" s="621"/>
      <c r="D24" s="621"/>
      <c r="E24" s="621"/>
      <c r="F24" s="621"/>
      <c r="G24" s="621"/>
      <c r="H24" s="621"/>
      <c r="I24" s="621"/>
      <c r="J24" s="621"/>
      <c r="K24" s="621"/>
      <c r="L24" s="621"/>
      <c r="M24" s="621"/>
      <c r="N24" s="621"/>
      <c r="O24" s="621"/>
      <c r="P24" s="621"/>
      <c r="Q24" s="622"/>
      <c r="R24" s="623">
        <v>331</v>
      </c>
      <c r="S24" s="624"/>
      <c r="T24" s="624"/>
      <c r="U24" s="624"/>
      <c r="V24" s="624"/>
      <c r="W24" s="624"/>
      <c r="X24" s="624"/>
      <c r="Y24" s="625"/>
      <c r="Z24" s="626">
        <v>0</v>
      </c>
      <c r="AA24" s="626"/>
      <c r="AB24" s="626"/>
      <c r="AC24" s="626"/>
      <c r="AD24" s="627" t="s">
        <v>236</v>
      </c>
      <c r="AE24" s="627"/>
      <c r="AF24" s="627"/>
      <c r="AG24" s="627"/>
      <c r="AH24" s="627"/>
      <c r="AI24" s="627"/>
      <c r="AJ24" s="627"/>
      <c r="AK24" s="627"/>
      <c r="AL24" s="628" t="s">
        <v>236</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139</v>
      </c>
      <c r="BH24" s="624"/>
      <c r="BI24" s="624"/>
      <c r="BJ24" s="624"/>
      <c r="BK24" s="624"/>
      <c r="BL24" s="624"/>
      <c r="BM24" s="624"/>
      <c r="BN24" s="625"/>
      <c r="BO24" s="626" t="s">
        <v>236</v>
      </c>
      <c r="BP24" s="626"/>
      <c r="BQ24" s="626"/>
      <c r="BR24" s="626"/>
      <c r="BS24" s="627" t="s">
        <v>236</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462502701</v>
      </c>
      <c r="CS24" s="613"/>
      <c r="CT24" s="613"/>
      <c r="CU24" s="613"/>
      <c r="CV24" s="613"/>
      <c r="CW24" s="613"/>
      <c r="CX24" s="613"/>
      <c r="CY24" s="614"/>
      <c r="CZ24" s="617">
        <v>58</v>
      </c>
      <c r="DA24" s="618"/>
      <c r="DB24" s="618"/>
      <c r="DC24" s="634"/>
      <c r="DD24" s="658">
        <v>279993726</v>
      </c>
      <c r="DE24" s="613"/>
      <c r="DF24" s="613"/>
      <c r="DG24" s="613"/>
      <c r="DH24" s="613"/>
      <c r="DI24" s="613"/>
      <c r="DJ24" s="613"/>
      <c r="DK24" s="614"/>
      <c r="DL24" s="658">
        <v>275407719</v>
      </c>
      <c r="DM24" s="613"/>
      <c r="DN24" s="613"/>
      <c r="DO24" s="613"/>
      <c r="DP24" s="613"/>
      <c r="DQ24" s="613"/>
      <c r="DR24" s="613"/>
      <c r="DS24" s="613"/>
      <c r="DT24" s="613"/>
      <c r="DU24" s="613"/>
      <c r="DV24" s="614"/>
      <c r="DW24" s="617">
        <v>67.2</v>
      </c>
      <c r="DX24" s="618"/>
      <c r="DY24" s="618"/>
      <c r="DZ24" s="618"/>
      <c r="EA24" s="618"/>
      <c r="EB24" s="618"/>
      <c r="EC24" s="619"/>
    </row>
    <row r="25" spans="2:133" ht="11.25" customHeight="1" x14ac:dyDescent="0.2">
      <c r="B25" s="620" t="s">
        <v>295</v>
      </c>
      <c r="C25" s="621"/>
      <c r="D25" s="621"/>
      <c r="E25" s="621"/>
      <c r="F25" s="621"/>
      <c r="G25" s="621"/>
      <c r="H25" s="621"/>
      <c r="I25" s="621"/>
      <c r="J25" s="621"/>
      <c r="K25" s="621"/>
      <c r="L25" s="621"/>
      <c r="M25" s="621"/>
      <c r="N25" s="621"/>
      <c r="O25" s="621"/>
      <c r="P25" s="621"/>
      <c r="Q25" s="622"/>
      <c r="R25" s="623">
        <v>432148050</v>
      </c>
      <c r="S25" s="624"/>
      <c r="T25" s="624"/>
      <c r="U25" s="624"/>
      <c r="V25" s="624"/>
      <c r="W25" s="624"/>
      <c r="X25" s="624"/>
      <c r="Y25" s="625"/>
      <c r="Z25" s="626">
        <v>53.7</v>
      </c>
      <c r="AA25" s="626"/>
      <c r="AB25" s="626"/>
      <c r="AC25" s="626"/>
      <c r="AD25" s="627">
        <v>404303576</v>
      </c>
      <c r="AE25" s="627"/>
      <c r="AF25" s="627"/>
      <c r="AG25" s="627"/>
      <c r="AH25" s="627"/>
      <c r="AI25" s="627"/>
      <c r="AJ25" s="627"/>
      <c r="AK25" s="627"/>
      <c r="AL25" s="628">
        <v>98.7</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245</v>
      </c>
      <c r="BH25" s="624"/>
      <c r="BI25" s="624"/>
      <c r="BJ25" s="624"/>
      <c r="BK25" s="624"/>
      <c r="BL25" s="624"/>
      <c r="BM25" s="624"/>
      <c r="BN25" s="625"/>
      <c r="BO25" s="626" t="s">
        <v>245</v>
      </c>
      <c r="BP25" s="626"/>
      <c r="BQ25" s="626"/>
      <c r="BR25" s="626"/>
      <c r="BS25" s="627" t="s">
        <v>236</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152551439</v>
      </c>
      <c r="CS25" s="655"/>
      <c r="CT25" s="655"/>
      <c r="CU25" s="655"/>
      <c r="CV25" s="655"/>
      <c r="CW25" s="655"/>
      <c r="CX25" s="655"/>
      <c r="CY25" s="656"/>
      <c r="CZ25" s="628">
        <v>19.100000000000001</v>
      </c>
      <c r="DA25" s="653"/>
      <c r="DB25" s="653"/>
      <c r="DC25" s="657"/>
      <c r="DD25" s="632">
        <v>130652499</v>
      </c>
      <c r="DE25" s="655"/>
      <c r="DF25" s="655"/>
      <c r="DG25" s="655"/>
      <c r="DH25" s="655"/>
      <c r="DI25" s="655"/>
      <c r="DJ25" s="655"/>
      <c r="DK25" s="656"/>
      <c r="DL25" s="632">
        <v>129039158</v>
      </c>
      <c r="DM25" s="655"/>
      <c r="DN25" s="655"/>
      <c r="DO25" s="655"/>
      <c r="DP25" s="655"/>
      <c r="DQ25" s="655"/>
      <c r="DR25" s="655"/>
      <c r="DS25" s="655"/>
      <c r="DT25" s="655"/>
      <c r="DU25" s="655"/>
      <c r="DV25" s="656"/>
      <c r="DW25" s="628">
        <v>31.5</v>
      </c>
      <c r="DX25" s="653"/>
      <c r="DY25" s="653"/>
      <c r="DZ25" s="653"/>
      <c r="EA25" s="653"/>
      <c r="EB25" s="653"/>
      <c r="EC25" s="654"/>
    </row>
    <row r="26" spans="2:133" ht="11.25" customHeight="1" x14ac:dyDescent="0.2">
      <c r="B26" s="620" t="s">
        <v>298</v>
      </c>
      <c r="C26" s="621"/>
      <c r="D26" s="621"/>
      <c r="E26" s="621"/>
      <c r="F26" s="621"/>
      <c r="G26" s="621"/>
      <c r="H26" s="621"/>
      <c r="I26" s="621"/>
      <c r="J26" s="621"/>
      <c r="K26" s="621"/>
      <c r="L26" s="621"/>
      <c r="M26" s="621"/>
      <c r="N26" s="621"/>
      <c r="O26" s="621"/>
      <c r="P26" s="621"/>
      <c r="Q26" s="622"/>
      <c r="R26" s="623">
        <v>309414</v>
      </c>
      <c r="S26" s="624"/>
      <c r="T26" s="624"/>
      <c r="U26" s="624"/>
      <c r="V26" s="624"/>
      <c r="W26" s="624"/>
      <c r="X26" s="624"/>
      <c r="Y26" s="625"/>
      <c r="Z26" s="626">
        <v>0</v>
      </c>
      <c r="AA26" s="626"/>
      <c r="AB26" s="626"/>
      <c r="AC26" s="626"/>
      <c r="AD26" s="627">
        <v>309414</v>
      </c>
      <c r="AE26" s="627"/>
      <c r="AF26" s="627"/>
      <c r="AG26" s="627"/>
      <c r="AH26" s="627"/>
      <c r="AI26" s="627"/>
      <c r="AJ26" s="627"/>
      <c r="AK26" s="627"/>
      <c r="AL26" s="628">
        <v>0.1</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236</v>
      </c>
      <c r="BH26" s="624"/>
      <c r="BI26" s="624"/>
      <c r="BJ26" s="624"/>
      <c r="BK26" s="624"/>
      <c r="BL26" s="624"/>
      <c r="BM26" s="624"/>
      <c r="BN26" s="625"/>
      <c r="BO26" s="626" t="s">
        <v>236</v>
      </c>
      <c r="BP26" s="626"/>
      <c r="BQ26" s="626"/>
      <c r="BR26" s="626"/>
      <c r="BS26" s="627" t="s">
        <v>236</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111942728</v>
      </c>
      <c r="CS26" s="624"/>
      <c r="CT26" s="624"/>
      <c r="CU26" s="624"/>
      <c r="CV26" s="624"/>
      <c r="CW26" s="624"/>
      <c r="CX26" s="624"/>
      <c r="CY26" s="625"/>
      <c r="CZ26" s="628">
        <v>14</v>
      </c>
      <c r="DA26" s="653"/>
      <c r="DB26" s="653"/>
      <c r="DC26" s="657"/>
      <c r="DD26" s="632">
        <v>91353672</v>
      </c>
      <c r="DE26" s="624"/>
      <c r="DF26" s="624"/>
      <c r="DG26" s="624"/>
      <c r="DH26" s="624"/>
      <c r="DI26" s="624"/>
      <c r="DJ26" s="624"/>
      <c r="DK26" s="625"/>
      <c r="DL26" s="632" t="s">
        <v>139</v>
      </c>
      <c r="DM26" s="624"/>
      <c r="DN26" s="624"/>
      <c r="DO26" s="624"/>
      <c r="DP26" s="624"/>
      <c r="DQ26" s="624"/>
      <c r="DR26" s="624"/>
      <c r="DS26" s="624"/>
      <c r="DT26" s="624"/>
      <c r="DU26" s="624"/>
      <c r="DV26" s="625"/>
      <c r="DW26" s="628" t="s">
        <v>236</v>
      </c>
      <c r="DX26" s="653"/>
      <c r="DY26" s="653"/>
      <c r="DZ26" s="653"/>
      <c r="EA26" s="653"/>
      <c r="EB26" s="653"/>
      <c r="EC26" s="654"/>
    </row>
    <row r="27" spans="2:133" ht="11.25" customHeight="1" x14ac:dyDescent="0.2">
      <c r="B27" s="620" t="s">
        <v>301</v>
      </c>
      <c r="C27" s="621"/>
      <c r="D27" s="621"/>
      <c r="E27" s="621"/>
      <c r="F27" s="621"/>
      <c r="G27" s="621"/>
      <c r="H27" s="621"/>
      <c r="I27" s="621"/>
      <c r="J27" s="621"/>
      <c r="K27" s="621"/>
      <c r="L27" s="621"/>
      <c r="M27" s="621"/>
      <c r="N27" s="621"/>
      <c r="O27" s="621"/>
      <c r="P27" s="621"/>
      <c r="Q27" s="622"/>
      <c r="R27" s="623">
        <v>8651794</v>
      </c>
      <c r="S27" s="624"/>
      <c r="T27" s="624"/>
      <c r="U27" s="624"/>
      <c r="V27" s="624"/>
      <c r="W27" s="624"/>
      <c r="X27" s="624"/>
      <c r="Y27" s="625"/>
      <c r="Z27" s="626">
        <v>1.1000000000000001</v>
      </c>
      <c r="AA27" s="626"/>
      <c r="AB27" s="626"/>
      <c r="AC27" s="626"/>
      <c r="AD27" s="627" t="s">
        <v>236</v>
      </c>
      <c r="AE27" s="627"/>
      <c r="AF27" s="627"/>
      <c r="AG27" s="627"/>
      <c r="AH27" s="627"/>
      <c r="AI27" s="627"/>
      <c r="AJ27" s="627"/>
      <c r="AK27" s="627"/>
      <c r="AL27" s="628" t="s">
        <v>245</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378170636</v>
      </c>
      <c r="BH27" s="624"/>
      <c r="BI27" s="624"/>
      <c r="BJ27" s="624"/>
      <c r="BK27" s="624"/>
      <c r="BL27" s="624"/>
      <c r="BM27" s="624"/>
      <c r="BN27" s="625"/>
      <c r="BO27" s="626">
        <v>100</v>
      </c>
      <c r="BP27" s="626"/>
      <c r="BQ27" s="626"/>
      <c r="BR27" s="626"/>
      <c r="BS27" s="627">
        <v>2455059</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238658955</v>
      </c>
      <c r="CS27" s="655"/>
      <c r="CT27" s="655"/>
      <c r="CU27" s="655"/>
      <c r="CV27" s="655"/>
      <c r="CW27" s="655"/>
      <c r="CX27" s="655"/>
      <c r="CY27" s="656"/>
      <c r="CZ27" s="628">
        <v>29.9</v>
      </c>
      <c r="DA27" s="653"/>
      <c r="DB27" s="653"/>
      <c r="DC27" s="657"/>
      <c r="DD27" s="632">
        <v>81292849</v>
      </c>
      <c r="DE27" s="655"/>
      <c r="DF27" s="655"/>
      <c r="DG27" s="655"/>
      <c r="DH27" s="655"/>
      <c r="DI27" s="655"/>
      <c r="DJ27" s="655"/>
      <c r="DK27" s="656"/>
      <c r="DL27" s="632">
        <v>78892212</v>
      </c>
      <c r="DM27" s="655"/>
      <c r="DN27" s="655"/>
      <c r="DO27" s="655"/>
      <c r="DP27" s="655"/>
      <c r="DQ27" s="655"/>
      <c r="DR27" s="655"/>
      <c r="DS27" s="655"/>
      <c r="DT27" s="655"/>
      <c r="DU27" s="655"/>
      <c r="DV27" s="656"/>
      <c r="DW27" s="628">
        <v>19.3</v>
      </c>
      <c r="DX27" s="653"/>
      <c r="DY27" s="653"/>
      <c r="DZ27" s="653"/>
      <c r="EA27" s="653"/>
      <c r="EB27" s="653"/>
      <c r="EC27" s="654"/>
    </row>
    <row r="28" spans="2:133" ht="11.25" customHeight="1" x14ac:dyDescent="0.2">
      <c r="B28" s="620" t="s">
        <v>304</v>
      </c>
      <c r="C28" s="621"/>
      <c r="D28" s="621"/>
      <c r="E28" s="621"/>
      <c r="F28" s="621"/>
      <c r="G28" s="621"/>
      <c r="H28" s="621"/>
      <c r="I28" s="621"/>
      <c r="J28" s="621"/>
      <c r="K28" s="621"/>
      <c r="L28" s="621"/>
      <c r="M28" s="621"/>
      <c r="N28" s="621"/>
      <c r="O28" s="621"/>
      <c r="P28" s="621"/>
      <c r="Q28" s="622"/>
      <c r="R28" s="623">
        <v>12516199</v>
      </c>
      <c r="S28" s="624"/>
      <c r="T28" s="624"/>
      <c r="U28" s="624"/>
      <c r="V28" s="624"/>
      <c r="W28" s="624"/>
      <c r="X28" s="624"/>
      <c r="Y28" s="625"/>
      <c r="Z28" s="626">
        <v>1.6</v>
      </c>
      <c r="AA28" s="626"/>
      <c r="AB28" s="626"/>
      <c r="AC28" s="626"/>
      <c r="AD28" s="627">
        <v>3897149</v>
      </c>
      <c r="AE28" s="627"/>
      <c r="AF28" s="627"/>
      <c r="AG28" s="627"/>
      <c r="AH28" s="627"/>
      <c r="AI28" s="627"/>
      <c r="AJ28" s="627"/>
      <c r="AK28" s="627"/>
      <c r="AL28" s="628">
        <v>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71292307</v>
      </c>
      <c r="CS28" s="624"/>
      <c r="CT28" s="624"/>
      <c r="CU28" s="624"/>
      <c r="CV28" s="624"/>
      <c r="CW28" s="624"/>
      <c r="CX28" s="624"/>
      <c r="CY28" s="625"/>
      <c r="CZ28" s="628">
        <v>8.9</v>
      </c>
      <c r="DA28" s="653"/>
      <c r="DB28" s="653"/>
      <c r="DC28" s="657"/>
      <c r="DD28" s="632">
        <v>68048378</v>
      </c>
      <c r="DE28" s="624"/>
      <c r="DF28" s="624"/>
      <c r="DG28" s="624"/>
      <c r="DH28" s="624"/>
      <c r="DI28" s="624"/>
      <c r="DJ28" s="624"/>
      <c r="DK28" s="625"/>
      <c r="DL28" s="632">
        <v>67476349</v>
      </c>
      <c r="DM28" s="624"/>
      <c r="DN28" s="624"/>
      <c r="DO28" s="624"/>
      <c r="DP28" s="624"/>
      <c r="DQ28" s="624"/>
      <c r="DR28" s="624"/>
      <c r="DS28" s="624"/>
      <c r="DT28" s="624"/>
      <c r="DU28" s="624"/>
      <c r="DV28" s="625"/>
      <c r="DW28" s="628">
        <v>16.5</v>
      </c>
      <c r="DX28" s="653"/>
      <c r="DY28" s="653"/>
      <c r="DZ28" s="653"/>
      <c r="EA28" s="653"/>
      <c r="EB28" s="653"/>
      <c r="EC28" s="654"/>
    </row>
    <row r="29" spans="2:133" ht="11.25" customHeight="1" x14ac:dyDescent="0.2">
      <c r="B29" s="620" t="s">
        <v>306</v>
      </c>
      <c r="C29" s="621"/>
      <c r="D29" s="621"/>
      <c r="E29" s="621"/>
      <c r="F29" s="621"/>
      <c r="G29" s="621"/>
      <c r="H29" s="621"/>
      <c r="I29" s="621"/>
      <c r="J29" s="621"/>
      <c r="K29" s="621"/>
      <c r="L29" s="621"/>
      <c r="M29" s="621"/>
      <c r="N29" s="621"/>
      <c r="O29" s="621"/>
      <c r="P29" s="621"/>
      <c r="Q29" s="622"/>
      <c r="R29" s="623">
        <v>3370917</v>
      </c>
      <c r="S29" s="624"/>
      <c r="T29" s="624"/>
      <c r="U29" s="624"/>
      <c r="V29" s="624"/>
      <c r="W29" s="624"/>
      <c r="X29" s="624"/>
      <c r="Y29" s="625"/>
      <c r="Z29" s="626">
        <v>0.4</v>
      </c>
      <c r="AA29" s="626"/>
      <c r="AB29" s="626"/>
      <c r="AC29" s="626"/>
      <c r="AD29" s="627">
        <v>44</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307</v>
      </c>
      <c r="CE29" s="660"/>
      <c r="CF29" s="620" t="s">
        <v>72</v>
      </c>
      <c r="CG29" s="621"/>
      <c r="CH29" s="621"/>
      <c r="CI29" s="621"/>
      <c r="CJ29" s="621"/>
      <c r="CK29" s="621"/>
      <c r="CL29" s="621"/>
      <c r="CM29" s="621"/>
      <c r="CN29" s="621"/>
      <c r="CO29" s="621"/>
      <c r="CP29" s="621"/>
      <c r="CQ29" s="622"/>
      <c r="CR29" s="623">
        <v>71291868</v>
      </c>
      <c r="CS29" s="655"/>
      <c r="CT29" s="655"/>
      <c r="CU29" s="655"/>
      <c r="CV29" s="655"/>
      <c r="CW29" s="655"/>
      <c r="CX29" s="655"/>
      <c r="CY29" s="656"/>
      <c r="CZ29" s="628">
        <v>8.9</v>
      </c>
      <c r="DA29" s="653"/>
      <c r="DB29" s="653"/>
      <c r="DC29" s="657"/>
      <c r="DD29" s="632">
        <v>68047939</v>
      </c>
      <c r="DE29" s="655"/>
      <c r="DF29" s="655"/>
      <c r="DG29" s="655"/>
      <c r="DH29" s="655"/>
      <c r="DI29" s="655"/>
      <c r="DJ29" s="655"/>
      <c r="DK29" s="656"/>
      <c r="DL29" s="632">
        <v>67475910</v>
      </c>
      <c r="DM29" s="655"/>
      <c r="DN29" s="655"/>
      <c r="DO29" s="655"/>
      <c r="DP29" s="655"/>
      <c r="DQ29" s="655"/>
      <c r="DR29" s="655"/>
      <c r="DS29" s="655"/>
      <c r="DT29" s="655"/>
      <c r="DU29" s="655"/>
      <c r="DV29" s="656"/>
      <c r="DW29" s="628">
        <v>16.5</v>
      </c>
      <c r="DX29" s="653"/>
      <c r="DY29" s="653"/>
      <c r="DZ29" s="653"/>
      <c r="EA29" s="653"/>
      <c r="EB29" s="653"/>
      <c r="EC29" s="654"/>
    </row>
    <row r="30" spans="2:133" ht="11.25" customHeight="1" x14ac:dyDescent="0.2">
      <c r="B30" s="620" t="s">
        <v>308</v>
      </c>
      <c r="C30" s="621"/>
      <c r="D30" s="621"/>
      <c r="E30" s="621"/>
      <c r="F30" s="621"/>
      <c r="G30" s="621"/>
      <c r="H30" s="621"/>
      <c r="I30" s="621"/>
      <c r="J30" s="621"/>
      <c r="K30" s="621"/>
      <c r="L30" s="621"/>
      <c r="M30" s="621"/>
      <c r="N30" s="621"/>
      <c r="O30" s="621"/>
      <c r="P30" s="621"/>
      <c r="Q30" s="622"/>
      <c r="R30" s="623">
        <v>191053563</v>
      </c>
      <c r="S30" s="624"/>
      <c r="T30" s="624"/>
      <c r="U30" s="624"/>
      <c r="V30" s="624"/>
      <c r="W30" s="624"/>
      <c r="X30" s="624"/>
      <c r="Y30" s="625"/>
      <c r="Z30" s="626">
        <v>23.7</v>
      </c>
      <c r="AA30" s="626"/>
      <c r="AB30" s="626"/>
      <c r="AC30" s="626"/>
      <c r="AD30" s="627" t="s">
        <v>245</v>
      </c>
      <c r="AE30" s="627"/>
      <c r="AF30" s="627"/>
      <c r="AG30" s="627"/>
      <c r="AH30" s="627"/>
      <c r="AI30" s="627"/>
      <c r="AJ30" s="627"/>
      <c r="AK30" s="627"/>
      <c r="AL30" s="628" t="s">
        <v>236</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309</v>
      </c>
      <c r="BH30" s="665"/>
      <c r="BI30" s="665"/>
      <c r="BJ30" s="665"/>
      <c r="BK30" s="665"/>
      <c r="BL30" s="665"/>
      <c r="BM30" s="665"/>
      <c r="BN30" s="665"/>
      <c r="BO30" s="665"/>
      <c r="BP30" s="665"/>
      <c r="BQ30" s="666"/>
      <c r="BR30" s="605" t="s">
        <v>310</v>
      </c>
      <c r="BS30" s="665"/>
      <c r="BT30" s="665"/>
      <c r="BU30" s="665"/>
      <c r="BV30" s="665"/>
      <c r="BW30" s="665"/>
      <c r="BX30" s="665"/>
      <c r="BY30" s="665"/>
      <c r="BZ30" s="665"/>
      <c r="CA30" s="665"/>
      <c r="CB30" s="666"/>
      <c r="CD30" s="661"/>
      <c r="CE30" s="662"/>
      <c r="CF30" s="620" t="s">
        <v>311</v>
      </c>
      <c r="CG30" s="621"/>
      <c r="CH30" s="621"/>
      <c r="CI30" s="621"/>
      <c r="CJ30" s="621"/>
      <c r="CK30" s="621"/>
      <c r="CL30" s="621"/>
      <c r="CM30" s="621"/>
      <c r="CN30" s="621"/>
      <c r="CO30" s="621"/>
      <c r="CP30" s="621"/>
      <c r="CQ30" s="622"/>
      <c r="CR30" s="623">
        <v>62354854</v>
      </c>
      <c r="CS30" s="624"/>
      <c r="CT30" s="624"/>
      <c r="CU30" s="624"/>
      <c r="CV30" s="624"/>
      <c r="CW30" s="624"/>
      <c r="CX30" s="624"/>
      <c r="CY30" s="625"/>
      <c r="CZ30" s="628">
        <v>7.8</v>
      </c>
      <c r="DA30" s="653"/>
      <c r="DB30" s="653"/>
      <c r="DC30" s="657"/>
      <c r="DD30" s="632">
        <v>59489236</v>
      </c>
      <c r="DE30" s="624"/>
      <c r="DF30" s="624"/>
      <c r="DG30" s="624"/>
      <c r="DH30" s="624"/>
      <c r="DI30" s="624"/>
      <c r="DJ30" s="624"/>
      <c r="DK30" s="625"/>
      <c r="DL30" s="632">
        <v>59029343</v>
      </c>
      <c r="DM30" s="624"/>
      <c r="DN30" s="624"/>
      <c r="DO30" s="624"/>
      <c r="DP30" s="624"/>
      <c r="DQ30" s="624"/>
      <c r="DR30" s="624"/>
      <c r="DS30" s="624"/>
      <c r="DT30" s="624"/>
      <c r="DU30" s="624"/>
      <c r="DV30" s="625"/>
      <c r="DW30" s="628">
        <v>14.4</v>
      </c>
      <c r="DX30" s="653"/>
      <c r="DY30" s="653"/>
      <c r="DZ30" s="653"/>
      <c r="EA30" s="653"/>
      <c r="EB30" s="653"/>
      <c r="EC30" s="654"/>
    </row>
    <row r="31" spans="2:133" ht="11.25" customHeight="1" x14ac:dyDescent="0.2">
      <c r="B31" s="636" t="s">
        <v>312</v>
      </c>
      <c r="C31" s="637"/>
      <c r="D31" s="637"/>
      <c r="E31" s="637"/>
      <c r="F31" s="637"/>
      <c r="G31" s="637"/>
      <c r="H31" s="637"/>
      <c r="I31" s="637"/>
      <c r="J31" s="637"/>
      <c r="K31" s="637"/>
      <c r="L31" s="637"/>
      <c r="M31" s="637"/>
      <c r="N31" s="637"/>
      <c r="O31" s="637"/>
      <c r="P31" s="637"/>
      <c r="Q31" s="638"/>
      <c r="R31" s="623" t="s">
        <v>245</v>
      </c>
      <c r="S31" s="624"/>
      <c r="T31" s="624"/>
      <c r="U31" s="624"/>
      <c r="V31" s="624"/>
      <c r="W31" s="624"/>
      <c r="X31" s="624"/>
      <c r="Y31" s="625"/>
      <c r="Z31" s="626" t="s">
        <v>236</v>
      </c>
      <c r="AA31" s="626"/>
      <c r="AB31" s="626"/>
      <c r="AC31" s="626"/>
      <c r="AD31" s="627" t="s">
        <v>236</v>
      </c>
      <c r="AE31" s="627"/>
      <c r="AF31" s="627"/>
      <c r="AG31" s="627"/>
      <c r="AH31" s="627"/>
      <c r="AI31" s="627"/>
      <c r="AJ31" s="627"/>
      <c r="AK31" s="627"/>
      <c r="AL31" s="628" t="s">
        <v>236</v>
      </c>
      <c r="AM31" s="629"/>
      <c r="AN31" s="629"/>
      <c r="AO31" s="630"/>
      <c r="AP31" s="669" t="s">
        <v>313</v>
      </c>
      <c r="AQ31" s="670"/>
      <c r="AR31" s="670"/>
      <c r="AS31" s="670"/>
      <c r="AT31" s="675" t="s">
        <v>314</v>
      </c>
      <c r="AU31" s="218"/>
      <c r="AV31" s="218"/>
      <c r="AW31" s="218"/>
      <c r="AX31" s="609" t="s">
        <v>188</v>
      </c>
      <c r="AY31" s="610"/>
      <c r="AZ31" s="610"/>
      <c r="BA31" s="610"/>
      <c r="BB31" s="610"/>
      <c r="BC31" s="610"/>
      <c r="BD31" s="610"/>
      <c r="BE31" s="610"/>
      <c r="BF31" s="611"/>
      <c r="BG31" s="679">
        <v>99.7</v>
      </c>
      <c r="BH31" s="667"/>
      <c r="BI31" s="667"/>
      <c r="BJ31" s="667"/>
      <c r="BK31" s="667"/>
      <c r="BL31" s="667"/>
      <c r="BM31" s="618">
        <v>99.5</v>
      </c>
      <c r="BN31" s="667"/>
      <c r="BO31" s="667"/>
      <c r="BP31" s="667"/>
      <c r="BQ31" s="668"/>
      <c r="BR31" s="679">
        <v>99.7</v>
      </c>
      <c r="BS31" s="667"/>
      <c r="BT31" s="667"/>
      <c r="BU31" s="667"/>
      <c r="BV31" s="667"/>
      <c r="BW31" s="667"/>
      <c r="BX31" s="618">
        <v>99.5</v>
      </c>
      <c r="BY31" s="667"/>
      <c r="BZ31" s="667"/>
      <c r="CA31" s="667"/>
      <c r="CB31" s="668"/>
      <c r="CD31" s="661"/>
      <c r="CE31" s="662"/>
      <c r="CF31" s="620" t="s">
        <v>315</v>
      </c>
      <c r="CG31" s="621"/>
      <c r="CH31" s="621"/>
      <c r="CI31" s="621"/>
      <c r="CJ31" s="621"/>
      <c r="CK31" s="621"/>
      <c r="CL31" s="621"/>
      <c r="CM31" s="621"/>
      <c r="CN31" s="621"/>
      <c r="CO31" s="621"/>
      <c r="CP31" s="621"/>
      <c r="CQ31" s="622"/>
      <c r="CR31" s="623">
        <v>8937014</v>
      </c>
      <c r="CS31" s="655"/>
      <c r="CT31" s="655"/>
      <c r="CU31" s="655"/>
      <c r="CV31" s="655"/>
      <c r="CW31" s="655"/>
      <c r="CX31" s="655"/>
      <c r="CY31" s="656"/>
      <c r="CZ31" s="628">
        <v>1.1000000000000001</v>
      </c>
      <c r="DA31" s="653"/>
      <c r="DB31" s="653"/>
      <c r="DC31" s="657"/>
      <c r="DD31" s="632">
        <v>8558703</v>
      </c>
      <c r="DE31" s="655"/>
      <c r="DF31" s="655"/>
      <c r="DG31" s="655"/>
      <c r="DH31" s="655"/>
      <c r="DI31" s="655"/>
      <c r="DJ31" s="655"/>
      <c r="DK31" s="656"/>
      <c r="DL31" s="632">
        <v>8446567</v>
      </c>
      <c r="DM31" s="655"/>
      <c r="DN31" s="655"/>
      <c r="DO31" s="655"/>
      <c r="DP31" s="655"/>
      <c r="DQ31" s="655"/>
      <c r="DR31" s="655"/>
      <c r="DS31" s="655"/>
      <c r="DT31" s="655"/>
      <c r="DU31" s="655"/>
      <c r="DV31" s="656"/>
      <c r="DW31" s="628">
        <v>2.1</v>
      </c>
      <c r="DX31" s="653"/>
      <c r="DY31" s="653"/>
      <c r="DZ31" s="653"/>
      <c r="EA31" s="653"/>
      <c r="EB31" s="653"/>
      <c r="EC31" s="654"/>
    </row>
    <row r="32" spans="2:133" ht="11.25" customHeight="1" x14ac:dyDescent="0.2">
      <c r="B32" s="620" t="s">
        <v>316</v>
      </c>
      <c r="C32" s="621"/>
      <c r="D32" s="621"/>
      <c r="E32" s="621"/>
      <c r="F32" s="621"/>
      <c r="G32" s="621"/>
      <c r="H32" s="621"/>
      <c r="I32" s="621"/>
      <c r="J32" s="621"/>
      <c r="K32" s="621"/>
      <c r="L32" s="621"/>
      <c r="M32" s="621"/>
      <c r="N32" s="621"/>
      <c r="O32" s="621"/>
      <c r="P32" s="621"/>
      <c r="Q32" s="622"/>
      <c r="R32" s="623">
        <v>40350020</v>
      </c>
      <c r="S32" s="624"/>
      <c r="T32" s="624"/>
      <c r="U32" s="624"/>
      <c r="V32" s="624"/>
      <c r="W32" s="624"/>
      <c r="X32" s="624"/>
      <c r="Y32" s="625"/>
      <c r="Z32" s="626">
        <v>5</v>
      </c>
      <c r="AA32" s="626"/>
      <c r="AB32" s="626"/>
      <c r="AC32" s="626"/>
      <c r="AD32" s="627" t="s">
        <v>236</v>
      </c>
      <c r="AE32" s="627"/>
      <c r="AF32" s="627"/>
      <c r="AG32" s="627"/>
      <c r="AH32" s="627"/>
      <c r="AI32" s="627"/>
      <c r="AJ32" s="627"/>
      <c r="AK32" s="627"/>
      <c r="AL32" s="628" t="s">
        <v>236</v>
      </c>
      <c r="AM32" s="629"/>
      <c r="AN32" s="629"/>
      <c r="AO32" s="630"/>
      <c r="AP32" s="671"/>
      <c r="AQ32" s="672"/>
      <c r="AR32" s="672"/>
      <c r="AS32" s="672"/>
      <c r="AT32" s="676"/>
      <c r="AU32" s="214" t="s">
        <v>317</v>
      </c>
      <c r="AX32" s="620" t="s">
        <v>318</v>
      </c>
      <c r="AY32" s="621"/>
      <c r="AZ32" s="621"/>
      <c r="BA32" s="621"/>
      <c r="BB32" s="621"/>
      <c r="BC32" s="621"/>
      <c r="BD32" s="621"/>
      <c r="BE32" s="621"/>
      <c r="BF32" s="622"/>
      <c r="BG32" s="680">
        <v>99.5</v>
      </c>
      <c r="BH32" s="655"/>
      <c r="BI32" s="655"/>
      <c r="BJ32" s="655"/>
      <c r="BK32" s="655"/>
      <c r="BL32" s="655"/>
      <c r="BM32" s="629">
        <v>99.2</v>
      </c>
      <c r="BN32" s="655"/>
      <c r="BO32" s="655"/>
      <c r="BP32" s="655"/>
      <c r="BQ32" s="678"/>
      <c r="BR32" s="680">
        <v>99.5</v>
      </c>
      <c r="BS32" s="655"/>
      <c r="BT32" s="655"/>
      <c r="BU32" s="655"/>
      <c r="BV32" s="655"/>
      <c r="BW32" s="655"/>
      <c r="BX32" s="629">
        <v>99.2</v>
      </c>
      <c r="BY32" s="655"/>
      <c r="BZ32" s="655"/>
      <c r="CA32" s="655"/>
      <c r="CB32" s="678"/>
      <c r="CD32" s="663"/>
      <c r="CE32" s="664"/>
      <c r="CF32" s="620" t="s">
        <v>319</v>
      </c>
      <c r="CG32" s="621"/>
      <c r="CH32" s="621"/>
      <c r="CI32" s="621"/>
      <c r="CJ32" s="621"/>
      <c r="CK32" s="621"/>
      <c r="CL32" s="621"/>
      <c r="CM32" s="621"/>
      <c r="CN32" s="621"/>
      <c r="CO32" s="621"/>
      <c r="CP32" s="621"/>
      <c r="CQ32" s="622"/>
      <c r="CR32" s="623">
        <v>439</v>
      </c>
      <c r="CS32" s="624"/>
      <c r="CT32" s="624"/>
      <c r="CU32" s="624"/>
      <c r="CV32" s="624"/>
      <c r="CW32" s="624"/>
      <c r="CX32" s="624"/>
      <c r="CY32" s="625"/>
      <c r="CZ32" s="628">
        <v>0</v>
      </c>
      <c r="DA32" s="653"/>
      <c r="DB32" s="653"/>
      <c r="DC32" s="657"/>
      <c r="DD32" s="632">
        <v>439</v>
      </c>
      <c r="DE32" s="624"/>
      <c r="DF32" s="624"/>
      <c r="DG32" s="624"/>
      <c r="DH32" s="624"/>
      <c r="DI32" s="624"/>
      <c r="DJ32" s="624"/>
      <c r="DK32" s="625"/>
      <c r="DL32" s="632">
        <v>439</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2">
      <c r="B33" s="620" t="s">
        <v>320</v>
      </c>
      <c r="C33" s="621"/>
      <c r="D33" s="621"/>
      <c r="E33" s="621"/>
      <c r="F33" s="621"/>
      <c r="G33" s="621"/>
      <c r="H33" s="621"/>
      <c r="I33" s="621"/>
      <c r="J33" s="621"/>
      <c r="K33" s="621"/>
      <c r="L33" s="621"/>
      <c r="M33" s="621"/>
      <c r="N33" s="621"/>
      <c r="O33" s="621"/>
      <c r="P33" s="621"/>
      <c r="Q33" s="622"/>
      <c r="R33" s="623">
        <v>9620702</v>
      </c>
      <c r="S33" s="624"/>
      <c r="T33" s="624"/>
      <c r="U33" s="624"/>
      <c r="V33" s="624"/>
      <c r="W33" s="624"/>
      <c r="X33" s="624"/>
      <c r="Y33" s="625"/>
      <c r="Z33" s="626">
        <v>1.2</v>
      </c>
      <c r="AA33" s="626"/>
      <c r="AB33" s="626"/>
      <c r="AC33" s="626"/>
      <c r="AD33" s="627">
        <v>787804</v>
      </c>
      <c r="AE33" s="627"/>
      <c r="AF33" s="627"/>
      <c r="AG33" s="627"/>
      <c r="AH33" s="627"/>
      <c r="AI33" s="627"/>
      <c r="AJ33" s="627"/>
      <c r="AK33" s="627"/>
      <c r="AL33" s="628">
        <v>0.2</v>
      </c>
      <c r="AM33" s="629"/>
      <c r="AN33" s="629"/>
      <c r="AO33" s="630"/>
      <c r="AP33" s="673"/>
      <c r="AQ33" s="674"/>
      <c r="AR33" s="674"/>
      <c r="AS33" s="674"/>
      <c r="AT33" s="677"/>
      <c r="AU33" s="219"/>
      <c r="AV33" s="219"/>
      <c r="AW33" s="219"/>
      <c r="AX33" s="644" t="s">
        <v>321</v>
      </c>
      <c r="AY33" s="645"/>
      <c r="AZ33" s="645"/>
      <c r="BA33" s="645"/>
      <c r="BB33" s="645"/>
      <c r="BC33" s="645"/>
      <c r="BD33" s="645"/>
      <c r="BE33" s="645"/>
      <c r="BF33" s="646"/>
      <c r="BG33" s="681">
        <v>99.9</v>
      </c>
      <c r="BH33" s="682"/>
      <c r="BI33" s="682"/>
      <c r="BJ33" s="682"/>
      <c r="BK33" s="682"/>
      <c r="BL33" s="682"/>
      <c r="BM33" s="683">
        <v>99.8</v>
      </c>
      <c r="BN33" s="682"/>
      <c r="BO33" s="682"/>
      <c r="BP33" s="682"/>
      <c r="BQ33" s="684"/>
      <c r="BR33" s="681">
        <v>99.8</v>
      </c>
      <c r="BS33" s="682"/>
      <c r="BT33" s="682"/>
      <c r="BU33" s="682"/>
      <c r="BV33" s="682"/>
      <c r="BW33" s="682"/>
      <c r="BX33" s="683">
        <v>99.8</v>
      </c>
      <c r="BY33" s="682"/>
      <c r="BZ33" s="682"/>
      <c r="CA33" s="682"/>
      <c r="CB33" s="684"/>
      <c r="CD33" s="620" t="s">
        <v>322</v>
      </c>
      <c r="CE33" s="621"/>
      <c r="CF33" s="621"/>
      <c r="CG33" s="621"/>
      <c r="CH33" s="621"/>
      <c r="CI33" s="621"/>
      <c r="CJ33" s="621"/>
      <c r="CK33" s="621"/>
      <c r="CL33" s="621"/>
      <c r="CM33" s="621"/>
      <c r="CN33" s="621"/>
      <c r="CO33" s="621"/>
      <c r="CP33" s="621"/>
      <c r="CQ33" s="622"/>
      <c r="CR33" s="623">
        <v>230078902</v>
      </c>
      <c r="CS33" s="655"/>
      <c r="CT33" s="655"/>
      <c r="CU33" s="655"/>
      <c r="CV33" s="655"/>
      <c r="CW33" s="655"/>
      <c r="CX33" s="655"/>
      <c r="CY33" s="656"/>
      <c r="CZ33" s="628">
        <v>28.9</v>
      </c>
      <c r="DA33" s="653"/>
      <c r="DB33" s="653"/>
      <c r="DC33" s="657"/>
      <c r="DD33" s="632">
        <v>151632821</v>
      </c>
      <c r="DE33" s="655"/>
      <c r="DF33" s="655"/>
      <c r="DG33" s="655"/>
      <c r="DH33" s="655"/>
      <c r="DI33" s="655"/>
      <c r="DJ33" s="655"/>
      <c r="DK33" s="656"/>
      <c r="DL33" s="632">
        <v>122312171</v>
      </c>
      <c r="DM33" s="655"/>
      <c r="DN33" s="655"/>
      <c r="DO33" s="655"/>
      <c r="DP33" s="655"/>
      <c r="DQ33" s="655"/>
      <c r="DR33" s="655"/>
      <c r="DS33" s="655"/>
      <c r="DT33" s="655"/>
      <c r="DU33" s="655"/>
      <c r="DV33" s="656"/>
      <c r="DW33" s="628">
        <v>29.9</v>
      </c>
      <c r="DX33" s="653"/>
      <c r="DY33" s="653"/>
      <c r="DZ33" s="653"/>
      <c r="EA33" s="653"/>
      <c r="EB33" s="653"/>
      <c r="EC33" s="654"/>
    </row>
    <row r="34" spans="2:133" ht="11.25" customHeight="1" x14ac:dyDescent="0.2">
      <c r="B34" s="620" t="s">
        <v>323</v>
      </c>
      <c r="C34" s="621"/>
      <c r="D34" s="621"/>
      <c r="E34" s="621"/>
      <c r="F34" s="621"/>
      <c r="G34" s="621"/>
      <c r="H34" s="621"/>
      <c r="I34" s="621"/>
      <c r="J34" s="621"/>
      <c r="K34" s="621"/>
      <c r="L34" s="621"/>
      <c r="M34" s="621"/>
      <c r="N34" s="621"/>
      <c r="O34" s="621"/>
      <c r="P34" s="621"/>
      <c r="Q34" s="622"/>
      <c r="R34" s="623">
        <v>1334904</v>
      </c>
      <c r="S34" s="624"/>
      <c r="T34" s="624"/>
      <c r="U34" s="624"/>
      <c r="V34" s="624"/>
      <c r="W34" s="624"/>
      <c r="X34" s="624"/>
      <c r="Y34" s="625"/>
      <c r="Z34" s="626">
        <v>0.2</v>
      </c>
      <c r="AA34" s="626"/>
      <c r="AB34" s="626"/>
      <c r="AC34" s="626"/>
      <c r="AD34" s="627" t="s">
        <v>139</v>
      </c>
      <c r="AE34" s="627"/>
      <c r="AF34" s="627"/>
      <c r="AG34" s="627"/>
      <c r="AH34" s="627"/>
      <c r="AI34" s="627"/>
      <c r="AJ34" s="627"/>
      <c r="AK34" s="627"/>
      <c r="AL34" s="628" t="s">
        <v>236</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103548847</v>
      </c>
      <c r="CS34" s="624"/>
      <c r="CT34" s="624"/>
      <c r="CU34" s="624"/>
      <c r="CV34" s="624"/>
      <c r="CW34" s="624"/>
      <c r="CX34" s="624"/>
      <c r="CY34" s="625"/>
      <c r="CZ34" s="628">
        <v>13</v>
      </c>
      <c r="DA34" s="653"/>
      <c r="DB34" s="653"/>
      <c r="DC34" s="657"/>
      <c r="DD34" s="632">
        <v>67973260</v>
      </c>
      <c r="DE34" s="624"/>
      <c r="DF34" s="624"/>
      <c r="DG34" s="624"/>
      <c r="DH34" s="624"/>
      <c r="DI34" s="624"/>
      <c r="DJ34" s="624"/>
      <c r="DK34" s="625"/>
      <c r="DL34" s="632">
        <v>60064084</v>
      </c>
      <c r="DM34" s="624"/>
      <c r="DN34" s="624"/>
      <c r="DO34" s="624"/>
      <c r="DP34" s="624"/>
      <c r="DQ34" s="624"/>
      <c r="DR34" s="624"/>
      <c r="DS34" s="624"/>
      <c r="DT34" s="624"/>
      <c r="DU34" s="624"/>
      <c r="DV34" s="625"/>
      <c r="DW34" s="628">
        <v>14.7</v>
      </c>
      <c r="DX34" s="653"/>
      <c r="DY34" s="653"/>
      <c r="DZ34" s="653"/>
      <c r="EA34" s="653"/>
      <c r="EB34" s="653"/>
      <c r="EC34" s="654"/>
    </row>
    <row r="35" spans="2:133" ht="11.25" customHeight="1" x14ac:dyDescent="0.2">
      <c r="B35" s="620" t="s">
        <v>325</v>
      </c>
      <c r="C35" s="621"/>
      <c r="D35" s="621"/>
      <c r="E35" s="621"/>
      <c r="F35" s="621"/>
      <c r="G35" s="621"/>
      <c r="H35" s="621"/>
      <c r="I35" s="621"/>
      <c r="J35" s="621"/>
      <c r="K35" s="621"/>
      <c r="L35" s="621"/>
      <c r="M35" s="621"/>
      <c r="N35" s="621"/>
      <c r="O35" s="621"/>
      <c r="P35" s="621"/>
      <c r="Q35" s="622"/>
      <c r="R35" s="623">
        <v>5727406</v>
      </c>
      <c r="S35" s="624"/>
      <c r="T35" s="624"/>
      <c r="U35" s="624"/>
      <c r="V35" s="624"/>
      <c r="W35" s="624"/>
      <c r="X35" s="624"/>
      <c r="Y35" s="625"/>
      <c r="Z35" s="626">
        <v>0.7</v>
      </c>
      <c r="AA35" s="626"/>
      <c r="AB35" s="626"/>
      <c r="AC35" s="626"/>
      <c r="AD35" s="627" t="s">
        <v>245</v>
      </c>
      <c r="AE35" s="627"/>
      <c r="AF35" s="627"/>
      <c r="AG35" s="627"/>
      <c r="AH35" s="627"/>
      <c r="AI35" s="627"/>
      <c r="AJ35" s="627"/>
      <c r="AK35" s="627"/>
      <c r="AL35" s="628" t="s">
        <v>236</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6559735</v>
      </c>
      <c r="CS35" s="655"/>
      <c r="CT35" s="655"/>
      <c r="CU35" s="655"/>
      <c r="CV35" s="655"/>
      <c r="CW35" s="655"/>
      <c r="CX35" s="655"/>
      <c r="CY35" s="656"/>
      <c r="CZ35" s="628">
        <v>0.8</v>
      </c>
      <c r="DA35" s="653"/>
      <c r="DB35" s="653"/>
      <c r="DC35" s="657"/>
      <c r="DD35" s="632">
        <v>4263657</v>
      </c>
      <c r="DE35" s="655"/>
      <c r="DF35" s="655"/>
      <c r="DG35" s="655"/>
      <c r="DH35" s="655"/>
      <c r="DI35" s="655"/>
      <c r="DJ35" s="655"/>
      <c r="DK35" s="656"/>
      <c r="DL35" s="632">
        <v>4263657</v>
      </c>
      <c r="DM35" s="655"/>
      <c r="DN35" s="655"/>
      <c r="DO35" s="655"/>
      <c r="DP35" s="655"/>
      <c r="DQ35" s="655"/>
      <c r="DR35" s="655"/>
      <c r="DS35" s="655"/>
      <c r="DT35" s="655"/>
      <c r="DU35" s="655"/>
      <c r="DV35" s="656"/>
      <c r="DW35" s="628">
        <v>1</v>
      </c>
      <c r="DX35" s="653"/>
      <c r="DY35" s="653"/>
      <c r="DZ35" s="653"/>
      <c r="EA35" s="653"/>
      <c r="EB35" s="653"/>
      <c r="EC35" s="654"/>
    </row>
    <row r="36" spans="2:133" ht="11.25" customHeight="1" x14ac:dyDescent="0.2">
      <c r="B36" s="620" t="s">
        <v>329</v>
      </c>
      <c r="C36" s="621"/>
      <c r="D36" s="621"/>
      <c r="E36" s="621"/>
      <c r="F36" s="621"/>
      <c r="G36" s="621"/>
      <c r="H36" s="621"/>
      <c r="I36" s="621"/>
      <c r="J36" s="621"/>
      <c r="K36" s="621"/>
      <c r="L36" s="621"/>
      <c r="M36" s="621"/>
      <c r="N36" s="621"/>
      <c r="O36" s="621"/>
      <c r="P36" s="621"/>
      <c r="Q36" s="622"/>
      <c r="R36" s="623">
        <v>5375801</v>
      </c>
      <c r="S36" s="624"/>
      <c r="T36" s="624"/>
      <c r="U36" s="624"/>
      <c r="V36" s="624"/>
      <c r="W36" s="624"/>
      <c r="X36" s="624"/>
      <c r="Y36" s="625"/>
      <c r="Z36" s="626">
        <v>0.7</v>
      </c>
      <c r="AA36" s="626"/>
      <c r="AB36" s="626"/>
      <c r="AC36" s="626"/>
      <c r="AD36" s="627" t="s">
        <v>236</v>
      </c>
      <c r="AE36" s="627"/>
      <c r="AF36" s="627"/>
      <c r="AG36" s="627"/>
      <c r="AH36" s="627"/>
      <c r="AI36" s="627"/>
      <c r="AJ36" s="627"/>
      <c r="AK36" s="627"/>
      <c r="AL36" s="628" t="s">
        <v>236</v>
      </c>
      <c r="AM36" s="629"/>
      <c r="AN36" s="629"/>
      <c r="AO36" s="630"/>
      <c r="AP36" s="222"/>
      <c r="AQ36" s="689" t="s">
        <v>330</v>
      </c>
      <c r="AR36" s="690"/>
      <c r="AS36" s="690"/>
      <c r="AT36" s="690"/>
      <c r="AU36" s="690"/>
      <c r="AV36" s="690"/>
      <c r="AW36" s="690"/>
      <c r="AX36" s="690"/>
      <c r="AY36" s="691"/>
      <c r="AZ36" s="612">
        <v>62826893</v>
      </c>
      <c r="BA36" s="613"/>
      <c r="BB36" s="613"/>
      <c r="BC36" s="613"/>
      <c r="BD36" s="613"/>
      <c r="BE36" s="613"/>
      <c r="BF36" s="685"/>
      <c r="BG36" s="609" t="s">
        <v>331</v>
      </c>
      <c r="BH36" s="610"/>
      <c r="BI36" s="610"/>
      <c r="BJ36" s="610"/>
      <c r="BK36" s="610"/>
      <c r="BL36" s="610"/>
      <c r="BM36" s="610"/>
      <c r="BN36" s="610"/>
      <c r="BO36" s="610"/>
      <c r="BP36" s="610"/>
      <c r="BQ36" s="610"/>
      <c r="BR36" s="610"/>
      <c r="BS36" s="610"/>
      <c r="BT36" s="610"/>
      <c r="BU36" s="611"/>
      <c r="BV36" s="612">
        <v>330559</v>
      </c>
      <c r="BW36" s="613"/>
      <c r="BX36" s="613"/>
      <c r="BY36" s="613"/>
      <c r="BZ36" s="613"/>
      <c r="CA36" s="613"/>
      <c r="CB36" s="685"/>
      <c r="CD36" s="620" t="s">
        <v>332</v>
      </c>
      <c r="CE36" s="621"/>
      <c r="CF36" s="621"/>
      <c r="CG36" s="621"/>
      <c r="CH36" s="621"/>
      <c r="CI36" s="621"/>
      <c r="CJ36" s="621"/>
      <c r="CK36" s="621"/>
      <c r="CL36" s="621"/>
      <c r="CM36" s="621"/>
      <c r="CN36" s="621"/>
      <c r="CO36" s="621"/>
      <c r="CP36" s="621"/>
      <c r="CQ36" s="622"/>
      <c r="CR36" s="623">
        <v>54206334</v>
      </c>
      <c r="CS36" s="624"/>
      <c r="CT36" s="624"/>
      <c r="CU36" s="624"/>
      <c r="CV36" s="624"/>
      <c r="CW36" s="624"/>
      <c r="CX36" s="624"/>
      <c r="CY36" s="625"/>
      <c r="CZ36" s="628">
        <v>6.8</v>
      </c>
      <c r="DA36" s="653"/>
      <c r="DB36" s="653"/>
      <c r="DC36" s="657"/>
      <c r="DD36" s="632">
        <v>42338754</v>
      </c>
      <c r="DE36" s="624"/>
      <c r="DF36" s="624"/>
      <c r="DG36" s="624"/>
      <c r="DH36" s="624"/>
      <c r="DI36" s="624"/>
      <c r="DJ36" s="624"/>
      <c r="DK36" s="625"/>
      <c r="DL36" s="632">
        <v>26176549</v>
      </c>
      <c r="DM36" s="624"/>
      <c r="DN36" s="624"/>
      <c r="DO36" s="624"/>
      <c r="DP36" s="624"/>
      <c r="DQ36" s="624"/>
      <c r="DR36" s="624"/>
      <c r="DS36" s="624"/>
      <c r="DT36" s="624"/>
      <c r="DU36" s="624"/>
      <c r="DV36" s="625"/>
      <c r="DW36" s="628">
        <v>6.4</v>
      </c>
      <c r="DX36" s="653"/>
      <c r="DY36" s="653"/>
      <c r="DZ36" s="653"/>
      <c r="EA36" s="653"/>
      <c r="EB36" s="653"/>
      <c r="EC36" s="654"/>
    </row>
    <row r="37" spans="2:133" ht="11.25" customHeight="1" x14ac:dyDescent="0.2">
      <c r="B37" s="620" t="s">
        <v>333</v>
      </c>
      <c r="C37" s="621"/>
      <c r="D37" s="621"/>
      <c r="E37" s="621"/>
      <c r="F37" s="621"/>
      <c r="G37" s="621"/>
      <c r="H37" s="621"/>
      <c r="I37" s="621"/>
      <c r="J37" s="621"/>
      <c r="K37" s="621"/>
      <c r="L37" s="621"/>
      <c r="M37" s="621"/>
      <c r="N37" s="621"/>
      <c r="O37" s="621"/>
      <c r="P37" s="621"/>
      <c r="Q37" s="622"/>
      <c r="R37" s="623">
        <v>33391693</v>
      </c>
      <c r="S37" s="624"/>
      <c r="T37" s="624"/>
      <c r="U37" s="624"/>
      <c r="V37" s="624"/>
      <c r="W37" s="624"/>
      <c r="X37" s="624"/>
      <c r="Y37" s="625"/>
      <c r="Z37" s="626">
        <v>4.0999999999999996</v>
      </c>
      <c r="AA37" s="626"/>
      <c r="AB37" s="626"/>
      <c r="AC37" s="626"/>
      <c r="AD37" s="627">
        <v>275104</v>
      </c>
      <c r="AE37" s="627"/>
      <c r="AF37" s="627"/>
      <c r="AG37" s="627"/>
      <c r="AH37" s="627"/>
      <c r="AI37" s="627"/>
      <c r="AJ37" s="627"/>
      <c r="AK37" s="627"/>
      <c r="AL37" s="628">
        <v>0.1</v>
      </c>
      <c r="AM37" s="629"/>
      <c r="AN37" s="629"/>
      <c r="AO37" s="630"/>
      <c r="AQ37" s="686" t="s">
        <v>334</v>
      </c>
      <c r="AR37" s="687"/>
      <c r="AS37" s="687"/>
      <c r="AT37" s="687"/>
      <c r="AU37" s="687"/>
      <c r="AV37" s="687"/>
      <c r="AW37" s="687"/>
      <c r="AX37" s="687"/>
      <c r="AY37" s="688"/>
      <c r="AZ37" s="623">
        <v>12041678</v>
      </c>
      <c r="BA37" s="624"/>
      <c r="BB37" s="624"/>
      <c r="BC37" s="624"/>
      <c r="BD37" s="655"/>
      <c r="BE37" s="655"/>
      <c r="BF37" s="678"/>
      <c r="BG37" s="620" t="s">
        <v>335</v>
      </c>
      <c r="BH37" s="621"/>
      <c r="BI37" s="621"/>
      <c r="BJ37" s="621"/>
      <c r="BK37" s="621"/>
      <c r="BL37" s="621"/>
      <c r="BM37" s="621"/>
      <c r="BN37" s="621"/>
      <c r="BO37" s="621"/>
      <c r="BP37" s="621"/>
      <c r="BQ37" s="621"/>
      <c r="BR37" s="621"/>
      <c r="BS37" s="621"/>
      <c r="BT37" s="621"/>
      <c r="BU37" s="622"/>
      <c r="BV37" s="623">
        <v>-2045797</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63465</v>
      </c>
      <c r="CS37" s="655"/>
      <c r="CT37" s="655"/>
      <c r="CU37" s="655"/>
      <c r="CV37" s="655"/>
      <c r="CW37" s="655"/>
      <c r="CX37" s="655"/>
      <c r="CY37" s="656"/>
      <c r="CZ37" s="628">
        <v>0</v>
      </c>
      <c r="DA37" s="653"/>
      <c r="DB37" s="653"/>
      <c r="DC37" s="657"/>
      <c r="DD37" s="632">
        <v>63465</v>
      </c>
      <c r="DE37" s="655"/>
      <c r="DF37" s="655"/>
      <c r="DG37" s="655"/>
      <c r="DH37" s="655"/>
      <c r="DI37" s="655"/>
      <c r="DJ37" s="655"/>
      <c r="DK37" s="656"/>
      <c r="DL37" s="632">
        <v>63465</v>
      </c>
      <c r="DM37" s="655"/>
      <c r="DN37" s="655"/>
      <c r="DO37" s="655"/>
      <c r="DP37" s="655"/>
      <c r="DQ37" s="655"/>
      <c r="DR37" s="655"/>
      <c r="DS37" s="655"/>
      <c r="DT37" s="655"/>
      <c r="DU37" s="655"/>
      <c r="DV37" s="656"/>
      <c r="DW37" s="628">
        <v>0</v>
      </c>
      <c r="DX37" s="653"/>
      <c r="DY37" s="653"/>
      <c r="DZ37" s="653"/>
      <c r="EA37" s="653"/>
      <c r="EB37" s="653"/>
      <c r="EC37" s="654"/>
    </row>
    <row r="38" spans="2:133" ht="11.25" customHeight="1" x14ac:dyDescent="0.2">
      <c r="B38" s="620" t="s">
        <v>337</v>
      </c>
      <c r="C38" s="621"/>
      <c r="D38" s="621"/>
      <c r="E38" s="621"/>
      <c r="F38" s="621"/>
      <c r="G38" s="621"/>
      <c r="H38" s="621"/>
      <c r="I38" s="621"/>
      <c r="J38" s="621"/>
      <c r="K38" s="621"/>
      <c r="L38" s="621"/>
      <c r="M38" s="621"/>
      <c r="N38" s="621"/>
      <c r="O38" s="621"/>
      <c r="P38" s="621"/>
      <c r="Q38" s="622"/>
      <c r="R38" s="623">
        <v>61491000</v>
      </c>
      <c r="S38" s="624"/>
      <c r="T38" s="624"/>
      <c r="U38" s="624"/>
      <c r="V38" s="624"/>
      <c r="W38" s="624"/>
      <c r="X38" s="624"/>
      <c r="Y38" s="625"/>
      <c r="Z38" s="626">
        <v>7.6</v>
      </c>
      <c r="AA38" s="626"/>
      <c r="AB38" s="626"/>
      <c r="AC38" s="626"/>
      <c r="AD38" s="627" t="s">
        <v>139</v>
      </c>
      <c r="AE38" s="627"/>
      <c r="AF38" s="627"/>
      <c r="AG38" s="627"/>
      <c r="AH38" s="627"/>
      <c r="AI38" s="627"/>
      <c r="AJ38" s="627"/>
      <c r="AK38" s="627"/>
      <c r="AL38" s="628" t="s">
        <v>236</v>
      </c>
      <c r="AM38" s="629"/>
      <c r="AN38" s="629"/>
      <c r="AO38" s="630"/>
      <c r="AQ38" s="686" t="s">
        <v>338</v>
      </c>
      <c r="AR38" s="687"/>
      <c r="AS38" s="687"/>
      <c r="AT38" s="687"/>
      <c r="AU38" s="687"/>
      <c r="AV38" s="687"/>
      <c r="AW38" s="687"/>
      <c r="AX38" s="687"/>
      <c r="AY38" s="688"/>
      <c r="AZ38" s="623">
        <v>7961993</v>
      </c>
      <c r="BA38" s="624"/>
      <c r="BB38" s="624"/>
      <c r="BC38" s="624"/>
      <c r="BD38" s="655"/>
      <c r="BE38" s="655"/>
      <c r="BF38" s="678"/>
      <c r="BG38" s="620" t="s">
        <v>339</v>
      </c>
      <c r="BH38" s="621"/>
      <c r="BI38" s="621"/>
      <c r="BJ38" s="621"/>
      <c r="BK38" s="621"/>
      <c r="BL38" s="621"/>
      <c r="BM38" s="621"/>
      <c r="BN38" s="621"/>
      <c r="BO38" s="621"/>
      <c r="BP38" s="621"/>
      <c r="BQ38" s="621"/>
      <c r="BR38" s="621"/>
      <c r="BS38" s="621"/>
      <c r="BT38" s="621"/>
      <c r="BU38" s="622"/>
      <c r="BV38" s="623">
        <v>170996</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40958268</v>
      </c>
      <c r="CS38" s="624"/>
      <c r="CT38" s="624"/>
      <c r="CU38" s="624"/>
      <c r="CV38" s="624"/>
      <c r="CW38" s="624"/>
      <c r="CX38" s="624"/>
      <c r="CY38" s="625"/>
      <c r="CZ38" s="628">
        <v>5.0999999999999996</v>
      </c>
      <c r="DA38" s="653"/>
      <c r="DB38" s="653"/>
      <c r="DC38" s="657"/>
      <c r="DD38" s="632">
        <v>34443422</v>
      </c>
      <c r="DE38" s="624"/>
      <c r="DF38" s="624"/>
      <c r="DG38" s="624"/>
      <c r="DH38" s="624"/>
      <c r="DI38" s="624"/>
      <c r="DJ38" s="624"/>
      <c r="DK38" s="625"/>
      <c r="DL38" s="632">
        <v>31767310</v>
      </c>
      <c r="DM38" s="624"/>
      <c r="DN38" s="624"/>
      <c r="DO38" s="624"/>
      <c r="DP38" s="624"/>
      <c r="DQ38" s="624"/>
      <c r="DR38" s="624"/>
      <c r="DS38" s="624"/>
      <c r="DT38" s="624"/>
      <c r="DU38" s="624"/>
      <c r="DV38" s="625"/>
      <c r="DW38" s="628">
        <v>7.8</v>
      </c>
      <c r="DX38" s="653"/>
      <c r="DY38" s="653"/>
      <c r="DZ38" s="653"/>
      <c r="EA38" s="653"/>
      <c r="EB38" s="653"/>
      <c r="EC38" s="654"/>
    </row>
    <row r="39" spans="2:133" ht="11.25" customHeight="1" x14ac:dyDescent="0.2">
      <c r="B39" s="620" t="s">
        <v>341</v>
      </c>
      <c r="C39" s="621"/>
      <c r="D39" s="621"/>
      <c r="E39" s="621"/>
      <c r="F39" s="621"/>
      <c r="G39" s="621"/>
      <c r="H39" s="621"/>
      <c r="I39" s="621"/>
      <c r="J39" s="621"/>
      <c r="K39" s="621"/>
      <c r="L39" s="621"/>
      <c r="M39" s="621"/>
      <c r="N39" s="621"/>
      <c r="O39" s="621"/>
      <c r="P39" s="621"/>
      <c r="Q39" s="622"/>
      <c r="R39" s="623" t="s">
        <v>245</v>
      </c>
      <c r="S39" s="624"/>
      <c r="T39" s="624"/>
      <c r="U39" s="624"/>
      <c r="V39" s="624"/>
      <c r="W39" s="624"/>
      <c r="X39" s="624"/>
      <c r="Y39" s="625"/>
      <c r="Z39" s="626" t="s">
        <v>245</v>
      </c>
      <c r="AA39" s="626"/>
      <c r="AB39" s="626"/>
      <c r="AC39" s="626"/>
      <c r="AD39" s="627" t="s">
        <v>139</v>
      </c>
      <c r="AE39" s="627"/>
      <c r="AF39" s="627"/>
      <c r="AG39" s="627"/>
      <c r="AH39" s="627"/>
      <c r="AI39" s="627"/>
      <c r="AJ39" s="627"/>
      <c r="AK39" s="627"/>
      <c r="AL39" s="628" t="s">
        <v>245</v>
      </c>
      <c r="AM39" s="629"/>
      <c r="AN39" s="629"/>
      <c r="AO39" s="630"/>
      <c r="AQ39" s="686" t="s">
        <v>342</v>
      </c>
      <c r="AR39" s="687"/>
      <c r="AS39" s="687"/>
      <c r="AT39" s="687"/>
      <c r="AU39" s="687"/>
      <c r="AV39" s="687"/>
      <c r="AW39" s="687"/>
      <c r="AX39" s="687"/>
      <c r="AY39" s="688"/>
      <c r="AZ39" s="623">
        <v>1131237</v>
      </c>
      <c r="BA39" s="624"/>
      <c r="BB39" s="624"/>
      <c r="BC39" s="624"/>
      <c r="BD39" s="655"/>
      <c r="BE39" s="655"/>
      <c r="BF39" s="678"/>
      <c r="BG39" s="620" t="s">
        <v>343</v>
      </c>
      <c r="BH39" s="621"/>
      <c r="BI39" s="621"/>
      <c r="BJ39" s="621"/>
      <c r="BK39" s="621"/>
      <c r="BL39" s="621"/>
      <c r="BM39" s="621"/>
      <c r="BN39" s="621"/>
      <c r="BO39" s="621"/>
      <c r="BP39" s="621"/>
      <c r="BQ39" s="621"/>
      <c r="BR39" s="621"/>
      <c r="BS39" s="621"/>
      <c r="BT39" s="621"/>
      <c r="BU39" s="622"/>
      <c r="BV39" s="623">
        <v>237907</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2575021</v>
      </c>
      <c r="CS39" s="655"/>
      <c r="CT39" s="655"/>
      <c r="CU39" s="655"/>
      <c r="CV39" s="655"/>
      <c r="CW39" s="655"/>
      <c r="CX39" s="655"/>
      <c r="CY39" s="656"/>
      <c r="CZ39" s="628">
        <v>0.3</v>
      </c>
      <c r="DA39" s="653"/>
      <c r="DB39" s="653"/>
      <c r="DC39" s="657"/>
      <c r="DD39" s="632">
        <v>231053</v>
      </c>
      <c r="DE39" s="655"/>
      <c r="DF39" s="655"/>
      <c r="DG39" s="655"/>
      <c r="DH39" s="655"/>
      <c r="DI39" s="655"/>
      <c r="DJ39" s="655"/>
      <c r="DK39" s="656"/>
      <c r="DL39" s="632" t="s">
        <v>245</v>
      </c>
      <c r="DM39" s="655"/>
      <c r="DN39" s="655"/>
      <c r="DO39" s="655"/>
      <c r="DP39" s="655"/>
      <c r="DQ39" s="655"/>
      <c r="DR39" s="655"/>
      <c r="DS39" s="655"/>
      <c r="DT39" s="655"/>
      <c r="DU39" s="655"/>
      <c r="DV39" s="656"/>
      <c r="DW39" s="628" t="s">
        <v>139</v>
      </c>
      <c r="DX39" s="653"/>
      <c r="DY39" s="653"/>
      <c r="DZ39" s="653"/>
      <c r="EA39" s="653"/>
      <c r="EB39" s="653"/>
      <c r="EC39" s="654"/>
    </row>
    <row r="40" spans="2:133" ht="11.25" customHeight="1" x14ac:dyDescent="0.2">
      <c r="B40" s="620" t="s">
        <v>345</v>
      </c>
      <c r="C40" s="621"/>
      <c r="D40" s="621"/>
      <c r="E40" s="621"/>
      <c r="F40" s="621"/>
      <c r="G40" s="621"/>
      <c r="H40" s="621"/>
      <c r="I40" s="621"/>
      <c r="J40" s="621"/>
      <c r="K40" s="621"/>
      <c r="L40" s="621"/>
      <c r="M40" s="621"/>
      <c r="N40" s="621"/>
      <c r="O40" s="621"/>
      <c r="P40" s="621"/>
      <c r="Q40" s="622"/>
      <c r="R40" s="623" t="s">
        <v>236</v>
      </c>
      <c r="S40" s="624"/>
      <c r="T40" s="624"/>
      <c r="U40" s="624"/>
      <c r="V40" s="624"/>
      <c r="W40" s="624"/>
      <c r="X40" s="624"/>
      <c r="Y40" s="625"/>
      <c r="Z40" s="626" t="s">
        <v>236</v>
      </c>
      <c r="AA40" s="626"/>
      <c r="AB40" s="626"/>
      <c r="AC40" s="626"/>
      <c r="AD40" s="627" t="s">
        <v>236</v>
      </c>
      <c r="AE40" s="627"/>
      <c r="AF40" s="627"/>
      <c r="AG40" s="627"/>
      <c r="AH40" s="627"/>
      <c r="AI40" s="627"/>
      <c r="AJ40" s="627"/>
      <c r="AK40" s="627"/>
      <c r="AL40" s="628" t="s">
        <v>236</v>
      </c>
      <c r="AM40" s="629"/>
      <c r="AN40" s="629"/>
      <c r="AO40" s="630"/>
      <c r="AQ40" s="686" t="s">
        <v>346</v>
      </c>
      <c r="AR40" s="687"/>
      <c r="AS40" s="687"/>
      <c r="AT40" s="687"/>
      <c r="AU40" s="687"/>
      <c r="AV40" s="687"/>
      <c r="AW40" s="687"/>
      <c r="AX40" s="687"/>
      <c r="AY40" s="688"/>
      <c r="AZ40" s="623">
        <v>565777</v>
      </c>
      <c r="BA40" s="624"/>
      <c r="BB40" s="624"/>
      <c r="BC40" s="624"/>
      <c r="BD40" s="655"/>
      <c r="BE40" s="655"/>
      <c r="BF40" s="678"/>
      <c r="BG40" s="671" t="s">
        <v>347</v>
      </c>
      <c r="BH40" s="672"/>
      <c r="BI40" s="672"/>
      <c r="BJ40" s="672"/>
      <c r="BK40" s="672"/>
      <c r="BL40" s="223"/>
      <c r="BM40" s="621" t="s">
        <v>348</v>
      </c>
      <c r="BN40" s="621"/>
      <c r="BO40" s="621"/>
      <c r="BP40" s="621"/>
      <c r="BQ40" s="621"/>
      <c r="BR40" s="621"/>
      <c r="BS40" s="621"/>
      <c r="BT40" s="621"/>
      <c r="BU40" s="622"/>
      <c r="BV40" s="623">
        <v>125</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22230697</v>
      </c>
      <c r="CS40" s="624"/>
      <c r="CT40" s="624"/>
      <c r="CU40" s="624"/>
      <c r="CV40" s="624"/>
      <c r="CW40" s="624"/>
      <c r="CX40" s="624"/>
      <c r="CY40" s="625"/>
      <c r="CZ40" s="628">
        <v>2.8</v>
      </c>
      <c r="DA40" s="653"/>
      <c r="DB40" s="653"/>
      <c r="DC40" s="657"/>
      <c r="DD40" s="632">
        <v>2382675</v>
      </c>
      <c r="DE40" s="624"/>
      <c r="DF40" s="624"/>
      <c r="DG40" s="624"/>
      <c r="DH40" s="624"/>
      <c r="DI40" s="624"/>
      <c r="DJ40" s="624"/>
      <c r="DK40" s="625"/>
      <c r="DL40" s="632">
        <v>40571</v>
      </c>
      <c r="DM40" s="624"/>
      <c r="DN40" s="624"/>
      <c r="DO40" s="624"/>
      <c r="DP40" s="624"/>
      <c r="DQ40" s="624"/>
      <c r="DR40" s="624"/>
      <c r="DS40" s="624"/>
      <c r="DT40" s="624"/>
      <c r="DU40" s="624"/>
      <c r="DV40" s="625"/>
      <c r="DW40" s="628">
        <v>0</v>
      </c>
      <c r="DX40" s="653"/>
      <c r="DY40" s="653"/>
      <c r="DZ40" s="653"/>
      <c r="EA40" s="653"/>
      <c r="EB40" s="653"/>
      <c r="EC40" s="654"/>
    </row>
    <row r="41" spans="2:133" ht="11.25" customHeight="1" x14ac:dyDescent="0.2">
      <c r="B41" s="644" t="s">
        <v>350</v>
      </c>
      <c r="C41" s="645"/>
      <c r="D41" s="645"/>
      <c r="E41" s="645"/>
      <c r="F41" s="645"/>
      <c r="G41" s="645"/>
      <c r="H41" s="645"/>
      <c r="I41" s="645"/>
      <c r="J41" s="645"/>
      <c r="K41" s="645"/>
      <c r="L41" s="645"/>
      <c r="M41" s="645"/>
      <c r="N41" s="645"/>
      <c r="O41" s="645"/>
      <c r="P41" s="645"/>
      <c r="Q41" s="646"/>
      <c r="R41" s="695">
        <v>805341463</v>
      </c>
      <c r="S41" s="696"/>
      <c r="T41" s="696"/>
      <c r="U41" s="696"/>
      <c r="V41" s="696"/>
      <c r="W41" s="696"/>
      <c r="X41" s="696"/>
      <c r="Y41" s="700"/>
      <c r="Z41" s="701">
        <v>100</v>
      </c>
      <c r="AA41" s="701"/>
      <c r="AB41" s="701"/>
      <c r="AC41" s="701"/>
      <c r="AD41" s="702">
        <v>409573091</v>
      </c>
      <c r="AE41" s="702"/>
      <c r="AF41" s="702"/>
      <c r="AG41" s="702"/>
      <c r="AH41" s="702"/>
      <c r="AI41" s="702"/>
      <c r="AJ41" s="702"/>
      <c r="AK41" s="702"/>
      <c r="AL41" s="703">
        <v>100</v>
      </c>
      <c r="AM41" s="683"/>
      <c r="AN41" s="683"/>
      <c r="AO41" s="704"/>
      <c r="AQ41" s="686" t="s">
        <v>351</v>
      </c>
      <c r="AR41" s="687"/>
      <c r="AS41" s="687"/>
      <c r="AT41" s="687"/>
      <c r="AU41" s="687"/>
      <c r="AV41" s="687"/>
      <c r="AW41" s="687"/>
      <c r="AX41" s="687"/>
      <c r="AY41" s="688"/>
      <c r="AZ41" s="623">
        <v>11230709</v>
      </c>
      <c r="BA41" s="624"/>
      <c r="BB41" s="624"/>
      <c r="BC41" s="624"/>
      <c r="BD41" s="655"/>
      <c r="BE41" s="655"/>
      <c r="BF41" s="678"/>
      <c r="BG41" s="671"/>
      <c r="BH41" s="672"/>
      <c r="BI41" s="672"/>
      <c r="BJ41" s="672"/>
      <c r="BK41" s="672"/>
      <c r="BL41" s="223"/>
      <c r="BM41" s="621" t="s">
        <v>352</v>
      </c>
      <c r="BN41" s="621"/>
      <c r="BO41" s="621"/>
      <c r="BP41" s="621"/>
      <c r="BQ41" s="621"/>
      <c r="BR41" s="621"/>
      <c r="BS41" s="621"/>
      <c r="BT41" s="621"/>
      <c r="BU41" s="622"/>
      <c r="BV41" s="623" t="s">
        <v>245</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236</v>
      </c>
      <c r="CS41" s="655"/>
      <c r="CT41" s="655"/>
      <c r="CU41" s="655"/>
      <c r="CV41" s="655"/>
      <c r="CW41" s="655"/>
      <c r="CX41" s="655"/>
      <c r="CY41" s="656"/>
      <c r="CZ41" s="628" t="s">
        <v>236</v>
      </c>
      <c r="DA41" s="653"/>
      <c r="DB41" s="653"/>
      <c r="DC41" s="657"/>
      <c r="DD41" s="632" t="s">
        <v>236</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354</v>
      </c>
      <c r="AR42" s="693"/>
      <c r="AS42" s="693"/>
      <c r="AT42" s="693"/>
      <c r="AU42" s="693"/>
      <c r="AV42" s="693"/>
      <c r="AW42" s="693"/>
      <c r="AX42" s="693"/>
      <c r="AY42" s="694"/>
      <c r="AZ42" s="695">
        <v>29895499</v>
      </c>
      <c r="BA42" s="696"/>
      <c r="BB42" s="696"/>
      <c r="BC42" s="696"/>
      <c r="BD42" s="682"/>
      <c r="BE42" s="682"/>
      <c r="BF42" s="684"/>
      <c r="BG42" s="673"/>
      <c r="BH42" s="674"/>
      <c r="BI42" s="674"/>
      <c r="BJ42" s="674"/>
      <c r="BK42" s="674"/>
      <c r="BL42" s="224"/>
      <c r="BM42" s="645" t="s">
        <v>355</v>
      </c>
      <c r="BN42" s="645"/>
      <c r="BO42" s="645"/>
      <c r="BP42" s="645"/>
      <c r="BQ42" s="645"/>
      <c r="BR42" s="645"/>
      <c r="BS42" s="645"/>
      <c r="BT42" s="645"/>
      <c r="BU42" s="646"/>
      <c r="BV42" s="695">
        <v>334</v>
      </c>
      <c r="BW42" s="696"/>
      <c r="BX42" s="696"/>
      <c r="BY42" s="696"/>
      <c r="BZ42" s="696"/>
      <c r="CA42" s="696"/>
      <c r="CB42" s="705"/>
      <c r="CD42" s="620" t="s">
        <v>356</v>
      </c>
      <c r="CE42" s="621"/>
      <c r="CF42" s="621"/>
      <c r="CG42" s="621"/>
      <c r="CH42" s="621"/>
      <c r="CI42" s="621"/>
      <c r="CJ42" s="621"/>
      <c r="CK42" s="621"/>
      <c r="CL42" s="621"/>
      <c r="CM42" s="621"/>
      <c r="CN42" s="621"/>
      <c r="CO42" s="621"/>
      <c r="CP42" s="621"/>
      <c r="CQ42" s="622"/>
      <c r="CR42" s="623">
        <v>104887192</v>
      </c>
      <c r="CS42" s="655"/>
      <c r="CT42" s="655"/>
      <c r="CU42" s="655"/>
      <c r="CV42" s="655"/>
      <c r="CW42" s="655"/>
      <c r="CX42" s="655"/>
      <c r="CY42" s="656"/>
      <c r="CZ42" s="628">
        <v>13.2</v>
      </c>
      <c r="DA42" s="653"/>
      <c r="DB42" s="653"/>
      <c r="DC42" s="657"/>
      <c r="DD42" s="632">
        <v>22792774</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357</v>
      </c>
      <c r="CD43" s="620" t="s">
        <v>358</v>
      </c>
      <c r="CE43" s="621"/>
      <c r="CF43" s="621"/>
      <c r="CG43" s="621"/>
      <c r="CH43" s="621"/>
      <c r="CI43" s="621"/>
      <c r="CJ43" s="621"/>
      <c r="CK43" s="621"/>
      <c r="CL43" s="621"/>
      <c r="CM43" s="621"/>
      <c r="CN43" s="621"/>
      <c r="CO43" s="621"/>
      <c r="CP43" s="621"/>
      <c r="CQ43" s="622"/>
      <c r="CR43" s="623">
        <v>3594190</v>
      </c>
      <c r="CS43" s="655"/>
      <c r="CT43" s="655"/>
      <c r="CU43" s="655"/>
      <c r="CV43" s="655"/>
      <c r="CW43" s="655"/>
      <c r="CX43" s="655"/>
      <c r="CY43" s="656"/>
      <c r="CZ43" s="628">
        <v>0.5</v>
      </c>
      <c r="DA43" s="653"/>
      <c r="DB43" s="653"/>
      <c r="DC43" s="657"/>
      <c r="DD43" s="632">
        <v>3519429</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307</v>
      </c>
      <c r="CE44" s="660"/>
      <c r="CF44" s="620" t="s">
        <v>360</v>
      </c>
      <c r="CG44" s="621"/>
      <c r="CH44" s="621"/>
      <c r="CI44" s="621"/>
      <c r="CJ44" s="621"/>
      <c r="CK44" s="621"/>
      <c r="CL44" s="621"/>
      <c r="CM44" s="621"/>
      <c r="CN44" s="621"/>
      <c r="CO44" s="621"/>
      <c r="CP44" s="621"/>
      <c r="CQ44" s="622"/>
      <c r="CR44" s="623">
        <v>104880684</v>
      </c>
      <c r="CS44" s="624"/>
      <c r="CT44" s="624"/>
      <c r="CU44" s="624"/>
      <c r="CV44" s="624"/>
      <c r="CW44" s="624"/>
      <c r="CX44" s="624"/>
      <c r="CY44" s="625"/>
      <c r="CZ44" s="628">
        <v>13.2</v>
      </c>
      <c r="DA44" s="629"/>
      <c r="DB44" s="629"/>
      <c r="DC44" s="635"/>
      <c r="DD44" s="632">
        <v>22786266</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362</v>
      </c>
      <c r="CG45" s="621"/>
      <c r="CH45" s="621"/>
      <c r="CI45" s="621"/>
      <c r="CJ45" s="621"/>
      <c r="CK45" s="621"/>
      <c r="CL45" s="621"/>
      <c r="CM45" s="621"/>
      <c r="CN45" s="621"/>
      <c r="CO45" s="621"/>
      <c r="CP45" s="621"/>
      <c r="CQ45" s="622"/>
      <c r="CR45" s="623">
        <v>34138700</v>
      </c>
      <c r="CS45" s="655"/>
      <c r="CT45" s="655"/>
      <c r="CU45" s="655"/>
      <c r="CV45" s="655"/>
      <c r="CW45" s="655"/>
      <c r="CX45" s="655"/>
      <c r="CY45" s="656"/>
      <c r="CZ45" s="628">
        <v>4.3</v>
      </c>
      <c r="DA45" s="653"/>
      <c r="DB45" s="653"/>
      <c r="DC45" s="657"/>
      <c r="DD45" s="632">
        <v>2345700</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363</v>
      </c>
      <c r="CG46" s="621"/>
      <c r="CH46" s="621"/>
      <c r="CI46" s="621"/>
      <c r="CJ46" s="621"/>
      <c r="CK46" s="621"/>
      <c r="CL46" s="621"/>
      <c r="CM46" s="621"/>
      <c r="CN46" s="621"/>
      <c r="CO46" s="621"/>
      <c r="CP46" s="621"/>
      <c r="CQ46" s="622"/>
      <c r="CR46" s="623">
        <v>64567998</v>
      </c>
      <c r="CS46" s="624"/>
      <c r="CT46" s="624"/>
      <c r="CU46" s="624"/>
      <c r="CV46" s="624"/>
      <c r="CW46" s="624"/>
      <c r="CX46" s="624"/>
      <c r="CY46" s="625"/>
      <c r="CZ46" s="628">
        <v>8.1</v>
      </c>
      <c r="DA46" s="629"/>
      <c r="DB46" s="629"/>
      <c r="DC46" s="635"/>
      <c r="DD46" s="632">
        <v>20211155</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364</v>
      </c>
      <c r="CG47" s="621"/>
      <c r="CH47" s="621"/>
      <c r="CI47" s="621"/>
      <c r="CJ47" s="621"/>
      <c r="CK47" s="621"/>
      <c r="CL47" s="621"/>
      <c r="CM47" s="621"/>
      <c r="CN47" s="621"/>
      <c r="CO47" s="621"/>
      <c r="CP47" s="621"/>
      <c r="CQ47" s="622"/>
      <c r="CR47" s="623">
        <v>6508</v>
      </c>
      <c r="CS47" s="655"/>
      <c r="CT47" s="655"/>
      <c r="CU47" s="655"/>
      <c r="CV47" s="655"/>
      <c r="CW47" s="655"/>
      <c r="CX47" s="655"/>
      <c r="CY47" s="656"/>
      <c r="CZ47" s="628">
        <v>0</v>
      </c>
      <c r="DA47" s="653"/>
      <c r="DB47" s="653"/>
      <c r="DC47" s="657"/>
      <c r="DD47" s="632">
        <v>6508</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365</v>
      </c>
      <c r="CG48" s="621"/>
      <c r="CH48" s="621"/>
      <c r="CI48" s="621"/>
      <c r="CJ48" s="621"/>
      <c r="CK48" s="621"/>
      <c r="CL48" s="621"/>
      <c r="CM48" s="621"/>
      <c r="CN48" s="621"/>
      <c r="CO48" s="621"/>
      <c r="CP48" s="621"/>
      <c r="CQ48" s="622"/>
      <c r="CR48" s="623" t="s">
        <v>236</v>
      </c>
      <c r="CS48" s="624"/>
      <c r="CT48" s="624"/>
      <c r="CU48" s="624"/>
      <c r="CV48" s="624"/>
      <c r="CW48" s="624"/>
      <c r="CX48" s="624"/>
      <c r="CY48" s="625"/>
      <c r="CZ48" s="628" t="s">
        <v>245</v>
      </c>
      <c r="DA48" s="629"/>
      <c r="DB48" s="629"/>
      <c r="DC48" s="635"/>
      <c r="DD48" s="632" t="s">
        <v>236</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366</v>
      </c>
      <c r="CE49" s="645"/>
      <c r="CF49" s="645"/>
      <c r="CG49" s="645"/>
      <c r="CH49" s="645"/>
      <c r="CI49" s="645"/>
      <c r="CJ49" s="645"/>
      <c r="CK49" s="645"/>
      <c r="CL49" s="645"/>
      <c r="CM49" s="645"/>
      <c r="CN49" s="645"/>
      <c r="CO49" s="645"/>
      <c r="CP49" s="645"/>
      <c r="CQ49" s="646"/>
      <c r="CR49" s="695">
        <v>797468795</v>
      </c>
      <c r="CS49" s="682"/>
      <c r="CT49" s="682"/>
      <c r="CU49" s="682"/>
      <c r="CV49" s="682"/>
      <c r="CW49" s="682"/>
      <c r="CX49" s="682"/>
      <c r="CY49" s="711"/>
      <c r="CZ49" s="703">
        <v>100</v>
      </c>
      <c r="DA49" s="712"/>
      <c r="DB49" s="712"/>
      <c r="DC49" s="713"/>
      <c r="DD49" s="714">
        <v>454419321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pw8AzLE7j3caQb2KER1HD/LLSyKRAhdbeq7QOKIp1OA3t8dxfaWEOpjy/O90MXKzArTdXpUoUqt+0pi+OLO+7A==" saltValue="UMVB+q1HM5dbWQXUzjFO6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368</v>
      </c>
      <c r="DK2" s="723"/>
      <c r="DL2" s="723"/>
      <c r="DM2" s="723"/>
      <c r="DN2" s="723"/>
      <c r="DO2" s="724"/>
      <c r="DP2" s="228"/>
      <c r="DQ2" s="722" t="s">
        <v>369</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32"/>
      <c r="BA5" s="232"/>
      <c r="BB5" s="232"/>
      <c r="BC5" s="232"/>
      <c r="BD5" s="232"/>
      <c r="BE5" s="233"/>
      <c r="BF5" s="233"/>
      <c r="BG5" s="233"/>
      <c r="BH5" s="233"/>
      <c r="BI5" s="233"/>
      <c r="BJ5" s="233"/>
      <c r="BK5" s="233"/>
      <c r="BL5" s="233"/>
      <c r="BM5" s="233"/>
      <c r="BN5" s="233"/>
      <c r="BO5" s="233"/>
      <c r="BP5" s="233"/>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3" t="s">
        <v>386</v>
      </c>
      <c r="DH5" s="764"/>
      <c r="DI5" s="764"/>
      <c r="DJ5" s="764"/>
      <c r="DK5" s="765"/>
      <c r="DL5" s="763" t="s">
        <v>387</v>
      </c>
      <c r="DM5" s="764"/>
      <c r="DN5" s="764"/>
      <c r="DO5" s="764"/>
      <c r="DP5" s="765"/>
      <c r="DQ5" s="733" t="s">
        <v>388</v>
      </c>
      <c r="DR5" s="734"/>
      <c r="DS5" s="734"/>
      <c r="DT5" s="734"/>
      <c r="DU5" s="735"/>
      <c r="DV5" s="733" t="s">
        <v>379</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565</v>
      </c>
      <c r="C7" s="750"/>
      <c r="D7" s="750"/>
      <c r="E7" s="750"/>
      <c r="F7" s="750"/>
      <c r="G7" s="750"/>
      <c r="H7" s="750"/>
      <c r="I7" s="750"/>
      <c r="J7" s="750"/>
      <c r="K7" s="750"/>
      <c r="L7" s="750"/>
      <c r="M7" s="750"/>
      <c r="N7" s="750"/>
      <c r="O7" s="750"/>
      <c r="P7" s="751"/>
      <c r="Q7" s="752">
        <v>858001</v>
      </c>
      <c r="R7" s="753"/>
      <c r="S7" s="753"/>
      <c r="T7" s="753"/>
      <c r="U7" s="753"/>
      <c r="V7" s="753">
        <v>850600</v>
      </c>
      <c r="W7" s="753"/>
      <c r="X7" s="753"/>
      <c r="Y7" s="753"/>
      <c r="Z7" s="753"/>
      <c r="AA7" s="753">
        <v>7401</v>
      </c>
      <c r="AB7" s="753"/>
      <c r="AC7" s="753"/>
      <c r="AD7" s="753"/>
      <c r="AE7" s="754"/>
      <c r="AF7" s="755">
        <v>1940</v>
      </c>
      <c r="AG7" s="756"/>
      <c r="AH7" s="756"/>
      <c r="AI7" s="756"/>
      <c r="AJ7" s="757"/>
      <c r="AK7" s="758">
        <v>58413</v>
      </c>
      <c r="AL7" s="759"/>
      <c r="AM7" s="759"/>
      <c r="AN7" s="759"/>
      <c r="AO7" s="759"/>
      <c r="AP7" s="759">
        <v>1058046</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594</v>
      </c>
      <c r="BT7" s="747"/>
      <c r="BU7" s="747"/>
      <c r="BV7" s="747"/>
      <c r="BW7" s="747"/>
      <c r="BX7" s="747"/>
      <c r="BY7" s="747"/>
      <c r="BZ7" s="747"/>
      <c r="CA7" s="747"/>
      <c r="CB7" s="747"/>
      <c r="CC7" s="747"/>
      <c r="CD7" s="747"/>
      <c r="CE7" s="747"/>
      <c r="CF7" s="747"/>
      <c r="CG7" s="762"/>
      <c r="CH7" s="743">
        <v>6</v>
      </c>
      <c r="CI7" s="744"/>
      <c r="CJ7" s="744"/>
      <c r="CK7" s="744"/>
      <c r="CL7" s="745"/>
      <c r="CM7" s="743">
        <v>177</v>
      </c>
      <c r="CN7" s="744"/>
      <c r="CO7" s="744"/>
      <c r="CP7" s="744"/>
      <c r="CQ7" s="745"/>
      <c r="CR7" s="743">
        <v>77</v>
      </c>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2">
      <c r="A8" s="238">
        <v>2</v>
      </c>
      <c r="B8" s="780" t="s">
        <v>577</v>
      </c>
      <c r="C8" s="781"/>
      <c r="D8" s="781"/>
      <c r="E8" s="781"/>
      <c r="F8" s="781"/>
      <c r="G8" s="781"/>
      <c r="H8" s="781"/>
      <c r="I8" s="781"/>
      <c r="J8" s="781"/>
      <c r="K8" s="781"/>
      <c r="L8" s="781"/>
      <c r="M8" s="781"/>
      <c r="N8" s="781"/>
      <c r="O8" s="781"/>
      <c r="P8" s="782"/>
      <c r="Q8" s="783">
        <v>353</v>
      </c>
      <c r="R8" s="784"/>
      <c r="S8" s="784"/>
      <c r="T8" s="784"/>
      <c r="U8" s="784"/>
      <c r="V8" s="784">
        <v>214</v>
      </c>
      <c r="W8" s="784"/>
      <c r="X8" s="784"/>
      <c r="Y8" s="784"/>
      <c r="Z8" s="784"/>
      <c r="AA8" s="784">
        <v>139</v>
      </c>
      <c r="AB8" s="784"/>
      <c r="AC8" s="784"/>
      <c r="AD8" s="784"/>
      <c r="AE8" s="785"/>
      <c r="AF8" s="786">
        <v>139</v>
      </c>
      <c r="AG8" s="787"/>
      <c r="AH8" s="787"/>
      <c r="AI8" s="787"/>
      <c r="AJ8" s="788"/>
      <c r="AK8" s="769">
        <v>41</v>
      </c>
      <c r="AL8" s="770"/>
      <c r="AM8" s="770"/>
      <c r="AN8" s="770"/>
      <c r="AO8" s="770"/>
      <c r="AP8" s="770">
        <v>1600</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595</v>
      </c>
      <c r="BT8" s="774"/>
      <c r="BU8" s="774"/>
      <c r="BV8" s="774"/>
      <c r="BW8" s="774"/>
      <c r="BX8" s="774"/>
      <c r="BY8" s="774"/>
      <c r="BZ8" s="774"/>
      <c r="CA8" s="774"/>
      <c r="CB8" s="774"/>
      <c r="CC8" s="774"/>
      <c r="CD8" s="774"/>
      <c r="CE8" s="774"/>
      <c r="CF8" s="774"/>
      <c r="CG8" s="775"/>
      <c r="CH8" s="776">
        <v>8</v>
      </c>
      <c r="CI8" s="777"/>
      <c r="CJ8" s="777"/>
      <c r="CK8" s="777"/>
      <c r="CL8" s="778"/>
      <c r="CM8" s="776">
        <v>1552</v>
      </c>
      <c r="CN8" s="777"/>
      <c r="CO8" s="777"/>
      <c r="CP8" s="777"/>
      <c r="CQ8" s="778"/>
      <c r="CR8" s="776">
        <v>20</v>
      </c>
      <c r="CS8" s="777"/>
      <c r="CT8" s="777"/>
      <c r="CU8" s="777"/>
      <c r="CV8" s="778"/>
      <c r="CW8" s="776"/>
      <c r="CX8" s="777"/>
      <c r="CY8" s="777"/>
      <c r="CZ8" s="777"/>
      <c r="DA8" s="778"/>
      <c r="DB8" s="776"/>
      <c r="DC8" s="777"/>
      <c r="DD8" s="777"/>
      <c r="DE8" s="777"/>
      <c r="DF8" s="778"/>
      <c r="DG8" s="776"/>
      <c r="DH8" s="777"/>
      <c r="DI8" s="777"/>
      <c r="DJ8" s="777"/>
      <c r="DK8" s="778"/>
      <c r="DL8" s="776">
        <v>10000</v>
      </c>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t="s">
        <v>567</v>
      </c>
      <c r="C9" s="781"/>
      <c r="D9" s="781"/>
      <c r="E9" s="781"/>
      <c r="F9" s="781"/>
      <c r="G9" s="781"/>
      <c r="H9" s="781"/>
      <c r="I9" s="781"/>
      <c r="J9" s="781"/>
      <c r="K9" s="781"/>
      <c r="L9" s="781"/>
      <c r="M9" s="781"/>
      <c r="N9" s="781"/>
      <c r="O9" s="781"/>
      <c r="P9" s="782"/>
      <c r="Q9" s="783">
        <v>191</v>
      </c>
      <c r="R9" s="784"/>
      <c r="S9" s="784"/>
      <c r="T9" s="784"/>
      <c r="U9" s="784"/>
      <c r="V9" s="784">
        <v>59</v>
      </c>
      <c r="W9" s="784"/>
      <c r="X9" s="784"/>
      <c r="Y9" s="784"/>
      <c r="Z9" s="784"/>
      <c r="AA9" s="784">
        <v>132</v>
      </c>
      <c r="AB9" s="784"/>
      <c r="AC9" s="784"/>
      <c r="AD9" s="784"/>
      <c r="AE9" s="785"/>
      <c r="AF9" s="786">
        <v>132</v>
      </c>
      <c r="AG9" s="787"/>
      <c r="AH9" s="787"/>
      <c r="AI9" s="787"/>
      <c r="AJ9" s="788"/>
      <c r="AK9" s="769">
        <v>25</v>
      </c>
      <c r="AL9" s="770"/>
      <c r="AM9" s="770"/>
      <c r="AN9" s="770"/>
      <c r="AO9" s="770"/>
      <c r="AP9" s="770">
        <v>0</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596</v>
      </c>
      <c r="BT9" s="774"/>
      <c r="BU9" s="774"/>
      <c r="BV9" s="774"/>
      <c r="BW9" s="774"/>
      <c r="BX9" s="774"/>
      <c r="BY9" s="774"/>
      <c r="BZ9" s="774"/>
      <c r="CA9" s="774"/>
      <c r="CB9" s="774"/>
      <c r="CC9" s="774"/>
      <c r="CD9" s="774"/>
      <c r="CE9" s="774"/>
      <c r="CF9" s="774"/>
      <c r="CG9" s="775"/>
      <c r="CH9" s="776">
        <v>37</v>
      </c>
      <c r="CI9" s="777"/>
      <c r="CJ9" s="777"/>
      <c r="CK9" s="777"/>
      <c r="CL9" s="778"/>
      <c r="CM9" s="776">
        <v>535</v>
      </c>
      <c r="CN9" s="777"/>
      <c r="CO9" s="777"/>
      <c r="CP9" s="777"/>
      <c r="CQ9" s="778"/>
      <c r="CR9" s="776">
        <v>30</v>
      </c>
      <c r="CS9" s="777"/>
      <c r="CT9" s="777"/>
      <c r="CU9" s="777"/>
      <c r="CV9" s="778"/>
      <c r="CW9" s="776">
        <v>408</v>
      </c>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t="s">
        <v>578</v>
      </c>
      <c r="C10" s="781"/>
      <c r="D10" s="781"/>
      <c r="E10" s="781"/>
      <c r="F10" s="781"/>
      <c r="G10" s="781"/>
      <c r="H10" s="781"/>
      <c r="I10" s="781"/>
      <c r="J10" s="781"/>
      <c r="K10" s="781"/>
      <c r="L10" s="781"/>
      <c r="M10" s="781"/>
      <c r="N10" s="781"/>
      <c r="O10" s="781"/>
      <c r="P10" s="782"/>
      <c r="Q10" s="783">
        <v>100</v>
      </c>
      <c r="R10" s="784"/>
      <c r="S10" s="784"/>
      <c r="T10" s="784"/>
      <c r="U10" s="784"/>
      <c r="V10" s="784">
        <v>100</v>
      </c>
      <c r="W10" s="784"/>
      <c r="X10" s="784"/>
      <c r="Y10" s="784"/>
      <c r="Z10" s="784"/>
      <c r="AA10" s="784">
        <v>0</v>
      </c>
      <c r="AB10" s="784"/>
      <c r="AC10" s="784"/>
      <c r="AD10" s="784"/>
      <c r="AE10" s="785"/>
      <c r="AF10" s="786">
        <v>0</v>
      </c>
      <c r="AG10" s="787"/>
      <c r="AH10" s="787"/>
      <c r="AI10" s="787"/>
      <c r="AJ10" s="788"/>
      <c r="AK10" s="769">
        <v>22</v>
      </c>
      <c r="AL10" s="770"/>
      <c r="AM10" s="770"/>
      <c r="AN10" s="770"/>
      <c r="AO10" s="770"/>
      <c r="AP10" s="770">
        <v>0</v>
      </c>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597</v>
      </c>
      <c r="BT10" s="774"/>
      <c r="BU10" s="774"/>
      <c r="BV10" s="774"/>
      <c r="BW10" s="774"/>
      <c r="BX10" s="774"/>
      <c r="BY10" s="774"/>
      <c r="BZ10" s="774"/>
      <c r="CA10" s="774"/>
      <c r="CB10" s="774"/>
      <c r="CC10" s="774"/>
      <c r="CD10" s="774"/>
      <c r="CE10" s="774"/>
      <c r="CF10" s="774"/>
      <c r="CG10" s="775"/>
      <c r="CH10" s="776">
        <v>-8</v>
      </c>
      <c r="CI10" s="777"/>
      <c r="CJ10" s="777"/>
      <c r="CK10" s="777"/>
      <c r="CL10" s="778"/>
      <c r="CM10" s="776">
        <v>320</v>
      </c>
      <c r="CN10" s="777"/>
      <c r="CO10" s="777"/>
      <c r="CP10" s="777"/>
      <c r="CQ10" s="778"/>
      <c r="CR10" s="776">
        <v>300</v>
      </c>
      <c r="CS10" s="777"/>
      <c r="CT10" s="777"/>
      <c r="CU10" s="777"/>
      <c r="CV10" s="778"/>
      <c r="CW10" s="776">
        <v>23</v>
      </c>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t="s">
        <v>579</v>
      </c>
      <c r="C11" s="781"/>
      <c r="D11" s="781"/>
      <c r="E11" s="781"/>
      <c r="F11" s="781"/>
      <c r="G11" s="781"/>
      <c r="H11" s="781"/>
      <c r="I11" s="781"/>
      <c r="J11" s="781"/>
      <c r="K11" s="781"/>
      <c r="L11" s="781"/>
      <c r="M11" s="781"/>
      <c r="N11" s="781"/>
      <c r="O11" s="781"/>
      <c r="P11" s="782"/>
      <c r="Q11" s="783">
        <v>440</v>
      </c>
      <c r="R11" s="784"/>
      <c r="S11" s="784"/>
      <c r="T11" s="784"/>
      <c r="U11" s="784"/>
      <c r="V11" s="784">
        <v>242</v>
      </c>
      <c r="W11" s="784"/>
      <c r="X11" s="784"/>
      <c r="Y11" s="784"/>
      <c r="Z11" s="784"/>
      <c r="AA11" s="784">
        <v>198</v>
      </c>
      <c r="AB11" s="784"/>
      <c r="AC11" s="784"/>
      <c r="AD11" s="784"/>
      <c r="AE11" s="785"/>
      <c r="AF11" s="786">
        <v>76</v>
      </c>
      <c r="AG11" s="787"/>
      <c r="AH11" s="787"/>
      <c r="AI11" s="787"/>
      <c r="AJ11" s="788"/>
      <c r="AK11" s="769">
        <v>0</v>
      </c>
      <c r="AL11" s="770"/>
      <c r="AM11" s="770"/>
      <c r="AN11" s="770"/>
      <c r="AO11" s="770"/>
      <c r="AP11" s="770">
        <v>406</v>
      </c>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598</v>
      </c>
      <c r="BT11" s="774"/>
      <c r="BU11" s="774"/>
      <c r="BV11" s="774"/>
      <c r="BW11" s="774"/>
      <c r="BX11" s="774"/>
      <c r="BY11" s="774"/>
      <c r="BZ11" s="774"/>
      <c r="CA11" s="774"/>
      <c r="CB11" s="774"/>
      <c r="CC11" s="774"/>
      <c r="CD11" s="774"/>
      <c r="CE11" s="774"/>
      <c r="CF11" s="774"/>
      <c r="CG11" s="775"/>
      <c r="CH11" s="776">
        <v>-2</v>
      </c>
      <c r="CI11" s="777"/>
      <c r="CJ11" s="777"/>
      <c r="CK11" s="777"/>
      <c r="CL11" s="778"/>
      <c r="CM11" s="776">
        <v>161</v>
      </c>
      <c r="CN11" s="777"/>
      <c r="CO11" s="777"/>
      <c r="CP11" s="777"/>
      <c r="CQ11" s="778"/>
      <c r="CR11" s="776">
        <v>45</v>
      </c>
      <c r="CS11" s="777"/>
      <c r="CT11" s="777"/>
      <c r="CU11" s="777"/>
      <c r="CV11" s="778"/>
      <c r="CW11" s="776">
        <v>14</v>
      </c>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t="s">
        <v>580</v>
      </c>
      <c r="C12" s="781"/>
      <c r="D12" s="781"/>
      <c r="E12" s="781"/>
      <c r="F12" s="781"/>
      <c r="G12" s="781"/>
      <c r="H12" s="781"/>
      <c r="I12" s="781"/>
      <c r="J12" s="781"/>
      <c r="K12" s="781"/>
      <c r="L12" s="781"/>
      <c r="M12" s="781"/>
      <c r="N12" s="781"/>
      <c r="O12" s="781"/>
      <c r="P12" s="782"/>
      <c r="Q12" s="783">
        <v>444</v>
      </c>
      <c r="R12" s="784"/>
      <c r="S12" s="784"/>
      <c r="T12" s="784"/>
      <c r="U12" s="784"/>
      <c r="V12" s="784">
        <v>444</v>
      </c>
      <c r="W12" s="784"/>
      <c r="X12" s="784"/>
      <c r="Y12" s="784"/>
      <c r="Z12" s="784"/>
      <c r="AA12" s="784">
        <v>0</v>
      </c>
      <c r="AB12" s="784"/>
      <c r="AC12" s="784"/>
      <c r="AD12" s="784"/>
      <c r="AE12" s="785"/>
      <c r="AF12" s="786">
        <v>0</v>
      </c>
      <c r="AG12" s="787"/>
      <c r="AH12" s="787"/>
      <c r="AI12" s="787"/>
      <c r="AJ12" s="788"/>
      <c r="AK12" s="769">
        <v>438</v>
      </c>
      <c r="AL12" s="770"/>
      <c r="AM12" s="770"/>
      <c r="AN12" s="770"/>
      <c r="AO12" s="770"/>
      <c r="AP12" s="770">
        <v>0</v>
      </c>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t="s">
        <v>599</v>
      </c>
      <c r="BT12" s="774"/>
      <c r="BU12" s="774"/>
      <c r="BV12" s="774"/>
      <c r="BW12" s="774"/>
      <c r="BX12" s="774"/>
      <c r="BY12" s="774"/>
      <c r="BZ12" s="774"/>
      <c r="CA12" s="774"/>
      <c r="CB12" s="774"/>
      <c r="CC12" s="774"/>
      <c r="CD12" s="774"/>
      <c r="CE12" s="774"/>
      <c r="CF12" s="774"/>
      <c r="CG12" s="775"/>
      <c r="CH12" s="776">
        <v>-429</v>
      </c>
      <c r="CI12" s="777"/>
      <c r="CJ12" s="777"/>
      <c r="CK12" s="777"/>
      <c r="CL12" s="778"/>
      <c r="CM12" s="776">
        <v>4515</v>
      </c>
      <c r="CN12" s="777"/>
      <c r="CO12" s="777"/>
      <c r="CP12" s="777"/>
      <c r="CQ12" s="778"/>
      <c r="CR12" s="776">
        <v>2143</v>
      </c>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t="s">
        <v>581</v>
      </c>
      <c r="C13" s="781"/>
      <c r="D13" s="781"/>
      <c r="E13" s="781"/>
      <c r="F13" s="781"/>
      <c r="G13" s="781"/>
      <c r="H13" s="781"/>
      <c r="I13" s="781"/>
      <c r="J13" s="781"/>
      <c r="K13" s="781"/>
      <c r="L13" s="781"/>
      <c r="M13" s="781"/>
      <c r="N13" s="781"/>
      <c r="O13" s="781"/>
      <c r="P13" s="782"/>
      <c r="Q13" s="783">
        <v>169254</v>
      </c>
      <c r="R13" s="784"/>
      <c r="S13" s="784"/>
      <c r="T13" s="784"/>
      <c r="U13" s="784"/>
      <c r="V13" s="784">
        <v>169254</v>
      </c>
      <c r="W13" s="784"/>
      <c r="X13" s="784"/>
      <c r="Y13" s="784"/>
      <c r="Z13" s="784"/>
      <c r="AA13" s="784">
        <v>0</v>
      </c>
      <c r="AB13" s="784"/>
      <c r="AC13" s="784"/>
      <c r="AD13" s="784"/>
      <c r="AE13" s="785"/>
      <c r="AF13" s="786">
        <v>0</v>
      </c>
      <c r="AG13" s="787"/>
      <c r="AH13" s="787"/>
      <c r="AI13" s="787"/>
      <c r="AJ13" s="788"/>
      <c r="AK13" s="769">
        <v>142410</v>
      </c>
      <c r="AL13" s="770"/>
      <c r="AM13" s="770"/>
      <c r="AN13" s="770"/>
      <c r="AO13" s="770"/>
      <c r="AP13" s="770">
        <v>0</v>
      </c>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t="s">
        <v>600</v>
      </c>
      <c r="BT13" s="774"/>
      <c r="BU13" s="774"/>
      <c r="BV13" s="774"/>
      <c r="BW13" s="774"/>
      <c r="BX13" s="774"/>
      <c r="BY13" s="774"/>
      <c r="BZ13" s="774"/>
      <c r="CA13" s="774"/>
      <c r="CB13" s="774"/>
      <c r="CC13" s="774"/>
      <c r="CD13" s="774"/>
      <c r="CE13" s="774"/>
      <c r="CF13" s="774"/>
      <c r="CG13" s="775"/>
      <c r="CH13" s="776">
        <v>14</v>
      </c>
      <c r="CI13" s="777"/>
      <c r="CJ13" s="777"/>
      <c r="CK13" s="777"/>
      <c r="CL13" s="778"/>
      <c r="CM13" s="776">
        <v>64</v>
      </c>
      <c r="CN13" s="777"/>
      <c r="CO13" s="777"/>
      <c r="CP13" s="777"/>
      <c r="CQ13" s="778"/>
      <c r="CR13" s="776">
        <v>40</v>
      </c>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t="s">
        <v>601</v>
      </c>
      <c r="BT14" s="774"/>
      <c r="BU14" s="774"/>
      <c r="BV14" s="774"/>
      <c r="BW14" s="774"/>
      <c r="BX14" s="774"/>
      <c r="BY14" s="774"/>
      <c r="BZ14" s="774"/>
      <c r="CA14" s="774"/>
      <c r="CB14" s="774"/>
      <c r="CC14" s="774"/>
      <c r="CD14" s="774"/>
      <c r="CE14" s="774"/>
      <c r="CF14" s="774"/>
      <c r="CG14" s="775"/>
      <c r="CH14" s="776">
        <v>-83</v>
      </c>
      <c r="CI14" s="777"/>
      <c r="CJ14" s="777"/>
      <c r="CK14" s="777"/>
      <c r="CL14" s="778"/>
      <c r="CM14" s="776">
        <v>1944</v>
      </c>
      <c r="CN14" s="777"/>
      <c r="CO14" s="777"/>
      <c r="CP14" s="777"/>
      <c r="CQ14" s="778"/>
      <c r="CR14" s="776">
        <v>100</v>
      </c>
      <c r="CS14" s="777"/>
      <c r="CT14" s="777"/>
      <c r="CU14" s="777"/>
      <c r="CV14" s="778"/>
      <c r="CW14" s="776">
        <v>370</v>
      </c>
      <c r="CX14" s="777"/>
      <c r="CY14" s="777"/>
      <c r="CZ14" s="777"/>
      <c r="DA14" s="778"/>
      <c r="DB14" s="776">
        <v>957</v>
      </c>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t="s">
        <v>602</v>
      </c>
      <c r="BT15" s="774"/>
      <c r="BU15" s="774"/>
      <c r="BV15" s="774"/>
      <c r="BW15" s="774"/>
      <c r="BX15" s="774"/>
      <c r="BY15" s="774"/>
      <c r="BZ15" s="774"/>
      <c r="CA15" s="774"/>
      <c r="CB15" s="774"/>
      <c r="CC15" s="774"/>
      <c r="CD15" s="774"/>
      <c r="CE15" s="774"/>
      <c r="CF15" s="774"/>
      <c r="CG15" s="775"/>
      <c r="CH15" s="776">
        <v>-5</v>
      </c>
      <c r="CI15" s="777"/>
      <c r="CJ15" s="777"/>
      <c r="CK15" s="777"/>
      <c r="CL15" s="778"/>
      <c r="CM15" s="776">
        <v>136</v>
      </c>
      <c r="CN15" s="777"/>
      <c r="CO15" s="777"/>
      <c r="CP15" s="777"/>
      <c r="CQ15" s="778"/>
      <c r="CR15" s="776">
        <v>7</v>
      </c>
      <c r="CS15" s="777"/>
      <c r="CT15" s="777"/>
      <c r="CU15" s="777"/>
      <c r="CV15" s="778"/>
      <c r="CW15" s="776">
        <v>21</v>
      </c>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t="s">
        <v>603</v>
      </c>
      <c r="BT16" s="774"/>
      <c r="BU16" s="774"/>
      <c r="BV16" s="774"/>
      <c r="BW16" s="774"/>
      <c r="BX16" s="774"/>
      <c r="BY16" s="774"/>
      <c r="BZ16" s="774"/>
      <c r="CA16" s="774"/>
      <c r="CB16" s="774"/>
      <c r="CC16" s="774"/>
      <c r="CD16" s="774"/>
      <c r="CE16" s="774"/>
      <c r="CF16" s="774"/>
      <c r="CG16" s="775"/>
      <c r="CH16" s="776">
        <v>18</v>
      </c>
      <c r="CI16" s="777"/>
      <c r="CJ16" s="777"/>
      <c r="CK16" s="777"/>
      <c r="CL16" s="778"/>
      <c r="CM16" s="776">
        <v>278</v>
      </c>
      <c r="CN16" s="777"/>
      <c r="CO16" s="777"/>
      <c r="CP16" s="777"/>
      <c r="CQ16" s="778"/>
      <c r="CR16" s="776">
        <v>10</v>
      </c>
      <c r="CS16" s="777"/>
      <c r="CT16" s="777"/>
      <c r="CU16" s="777"/>
      <c r="CV16" s="778"/>
      <c r="CW16" s="776">
        <v>54</v>
      </c>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t="s">
        <v>604</v>
      </c>
      <c r="BT17" s="774"/>
      <c r="BU17" s="774"/>
      <c r="BV17" s="774"/>
      <c r="BW17" s="774"/>
      <c r="BX17" s="774"/>
      <c r="BY17" s="774"/>
      <c r="BZ17" s="774"/>
      <c r="CA17" s="774"/>
      <c r="CB17" s="774"/>
      <c r="CC17" s="774"/>
      <c r="CD17" s="774"/>
      <c r="CE17" s="774"/>
      <c r="CF17" s="774"/>
      <c r="CG17" s="775"/>
      <c r="CH17" s="776">
        <v>7</v>
      </c>
      <c r="CI17" s="777"/>
      <c r="CJ17" s="777"/>
      <c r="CK17" s="777"/>
      <c r="CL17" s="778"/>
      <c r="CM17" s="776">
        <v>126</v>
      </c>
      <c r="CN17" s="777"/>
      <c r="CO17" s="777"/>
      <c r="CP17" s="777"/>
      <c r="CQ17" s="778"/>
      <c r="CR17" s="776">
        <v>10</v>
      </c>
      <c r="CS17" s="777"/>
      <c r="CT17" s="777"/>
      <c r="CU17" s="777"/>
      <c r="CV17" s="778"/>
      <c r="CW17" s="776">
        <v>82</v>
      </c>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t="s">
        <v>605</v>
      </c>
      <c r="BT18" s="774"/>
      <c r="BU18" s="774"/>
      <c r="BV18" s="774"/>
      <c r="BW18" s="774"/>
      <c r="BX18" s="774"/>
      <c r="BY18" s="774"/>
      <c r="BZ18" s="774"/>
      <c r="CA18" s="774"/>
      <c r="CB18" s="774"/>
      <c r="CC18" s="774"/>
      <c r="CD18" s="774"/>
      <c r="CE18" s="774"/>
      <c r="CF18" s="774"/>
      <c r="CG18" s="775"/>
      <c r="CH18" s="776">
        <v>-1</v>
      </c>
      <c r="CI18" s="777"/>
      <c r="CJ18" s="777"/>
      <c r="CK18" s="777"/>
      <c r="CL18" s="778"/>
      <c r="CM18" s="776">
        <v>88</v>
      </c>
      <c r="CN18" s="777"/>
      <c r="CO18" s="777"/>
      <c r="CP18" s="777"/>
      <c r="CQ18" s="778"/>
      <c r="CR18" s="776">
        <v>15</v>
      </c>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t="s">
        <v>606</v>
      </c>
      <c r="BT19" s="774"/>
      <c r="BU19" s="774"/>
      <c r="BV19" s="774"/>
      <c r="BW19" s="774"/>
      <c r="BX19" s="774"/>
      <c r="BY19" s="774"/>
      <c r="BZ19" s="774"/>
      <c r="CA19" s="774"/>
      <c r="CB19" s="774"/>
      <c r="CC19" s="774"/>
      <c r="CD19" s="774"/>
      <c r="CE19" s="774"/>
      <c r="CF19" s="774"/>
      <c r="CG19" s="775"/>
      <c r="CH19" s="776">
        <v>1467</v>
      </c>
      <c r="CI19" s="777"/>
      <c r="CJ19" s="777"/>
      <c r="CK19" s="777"/>
      <c r="CL19" s="778"/>
      <c r="CM19" s="776">
        <v>65378</v>
      </c>
      <c r="CN19" s="777"/>
      <c r="CO19" s="777"/>
      <c r="CP19" s="777"/>
      <c r="CQ19" s="778"/>
      <c r="CR19" s="776">
        <v>8</v>
      </c>
      <c r="CS19" s="777"/>
      <c r="CT19" s="777"/>
      <c r="CU19" s="777"/>
      <c r="CV19" s="778"/>
      <c r="CW19" s="776">
        <v>13</v>
      </c>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t="s">
        <v>607</v>
      </c>
      <c r="BT20" s="774"/>
      <c r="BU20" s="774"/>
      <c r="BV20" s="774"/>
      <c r="BW20" s="774"/>
      <c r="BX20" s="774"/>
      <c r="BY20" s="774"/>
      <c r="BZ20" s="774"/>
      <c r="CA20" s="774"/>
      <c r="CB20" s="774"/>
      <c r="CC20" s="774"/>
      <c r="CD20" s="774"/>
      <c r="CE20" s="774"/>
      <c r="CF20" s="774"/>
      <c r="CG20" s="775"/>
      <c r="CH20" s="776">
        <v>319</v>
      </c>
      <c r="CI20" s="777"/>
      <c r="CJ20" s="777"/>
      <c r="CK20" s="777"/>
      <c r="CL20" s="778"/>
      <c r="CM20" s="776">
        <v>5842</v>
      </c>
      <c r="CN20" s="777"/>
      <c r="CO20" s="777"/>
      <c r="CP20" s="777"/>
      <c r="CQ20" s="778"/>
      <c r="CR20" s="776">
        <v>481</v>
      </c>
      <c r="CS20" s="777"/>
      <c r="CT20" s="777"/>
      <c r="CU20" s="777"/>
      <c r="CV20" s="778"/>
      <c r="CW20" s="776">
        <v>6</v>
      </c>
      <c r="CX20" s="777"/>
      <c r="CY20" s="777"/>
      <c r="CZ20" s="777"/>
      <c r="DA20" s="778"/>
      <c r="DB20" s="776">
        <v>11051</v>
      </c>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t="s">
        <v>608</v>
      </c>
      <c r="BT21" s="774"/>
      <c r="BU21" s="774"/>
      <c r="BV21" s="774"/>
      <c r="BW21" s="774"/>
      <c r="BX21" s="774"/>
      <c r="BY21" s="774"/>
      <c r="BZ21" s="774"/>
      <c r="CA21" s="774"/>
      <c r="CB21" s="774"/>
      <c r="CC21" s="774"/>
      <c r="CD21" s="774"/>
      <c r="CE21" s="774"/>
      <c r="CF21" s="774"/>
      <c r="CG21" s="775"/>
      <c r="CH21" s="776">
        <v>153</v>
      </c>
      <c r="CI21" s="777"/>
      <c r="CJ21" s="777"/>
      <c r="CK21" s="777"/>
      <c r="CL21" s="778"/>
      <c r="CM21" s="776">
        <v>10788</v>
      </c>
      <c r="CN21" s="777"/>
      <c r="CO21" s="777"/>
      <c r="CP21" s="777"/>
      <c r="CQ21" s="778"/>
      <c r="CR21" s="776">
        <v>10</v>
      </c>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390</v>
      </c>
      <c r="BA22" s="806"/>
      <c r="BB22" s="806"/>
      <c r="BC22" s="806"/>
      <c r="BD22" s="807"/>
      <c r="BE22" s="233"/>
      <c r="BF22" s="233"/>
      <c r="BG22" s="233"/>
      <c r="BH22" s="233"/>
      <c r="BI22" s="233"/>
      <c r="BJ22" s="233"/>
      <c r="BK22" s="233"/>
      <c r="BL22" s="233"/>
      <c r="BM22" s="233"/>
      <c r="BN22" s="233"/>
      <c r="BO22" s="233"/>
      <c r="BP22" s="233"/>
      <c r="BQ22" s="238">
        <v>16</v>
      </c>
      <c r="BR22" s="239"/>
      <c r="BS22" s="773" t="s">
        <v>609</v>
      </c>
      <c r="BT22" s="774"/>
      <c r="BU22" s="774"/>
      <c r="BV22" s="774"/>
      <c r="BW22" s="774"/>
      <c r="BX22" s="774"/>
      <c r="BY22" s="774"/>
      <c r="BZ22" s="774"/>
      <c r="CA22" s="774"/>
      <c r="CB22" s="774"/>
      <c r="CC22" s="774"/>
      <c r="CD22" s="774"/>
      <c r="CE22" s="774"/>
      <c r="CF22" s="774"/>
      <c r="CG22" s="775"/>
      <c r="CH22" s="776">
        <v>5</v>
      </c>
      <c r="CI22" s="777"/>
      <c r="CJ22" s="777"/>
      <c r="CK22" s="777"/>
      <c r="CL22" s="778"/>
      <c r="CM22" s="776">
        <v>1422</v>
      </c>
      <c r="CN22" s="777"/>
      <c r="CO22" s="777"/>
      <c r="CP22" s="777"/>
      <c r="CQ22" s="778"/>
      <c r="CR22" s="776">
        <v>105</v>
      </c>
      <c r="CS22" s="777"/>
      <c r="CT22" s="777"/>
      <c r="CU22" s="777"/>
      <c r="CV22" s="778"/>
      <c r="CW22" s="776">
        <v>1</v>
      </c>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391</v>
      </c>
      <c r="B23" s="789" t="s">
        <v>392</v>
      </c>
      <c r="C23" s="790"/>
      <c r="D23" s="790"/>
      <c r="E23" s="790"/>
      <c r="F23" s="790"/>
      <c r="G23" s="790"/>
      <c r="H23" s="790"/>
      <c r="I23" s="790"/>
      <c r="J23" s="790"/>
      <c r="K23" s="790"/>
      <c r="L23" s="790"/>
      <c r="M23" s="790"/>
      <c r="N23" s="790"/>
      <c r="O23" s="790"/>
      <c r="P23" s="791"/>
      <c r="Q23" s="792">
        <v>857826</v>
      </c>
      <c r="R23" s="793"/>
      <c r="S23" s="793"/>
      <c r="T23" s="793"/>
      <c r="U23" s="793"/>
      <c r="V23" s="793">
        <v>850258</v>
      </c>
      <c r="W23" s="793"/>
      <c r="X23" s="793"/>
      <c r="Y23" s="793"/>
      <c r="Z23" s="793"/>
      <c r="AA23" s="793">
        <v>7568</v>
      </c>
      <c r="AB23" s="793"/>
      <c r="AC23" s="793"/>
      <c r="AD23" s="793"/>
      <c r="AE23" s="794"/>
      <c r="AF23" s="795">
        <v>2107</v>
      </c>
      <c r="AG23" s="793"/>
      <c r="AH23" s="793"/>
      <c r="AI23" s="793"/>
      <c r="AJ23" s="796"/>
      <c r="AK23" s="797"/>
      <c r="AL23" s="798"/>
      <c r="AM23" s="798"/>
      <c r="AN23" s="798"/>
      <c r="AO23" s="798"/>
      <c r="AP23" s="793"/>
      <c r="AQ23" s="793"/>
      <c r="AR23" s="793"/>
      <c r="AS23" s="793"/>
      <c r="AT23" s="793"/>
      <c r="AU23" s="809"/>
      <c r="AV23" s="809"/>
      <c r="AW23" s="809"/>
      <c r="AX23" s="809"/>
      <c r="AY23" s="810"/>
      <c r="AZ23" s="811" t="s">
        <v>245</v>
      </c>
      <c r="BA23" s="812"/>
      <c r="BB23" s="812"/>
      <c r="BC23" s="812"/>
      <c r="BD23" s="813"/>
      <c r="BE23" s="233"/>
      <c r="BF23" s="233"/>
      <c r="BG23" s="233"/>
      <c r="BH23" s="233"/>
      <c r="BI23" s="233"/>
      <c r="BJ23" s="233"/>
      <c r="BK23" s="233"/>
      <c r="BL23" s="233"/>
      <c r="BM23" s="233"/>
      <c r="BN23" s="233"/>
      <c r="BO23" s="233"/>
      <c r="BP23" s="233"/>
      <c r="BQ23" s="238">
        <v>17</v>
      </c>
      <c r="BR23" s="239"/>
      <c r="BS23" s="773" t="s">
        <v>610</v>
      </c>
      <c r="BT23" s="774"/>
      <c r="BU23" s="774"/>
      <c r="BV23" s="774"/>
      <c r="BW23" s="774"/>
      <c r="BX23" s="774"/>
      <c r="BY23" s="774"/>
      <c r="BZ23" s="774"/>
      <c r="CA23" s="774"/>
      <c r="CB23" s="774"/>
      <c r="CC23" s="774"/>
      <c r="CD23" s="774"/>
      <c r="CE23" s="774"/>
      <c r="CF23" s="774"/>
      <c r="CG23" s="775"/>
      <c r="CH23" s="776">
        <v>50</v>
      </c>
      <c r="CI23" s="777"/>
      <c r="CJ23" s="777"/>
      <c r="CK23" s="777"/>
      <c r="CL23" s="778"/>
      <c r="CM23" s="776">
        <v>613</v>
      </c>
      <c r="CN23" s="777"/>
      <c r="CO23" s="777"/>
      <c r="CP23" s="777"/>
      <c r="CQ23" s="778"/>
      <c r="CR23" s="776">
        <v>131</v>
      </c>
      <c r="CS23" s="777"/>
      <c r="CT23" s="777"/>
      <c r="CU23" s="777"/>
      <c r="CV23" s="778"/>
      <c r="CW23" s="776">
        <v>105</v>
      </c>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t="s">
        <v>611</v>
      </c>
      <c r="BT24" s="774"/>
      <c r="BU24" s="774"/>
      <c r="BV24" s="774"/>
      <c r="BW24" s="774"/>
      <c r="BX24" s="774"/>
      <c r="BY24" s="774"/>
      <c r="BZ24" s="774"/>
      <c r="CA24" s="774"/>
      <c r="CB24" s="774"/>
      <c r="CC24" s="774"/>
      <c r="CD24" s="774"/>
      <c r="CE24" s="774"/>
      <c r="CF24" s="774"/>
      <c r="CG24" s="775"/>
      <c r="CH24" s="776">
        <v>112</v>
      </c>
      <c r="CI24" s="777"/>
      <c r="CJ24" s="777"/>
      <c r="CK24" s="777"/>
      <c r="CL24" s="778"/>
      <c r="CM24" s="776">
        <v>3009</v>
      </c>
      <c r="CN24" s="777"/>
      <c r="CO24" s="777"/>
      <c r="CP24" s="777"/>
      <c r="CQ24" s="778"/>
      <c r="CR24" s="776">
        <v>50</v>
      </c>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394</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t="s">
        <v>612</v>
      </c>
      <c r="BT25" s="774"/>
      <c r="BU25" s="774"/>
      <c r="BV25" s="774"/>
      <c r="BW25" s="774"/>
      <c r="BX25" s="774"/>
      <c r="BY25" s="774"/>
      <c r="BZ25" s="774"/>
      <c r="CA25" s="774"/>
      <c r="CB25" s="774"/>
      <c r="CC25" s="774"/>
      <c r="CD25" s="774"/>
      <c r="CE25" s="774"/>
      <c r="CF25" s="774"/>
      <c r="CG25" s="775"/>
      <c r="CH25" s="776">
        <v>1028</v>
      </c>
      <c r="CI25" s="777"/>
      <c r="CJ25" s="777"/>
      <c r="CK25" s="777"/>
      <c r="CL25" s="778"/>
      <c r="CM25" s="776">
        <v>7217</v>
      </c>
      <c r="CN25" s="777"/>
      <c r="CO25" s="777"/>
      <c r="CP25" s="777"/>
      <c r="CQ25" s="778"/>
      <c r="CR25" s="776">
        <v>1700</v>
      </c>
      <c r="CS25" s="777"/>
      <c r="CT25" s="777"/>
      <c r="CU25" s="777"/>
      <c r="CV25" s="778"/>
      <c r="CW25" s="776"/>
      <c r="CX25" s="777"/>
      <c r="CY25" s="777"/>
      <c r="CZ25" s="777"/>
      <c r="DA25" s="778"/>
      <c r="DB25" s="776">
        <v>3700</v>
      </c>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372</v>
      </c>
      <c r="B26" s="728"/>
      <c r="C26" s="728"/>
      <c r="D26" s="728"/>
      <c r="E26" s="728"/>
      <c r="F26" s="728"/>
      <c r="G26" s="728"/>
      <c r="H26" s="728"/>
      <c r="I26" s="728"/>
      <c r="J26" s="728"/>
      <c r="K26" s="728"/>
      <c r="L26" s="728"/>
      <c r="M26" s="728"/>
      <c r="N26" s="728"/>
      <c r="O26" s="728"/>
      <c r="P26" s="729"/>
      <c r="Q26" s="733" t="s">
        <v>395</v>
      </c>
      <c r="R26" s="734"/>
      <c r="S26" s="734"/>
      <c r="T26" s="734"/>
      <c r="U26" s="735"/>
      <c r="V26" s="733" t="s">
        <v>396</v>
      </c>
      <c r="W26" s="734"/>
      <c r="X26" s="734"/>
      <c r="Y26" s="734"/>
      <c r="Z26" s="735"/>
      <c r="AA26" s="733" t="s">
        <v>397</v>
      </c>
      <c r="AB26" s="734"/>
      <c r="AC26" s="734"/>
      <c r="AD26" s="734"/>
      <c r="AE26" s="734"/>
      <c r="AF26" s="814" t="s">
        <v>398</v>
      </c>
      <c r="AG26" s="815"/>
      <c r="AH26" s="815"/>
      <c r="AI26" s="815"/>
      <c r="AJ26" s="816"/>
      <c r="AK26" s="734" t="s">
        <v>399</v>
      </c>
      <c r="AL26" s="734"/>
      <c r="AM26" s="734"/>
      <c r="AN26" s="734"/>
      <c r="AO26" s="735"/>
      <c r="AP26" s="733" t="s">
        <v>400</v>
      </c>
      <c r="AQ26" s="734"/>
      <c r="AR26" s="734"/>
      <c r="AS26" s="734"/>
      <c r="AT26" s="735"/>
      <c r="AU26" s="733" t="s">
        <v>401</v>
      </c>
      <c r="AV26" s="734"/>
      <c r="AW26" s="734"/>
      <c r="AX26" s="734"/>
      <c r="AY26" s="735"/>
      <c r="AZ26" s="733" t="s">
        <v>402</v>
      </c>
      <c r="BA26" s="734"/>
      <c r="BB26" s="734"/>
      <c r="BC26" s="734"/>
      <c r="BD26" s="735"/>
      <c r="BE26" s="733" t="s">
        <v>379</v>
      </c>
      <c r="BF26" s="734"/>
      <c r="BG26" s="734"/>
      <c r="BH26" s="734"/>
      <c r="BI26" s="740"/>
      <c r="BJ26" s="232"/>
      <c r="BK26" s="232"/>
      <c r="BL26" s="232"/>
      <c r="BM26" s="232"/>
      <c r="BN26" s="232"/>
      <c r="BO26" s="241"/>
      <c r="BP26" s="241"/>
      <c r="BQ26" s="238">
        <v>20</v>
      </c>
      <c r="BR26" s="239"/>
      <c r="BS26" s="773" t="s">
        <v>613</v>
      </c>
      <c r="BT26" s="774"/>
      <c r="BU26" s="774"/>
      <c r="BV26" s="774"/>
      <c r="BW26" s="774"/>
      <c r="BX26" s="774"/>
      <c r="BY26" s="774"/>
      <c r="BZ26" s="774"/>
      <c r="CA26" s="774"/>
      <c r="CB26" s="774"/>
      <c r="CC26" s="774"/>
      <c r="CD26" s="774"/>
      <c r="CE26" s="774"/>
      <c r="CF26" s="774"/>
      <c r="CG26" s="775"/>
      <c r="CH26" s="776">
        <v>-5</v>
      </c>
      <c r="CI26" s="777"/>
      <c r="CJ26" s="777"/>
      <c r="CK26" s="777"/>
      <c r="CL26" s="778"/>
      <c r="CM26" s="776">
        <v>583</v>
      </c>
      <c r="CN26" s="777"/>
      <c r="CO26" s="777"/>
      <c r="CP26" s="777"/>
      <c r="CQ26" s="778"/>
      <c r="CR26" s="776">
        <v>100</v>
      </c>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t="s">
        <v>614</v>
      </c>
      <c r="BT27" s="774"/>
      <c r="BU27" s="774"/>
      <c r="BV27" s="774"/>
      <c r="BW27" s="774"/>
      <c r="BX27" s="774"/>
      <c r="BY27" s="774"/>
      <c r="BZ27" s="774"/>
      <c r="CA27" s="774"/>
      <c r="CB27" s="774"/>
      <c r="CC27" s="774"/>
      <c r="CD27" s="774"/>
      <c r="CE27" s="774"/>
      <c r="CF27" s="774"/>
      <c r="CG27" s="775"/>
      <c r="CH27" s="776">
        <v>1</v>
      </c>
      <c r="CI27" s="777"/>
      <c r="CJ27" s="777"/>
      <c r="CK27" s="777"/>
      <c r="CL27" s="778"/>
      <c r="CM27" s="776">
        <v>25</v>
      </c>
      <c r="CN27" s="777"/>
      <c r="CO27" s="777"/>
      <c r="CP27" s="777"/>
      <c r="CQ27" s="778"/>
      <c r="CR27" s="776">
        <v>1</v>
      </c>
      <c r="CS27" s="777"/>
      <c r="CT27" s="777"/>
      <c r="CU27" s="777"/>
      <c r="CV27" s="778"/>
      <c r="CW27" s="776">
        <v>4</v>
      </c>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585</v>
      </c>
      <c r="C28" s="750"/>
      <c r="D28" s="750"/>
      <c r="E28" s="750"/>
      <c r="F28" s="750"/>
      <c r="G28" s="750"/>
      <c r="H28" s="750"/>
      <c r="I28" s="750"/>
      <c r="J28" s="750"/>
      <c r="K28" s="750"/>
      <c r="L28" s="750"/>
      <c r="M28" s="750"/>
      <c r="N28" s="750"/>
      <c r="O28" s="750"/>
      <c r="P28" s="751"/>
      <c r="Q28" s="824">
        <v>22019</v>
      </c>
      <c r="R28" s="825"/>
      <c r="S28" s="825"/>
      <c r="T28" s="825"/>
      <c r="U28" s="825"/>
      <c r="V28" s="825">
        <v>22007</v>
      </c>
      <c r="W28" s="825"/>
      <c r="X28" s="825"/>
      <c r="Y28" s="825"/>
      <c r="Z28" s="825"/>
      <c r="AA28" s="825">
        <v>12</v>
      </c>
      <c r="AB28" s="825"/>
      <c r="AC28" s="825"/>
      <c r="AD28" s="825"/>
      <c r="AE28" s="826"/>
      <c r="AF28" s="827">
        <v>12</v>
      </c>
      <c r="AG28" s="825"/>
      <c r="AH28" s="825"/>
      <c r="AI28" s="825"/>
      <c r="AJ28" s="828"/>
      <c r="AK28" s="829">
        <v>0</v>
      </c>
      <c r="AL28" s="830"/>
      <c r="AM28" s="830"/>
      <c r="AN28" s="830"/>
      <c r="AO28" s="830"/>
      <c r="AP28" s="830">
        <v>0</v>
      </c>
      <c r="AQ28" s="830"/>
      <c r="AR28" s="830"/>
      <c r="AS28" s="830"/>
      <c r="AT28" s="830"/>
      <c r="AU28" s="830">
        <v>0</v>
      </c>
      <c r="AV28" s="830"/>
      <c r="AW28" s="830"/>
      <c r="AX28" s="830"/>
      <c r="AY28" s="830"/>
      <c r="AZ28" s="831">
        <v>0</v>
      </c>
      <c r="BA28" s="831"/>
      <c r="BB28" s="831"/>
      <c r="BC28" s="831"/>
      <c r="BD28" s="831"/>
      <c r="BE28" s="822"/>
      <c r="BF28" s="822"/>
      <c r="BG28" s="822"/>
      <c r="BH28" s="822"/>
      <c r="BI28" s="823"/>
      <c r="BJ28" s="232"/>
      <c r="BK28" s="232"/>
      <c r="BL28" s="232"/>
      <c r="BM28" s="232"/>
      <c r="BN28" s="232"/>
      <c r="BO28" s="241"/>
      <c r="BP28" s="241"/>
      <c r="BQ28" s="238">
        <v>22</v>
      </c>
      <c r="BR28" s="239"/>
      <c r="BS28" s="773" t="s">
        <v>615</v>
      </c>
      <c r="BT28" s="774"/>
      <c r="BU28" s="774"/>
      <c r="BV28" s="774"/>
      <c r="BW28" s="774"/>
      <c r="BX28" s="774"/>
      <c r="BY28" s="774"/>
      <c r="BZ28" s="774"/>
      <c r="CA28" s="774"/>
      <c r="CB28" s="774"/>
      <c r="CC28" s="774"/>
      <c r="CD28" s="774"/>
      <c r="CE28" s="774"/>
      <c r="CF28" s="774"/>
      <c r="CG28" s="775"/>
      <c r="CH28" s="776">
        <v>-1</v>
      </c>
      <c r="CI28" s="777"/>
      <c r="CJ28" s="777"/>
      <c r="CK28" s="777"/>
      <c r="CL28" s="778"/>
      <c r="CM28" s="776">
        <v>294</v>
      </c>
      <c r="CN28" s="777"/>
      <c r="CO28" s="777"/>
      <c r="CP28" s="777"/>
      <c r="CQ28" s="778"/>
      <c r="CR28" s="776">
        <v>200</v>
      </c>
      <c r="CS28" s="777"/>
      <c r="CT28" s="777"/>
      <c r="CU28" s="777"/>
      <c r="CV28" s="778"/>
      <c r="CW28" s="776">
        <v>142</v>
      </c>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586</v>
      </c>
      <c r="C29" s="781"/>
      <c r="D29" s="781"/>
      <c r="E29" s="781"/>
      <c r="F29" s="781"/>
      <c r="G29" s="781"/>
      <c r="H29" s="781"/>
      <c r="I29" s="781"/>
      <c r="J29" s="781"/>
      <c r="K29" s="781"/>
      <c r="L29" s="781"/>
      <c r="M29" s="781"/>
      <c r="N29" s="781"/>
      <c r="O29" s="781"/>
      <c r="P29" s="782"/>
      <c r="Q29" s="783">
        <v>123164</v>
      </c>
      <c r="R29" s="784"/>
      <c r="S29" s="784"/>
      <c r="T29" s="784"/>
      <c r="U29" s="784"/>
      <c r="V29" s="784">
        <v>122834</v>
      </c>
      <c r="W29" s="784"/>
      <c r="X29" s="784"/>
      <c r="Y29" s="784"/>
      <c r="Z29" s="784"/>
      <c r="AA29" s="784">
        <v>330</v>
      </c>
      <c r="AB29" s="784"/>
      <c r="AC29" s="784"/>
      <c r="AD29" s="784"/>
      <c r="AE29" s="785"/>
      <c r="AF29" s="820">
        <v>330</v>
      </c>
      <c r="AG29" s="784"/>
      <c r="AH29" s="784"/>
      <c r="AI29" s="784"/>
      <c r="AJ29" s="821"/>
      <c r="AK29" s="836">
        <v>11231</v>
      </c>
      <c r="AL29" s="832"/>
      <c r="AM29" s="832"/>
      <c r="AN29" s="832"/>
      <c r="AO29" s="832"/>
      <c r="AP29" s="832">
        <v>0</v>
      </c>
      <c r="AQ29" s="832"/>
      <c r="AR29" s="832"/>
      <c r="AS29" s="832"/>
      <c r="AT29" s="832"/>
      <c r="AU29" s="832">
        <v>0</v>
      </c>
      <c r="AV29" s="832"/>
      <c r="AW29" s="832"/>
      <c r="AX29" s="832"/>
      <c r="AY29" s="832"/>
      <c r="AZ29" s="833">
        <v>0</v>
      </c>
      <c r="BA29" s="833"/>
      <c r="BB29" s="833"/>
      <c r="BC29" s="833"/>
      <c r="BD29" s="833"/>
      <c r="BE29" s="834"/>
      <c r="BF29" s="834"/>
      <c r="BG29" s="834"/>
      <c r="BH29" s="834"/>
      <c r="BI29" s="835"/>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587</v>
      </c>
      <c r="C30" s="781"/>
      <c r="D30" s="781"/>
      <c r="E30" s="781"/>
      <c r="F30" s="781"/>
      <c r="G30" s="781"/>
      <c r="H30" s="781"/>
      <c r="I30" s="781"/>
      <c r="J30" s="781"/>
      <c r="K30" s="781"/>
      <c r="L30" s="781"/>
      <c r="M30" s="781"/>
      <c r="N30" s="781"/>
      <c r="O30" s="781"/>
      <c r="P30" s="782"/>
      <c r="Q30" s="783">
        <v>19119</v>
      </c>
      <c r="R30" s="784"/>
      <c r="S30" s="784"/>
      <c r="T30" s="784"/>
      <c r="U30" s="784"/>
      <c r="V30" s="784">
        <v>18187</v>
      </c>
      <c r="W30" s="784"/>
      <c r="X30" s="784"/>
      <c r="Y30" s="784"/>
      <c r="Z30" s="784"/>
      <c r="AA30" s="784">
        <v>932</v>
      </c>
      <c r="AB30" s="784"/>
      <c r="AC30" s="784"/>
      <c r="AD30" s="784"/>
      <c r="AE30" s="785"/>
      <c r="AF30" s="820">
        <v>932</v>
      </c>
      <c r="AG30" s="784"/>
      <c r="AH30" s="784"/>
      <c r="AI30" s="784"/>
      <c r="AJ30" s="821"/>
      <c r="AK30" s="836">
        <v>2814</v>
      </c>
      <c r="AL30" s="832"/>
      <c r="AM30" s="832"/>
      <c r="AN30" s="832"/>
      <c r="AO30" s="832"/>
      <c r="AP30" s="832">
        <v>0</v>
      </c>
      <c r="AQ30" s="832"/>
      <c r="AR30" s="832"/>
      <c r="AS30" s="832"/>
      <c r="AT30" s="832"/>
      <c r="AU30" s="832">
        <v>0</v>
      </c>
      <c r="AV30" s="832"/>
      <c r="AW30" s="832"/>
      <c r="AX30" s="832"/>
      <c r="AY30" s="832"/>
      <c r="AZ30" s="833">
        <v>0</v>
      </c>
      <c r="BA30" s="833"/>
      <c r="BB30" s="833"/>
      <c r="BC30" s="833"/>
      <c r="BD30" s="833"/>
      <c r="BE30" s="834"/>
      <c r="BF30" s="834"/>
      <c r="BG30" s="834"/>
      <c r="BH30" s="834"/>
      <c r="BI30" s="835"/>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566</v>
      </c>
      <c r="C31" s="781"/>
      <c r="D31" s="781"/>
      <c r="E31" s="781"/>
      <c r="F31" s="781"/>
      <c r="G31" s="781"/>
      <c r="H31" s="781"/>
      <c r="I31" s="781"/>
      <c r="J31" s="781"/>
      <c r="K31" s="781"/>
      <c r="L31" s="781"/>
      <c r="M31" s="781"/>
      <c r="N31" s="781"/>
      <c r="O31" s="781"/>
      <c r="P31" s="782"/>
      <c r="Q31" s="783">
        <v>105670</v>
      </c>
      <c r="R31" s="784"/>
      <c r="S31" s="784"/>
      <c r="T31" s="784"/>
      <c r="U31" s="784"/>
      <c r="V31" s="784">
        <v>103982</v>
      </c>
      <c r="W31" s="784"/>
      <c r="X31" s="784"/>
      <c r="Y31" s="784"/>
      <c r="Z31" s="784"/>
      <c r="AA31" s="784">
        <v>1688</v>
      </c>
      <c r="AB31" s="784"/>
      <c r="AC31" s="784"/>
      <c r="AD31" s="784"/>
      <c r="AE31" s="785"/>
      <c r="AF31" s="820">
        <v>1688</v>
      </c>
      <c r="AG31" s="784"/>
      <c r="AH31" s="784"/>
      <c r="AI31" s="784"/>
      <c r="AJ31" s="821"/>
      <c r="AK31" s="836">
        <v>15983</v>
      </c>
      <c r="AL31" s="832"/>
      <c r="AM31" s="832"/>
      <c r="AN31" s="832"/>
      <c r="AO31" s="832"/>
      <c r="AP31" s="832">
        <v>1361</v>
      </c>
      <c r="AQ31" s="832"/>
      <c r="AR31" s="832"/>
      <c r="AS31" s="832"/>
      <c r="AT31" s="832"/>
      <c r="AU31" s="832">
        <v>0</v>
      </c>
      <c r="AV31" s="832"/>
      <c r="AW31" s="832"/>
      <c r="AX31" s="832"/>
      <c r="AY31" s="832"/>
      <c r="AZ31" s="833">
        <v>0</v>
      </c>
      <c r="BA31" s="833"/>
      <c r="BB31" s="833"/>
      <c r="BC31" s="833"/>
      <c r="BD31" s="833"/>
      <c r="BE31" s="834"/>
      <c r="BF31" s="834"/>
      <c r="BG31" s="834"/>
      <c r="BH31" s="834"/>
      <c r="BI31" s="835"/>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564</v>
      </c>
      <c r="C32" s="781"/>
      <c r="D32" s="781"/>
      <c r="E32" s="781"/>
      <c r="F32" s="781"/>
      <c r="G32" s="781"/>
      <c r="H32" s="781"/>
      <c r="I32" s="781"/>
      <c r="J32" s="781"/>
      <c r="K32" s="781"/>
      <c r="L32" s="781"/>
      <c r="M32" s="781"/>
      <c r="N32" s="781"/>
      <c r="O32" s="781"/>
      <c r="P32" s="782"/>
      <c r="Q32" s="783">
        <v>25022</v>
      </c>
      <c r="R32" s="784"/>
      <c r="S32" s="784"/>
      <c r="T32" s="784"/>
      <c r="U32" s="784"/>
      <c r="V32" s="784">
        <v>23717</v>
      </c>
      <c r="W32" s="784"/>
      <c r="X32" s="784"/>
      <c r="Y32" s="784"/>
      <c r="Z32" s="784"/>
      <c r="AA32" s="784">
        <v>1305</v>
      </c>
      <c r="AB32" s="784"/>
      <c r="AC32" s="784"/>
      <c r="AD32" s="784"/>
      <c r="AE32" s="785"/>
      <c r="AF32" s="820">
        <v>8800</v>
      </c>
      <c r="AG32" s="784"/>
      <c r="AH32" s="784"/>
      <c r="AI32" s="784"/>
      <c r="AJ32" s="821"/>
      <c r="AK32" s="836">
        <v>3278</v>
      </c>
      <c r="AL32" s="832"/>
      <c r="AM32" s="832"/>
      <c r="AN32" s="832"/>
      <c r="AO32" s="832"/>
      <c r="AP32" s="832">
        <v>41714</v>
      </c>
      <c r="AQ32" s="832"/>
      <c r="AR32" s="832"/>
      <c r="AS32" s="832"/>
      <c r="AT32" s="832"/>
      <c r="AU32" s="832">
        <v>26322</v>
      </c>
      <c r="AV32" s="832"/>
      <c r="AW32" s="832"/>
      <c r="AX32" s="832"/>
      <c r="AY32" s="832"/>
      <c r="AZ32" s="833">
        <v>0</v>
      </c>
      <c r="BA32" s="833"/>
      <c r="BB32" s="833"/>
      <c r="BC32" s="833"/>
      <c r="BD32" s="833"/>
      <c r="BE32" s="834" t="s">
        <v>588</v>
      </c>
      <c r="BF32" s="834"/>
      <c r="BG32" s="834"/>
      <c r="BH32" s="834"/>
      <c r="BI32" s="835"/>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562</v>
      </c>
      <c r="C33" s="781"/>
      <c r="D33" s="781"/>
      <c r="E33" s="781"/>
      <c r="F33" s="781"/>
      <c r="G33" s="781"/>
      <c r="H33" s="781"/>
      <c r="I33" s="781"/>
      <c r="J33" s="781"/>
      <c r="K33" s="781"/>
      <c r="L33" s="781"/>
      <c r="M33" s="781"/>
      <c r="N33" s="781"/>
      <c r="O33" s="781"/>
      <c r="P33" s="782"/>
      <c r="Q33" s="783">
        <v>41814</v>
      </c>
      <c r="R33" s="784"/>
      <c r="S33" s="784"/>
      <c r="T33" s="784"/>
      <c r="U33" s="784"/>
      <c r="V33" s="784">
        <v>39746</v>
      </c>
      <c r="W33" s="784"/>
      <c r="X33" s="784"/>
      <c r="Y33" s="784"/>
      <c r="Z33" s="784"/>
      <c r="AA33" s="784">
        <v>2068</v>
      </c>
      <c r="AB33" s="784"/>
      <c r="AC33" s="784"/>
      <c r="AD33" s="784"/>
      <c r="AE33" s="785"/>
      <c r="AF33" s="820">
        <v>10484</v>
      </c>
      <c r="AG33" s="784"/>
      <c r="AH33" s="784"/>
      <c r="AI33" s="784"/>
      <c r="AJ33" s="821"/>
      <c r="AK33" s="836">
        <v>11736</v>
      </c>
      <c r="AL33" s="832"/>
      <c r="AM33" s="832"/>
      <c r="AN33" s="832"/>
      <c r="AO33" s="832"/>
      <c r="AP33" s="832">
        <v>278354</v>
      </c>
      <c r="AQ33" s="832"/>
      <c r="AR33" s="832"/>
      <c r="AS33" s="832"/>
      <c r="AT33" s="832"/>
      <c r="AU33" s="832">
        <v>133888</v>
      </c>
      <c r="AV33" s="832"/>
      <c r="AW33" s="832"/>
      <c r="AX33" s="832"/>
      <c r="AY33" s="832"/>
      <c r="AZ33" s="833">
        <v>0</v>
      </c>
      <c r="BA33" s="833"/>
      <c r="BB33" s="833"/>
      <c r="BC33" s="833"/>
      <c r="BD33" s="833"/>
      <c r="BE33" s="834" t="s">
        <v>588</v>
      </c>
      <c r="BF33" s="834"/>
      <c r="BG33" s="834"/>
      <c r="BH33" s="834"/>
      <c r="BI33" s="835"/>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561</v>
      </c>
      <c r="C34" s="781"/>
      <c r="D34" s="781"/>
      <c r="E34" s="781"/>
      <c r="F34" s="781"/>
      <c r="G34" s="781"/>
      <c r="H34" s="781"/>
      <c r="I34" s="781"/>
      <c r="J34" s="781"/>
      <c r="K34" s="781"/>
      <c r="L34" s="781"/>
      <c r="M34" s="781"/>
      <c r="N34" s="781"/>
      <c r="O34" s="781"/>
      <c r="P34" s="782"/>
      <c r="Q34" s="783">
        <v>31472</v>
      </c>
      <c r="R34" s="784"/>
      <c r="S34" s="784"/>
      <c r="T34" s="784"/>
      <c r="U34" s="784"/>
      <c r="V34" s="784">
        <v>30374</v>
      </c>
      <c r="W34" s="784"/>
      <c r="X34" s="784"/>
      <c r="Y34" s="784"/>
      <c r="Z34" s="784"/>
      <c r="AA34" s="784">
        <v>1098</v>
      </c>
      <c r="AB34" s="784"/>
      <c r="AC34" s="784"/>
      <c r="AD34" s="784"/>
      <c r="AE34" s="785"/>
      <c r="AF34" s="820">
        <v>18165</v>
      </c>
      <c r="AG34" s="784"/>
      <c r="AH34" s="784"/>
      <c r="AI34" s="784"/>
      <c r="AJ34" s="821"/>
      <c r="AK34" s="836">
        <v>107</v>
      </c>
      <c r="AL34" s="832"/>
      <c r="AM34" s="832"/>
      <c r="AN34" s="832"/>
      <c r="AO34" s="832"/>
      <c r="AP34" s="832">
        <v>73753</v>
      </c>
      <c r="AQ34" s="832"/>
      <c r="AR34" s="832"/>
      <c r="AS34" s="832"/>
      <c r="AT34" s="832"/>
      <c r="AU34" s="832">
        <v>2803</v>
      </c>
      <c r="AV34" s="832"/>
      <c r="AW34" s="832"/>
      <c r="AX34" s="832"/>
      <c r="AY34" s="832"/>
      <c r="AZ34" s="833">
        <v>0</v>
      </c>
      <c r="BA34" s="833"/>
      <c r="BB34" s="833"/>
      <c r="BC34" s="833"/>
      <c r="BD34" s="833"/>
      <c r="BE34" s="834" t="s">
        <v>588</v>
      </c>
      <c r="BF34" s="834"/>
      <c r="BG34" s="834"/>
      <c r="BH34" s="834"/>
      <c r="BI34" s="835"/>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t="s">
        <v>563</v>
      </c>
      <c r="C35" s="781"/>
      <c r="D35" s="781"/>
      <c r="E35" s="781"/>
      <c r="F35" s="781"/>
      <c r="G35" s="781"/>
      <c r="H35" s="781"/>
      <c r="I35" s="781"/>
      <c r="J35" s="781"/>
      <c r="K35" s="781"/>
      <c r="L35" s="781"/>
      <c r="M35" s="781"/>
      <c r="N35" s="781"/>
      <c r="O35" s="781"/>
      <c r="P35" s="782"/>
      <c r="Q35" s="783">
        <v>7071</v>
      </c>
      <c r="R35" s="784"/>
      <c r="S35" s="784"/>
      <c r="T35" s="784"/>
      <c r="U35" s="784"/>
      <c r="V35" s="784">
        <v>6488</v>
      </c>
      <c r="W35" s="784"/>
      <c r="X35" s="784"/>
      <c r="Y35" s="784"/>
      <c r="Z35" s="784"/>
      <c r="AA35" s="784">
        <v>583</v>
      </c>
      <c r="AB35" s="784"/>
      <c r="AC35" s="784"/>
      <c r="AD35" s="784"/>
      <c r="AE35" s="785"/>
      <c r="AF35" s="820">
        <v>10162</v>
      </c>
      <c r="AG35" s="784"/>
      <c r="AH35" s="784"/>
      <c r="AI35" s="784"/>
      <c r="AJ35" s="821"/>
      <c r="AK35" s="836">
        <v>19</v>
      </c>
      <c r="AL35" s="832"/>
      <c r="AM35" s="832"/>
      <c r="AN35" s="832"/>
      <c r="AO35" s="832"/>
      <c r="AP35" s="832">
        <v>6382</v>
      </c>
      <c r="AQ35" s="832"/>
      <c r="AR35" s="832"/>
      <c r="AS35" s="832"/>
      <c r="AT35" s="832"/>
      <c r="AU35" s="832">
        <v>1264</v>
      </c>
      <c r="AV35" s="832"/>
      <c r="AW35" s="832"/>
      <c r="AX35" s="832"/>
      <c r="AY35" s="832"/>
      <c r="AZ35" s="833">
        <v>0</v>
      </c>
      <c r="BA35" s="833"/>
      <c r="BB35" s="833"/>
      <c r="BC35" s="833"/>
      <c r="BD35" s="833"/>
      <c r="BE35" s="834" t="s">
        <v>588</v>
      </c>
      <c r="BF35" s="834"/>
      <c r="BG35" s="834"/>
      <c r="BH35" s="834"/>
      <c r="BI35" s="835"/>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t="s">
        <v>582</v>
      </c>
      <c r="C36" s="781"/>
      <c r="D36" s="781"/>
      <c r="E36" s="781"/>
      <c r="F36" s="781"/>
      <c r="G36" s="781"/>
      <c r="H36" s="781"/>
      <c r="I36" s="781"/>
      <c r="J36" s="781"/>
      <c r="K36" s="781"/>
      <c r="L36" s="781"/>
      <c r="M36" s="781"/>
      <c r="N36" s="781"/>
      <c r="O36" s="781"/>
      <c r="P36" s="782"/>
      <c r="Q36" s="783">
        <v>8839</v>
      </c>
      <c r="R36" s="784"/>
      <c r="S36" s="784"/>
      <c r="T36" s="784"/>
      <c r="U36" s="784"/>
      <c r="V36" s="784">
        <v>8670</v>
      </c>
      <c r="W36" s="784"/>
      <c r="X36" s="784"/>
      <c r="Y36" s="784"/>
      <c r="Z36" s="784"/>
      <c r="AA36" s="784">
        <v>169</v>
      </c>
      <c r="AB36" s="784"/>
      <c r="AC36" s="784"/>
      <c r="AD36" s="784"/>
      <c r="AE36" s="785"/>
      <c r="AF36" s="820">
        <v>0</v>
      </c>
      <c r="AG36" s="784"/>
      <c r="AH36" s="784"/>
      <c r="AI36" s="784"/>
      <c r="AJ36" s="821"/>
      <c r="AK36" s="836">
        <v>1131</v>
      </c>
      <c r="AL36" s="832"/>
      <c r="AM36" s="832"/>
      <c r="AN36" s="832"/>
      <c r="AO36" s="832"/>
      <c r="AP36" s="832">
        <v>5748</v>
      </c>
      <c r="AQ36" s="832"/>
      <c r="AR36" s="832"/>
      <c r="AS36" s="832"/>
      <c r="AT36" s="832"/>
      <c r="AU36" s="832">
        <v>512</v>
      </c>
      <c r="AV36" s="832"/>
      <c r="AW36" s="832"/>
      <c r="AX36" s="832"/>
      <c r="AY36" s="832"/>
      <c r="AZ36" s="833">
        <v>0</v>
      </c>
      <c r="BA36" s="833"/>
      <c r="BB36" s="833"/>
      <c r="BC36" s="833"/>
      <c r="BD36" s="833"/>
      <c r="BE36" s="834" t="s">
        <v>588</v>
      </c>
      <c r="BF36" s="834"/>
      <c r="BG36" s="834"/>
      <c r="BH36" s="834"/>
      <c r="BI36" s="835"/>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t="s">
        <v>583</v>
      </c>
      <c r="C37" s="781"/>
      <c r="D37" s="781"/>
      <c r="E37" s="781"/>
      <c r="F37" s="781"/>
      <c r="G37" s="781"/>
      <c r="H37" s="781"/>
      <c r="I37" s="781"/>
      <c r="J37" s="781"/>
      <c r="K37" s="781"/>
      <c r="L37" s="781"/>
      <c r="M37" s="781"/>
      <c r="N37" s="781"/>
      <c r="O37" s="781"/>
      <c r="P37" s="782"/>
      <c r="Q37" s="783">
        <v>1962</v>
      </c>
      <c r="R37" s="784"/>
      <c r="S37" s="784"/>
      <c r="T37" s="784"/>
      <c r="U37" s="784"/>
      <c r="V37" s="784">
        <v>1962</v>
      </c>
      <c r="W37" s="784"/>
      <c r="X37" s="784"/>
      <c r="Y37" s="784"/>
      <c r="Z37" s="784"/>
      <c r="AA37" s="784">
        <v>0</v>
      </c>
      <c r="AB37" s="784"/>
      <c r="AC37" s="784"/>
      <c r="AD37" s="784"/>
      <c r="AE37" s="785"/>
      <c r="AF37" s="820">
        <v>0</v>
      </c>
      <c r="AG37" s="784"/>
      <c r="AH37" s="784"/>
      <c r="AI37" s="784"/>
      <c r="AJ37" s="821"/>
      <c r="AK37" s="836">
        <v>173</v>
      </c>
      <c r="AL37" s="832"/>
      <c r="AM37" s="832"/>
      <c r="AN37" s="832"/>
      <c r="AO37" s="832"/>
      <c r="AP37" s="832">
        <v>4680</v>
      </c>
      <c r="AQ37" s="832"/>
      <c r="AR37" s="832"/>
      <c r="AS37" s="832"/>
      <c r="AT37" s="832"/>
      <c r="AU37" s="832">
        <v>4680</v>
      </c>
      <c r="AV37" s="832"/>
      <c r="AW37" s="832"/>
      <c r="AX37" s="832"/>
      <c r="AY37" s="832"/>
      <c r="AZ37" s="833">
        <v>0</v>
      </c>
      <c r="BA37" s="833"/>
      <c r="BB37" s="833"/>
      <c r="BC37" s="833"/>
      <c r="BD37" s="833"/>
      <c r="BE37" s="834" t="s">
        <v>589</v>
      </c>
      <c r="BF37" s="834"/>
      <c r="BG37" s="834"/>
      <c r="BH37" s="834"/>
      <c r="BI37" s="835"/>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t="s">
        <v>584</v>
      </c>
      <c r="C38" s="781"/>
      <c r="D38" s="781"/>
      <c r="E38" s="781"/>
      <c r="F38" s="781"/>
      <c r="G38" s="781"/>
      <c r="H38" s="781"/>
      <c r="I38" s="781"/>
      <c r="J38" s="781"/>
      <c r="K38" s="781"/>
      <c r="L38" s="781"/>
      <c r="M38" s="781"/>
      <c r="N38" s="781"/>
      <c r="O38" s="781"/>
      <c r="P38" s="782"/>
      <c r="Q38" s="783">
        <v>3804</v>
      </c>
      <c r="R38" s="784"/>
      <c r="S38" s="784"/>
      <c r="T38" s="784"/>
      <c r="U38" s="784"/>
      <c r="V38" s="784">
        <v>3257</v>
      </c>
      <c r="W38" s="784"/>
      <c r="X38" s="784"/>
      <c r="Y38" s="784"/>
      <c r="Z38" s="784"/>
      <c r="AA38" s="784">
        <v>547</v>
      </c>
      <c r="AB38" s="784"/>
      <c r="AC38" s="784"/>
      <c r="AD38" s="784"/>
      <c r="AE38" s="785"/>
      <c r="AF38" s="820">
        <v>37</v>
      </c>
      <c r="AG38" s="784"/>
      <c r="AH38" s="784"/>
      <c r="AI38" s="784"/>
      <c r="AJ38" s="821"/>
      <c r="AK38" s="836">
        <v>0</v>
      </c>
      <c r="AL38" s="832"/>
      <c r="AM38" s="832"/>
      <c r="AN38" s="832"/>
      <c r="AO38" s="832"/>
      <c r="AP38" s="832">
        <v>3994</v>
      </c>
      <c r="AQ38" s="832"/>
      <c r="AR38" s="832"/>
      <c r="AS38" s="832"/>
      <c r="AT38" s="832"/>
      <c r="AU38" s="832">
        <v>0</v>
      </c>
      <c r="AV38" s="832"/>
      <c r="AW38" s="832"/>
      <c r="AX38" s="832"/>
      <c r="AY38" s="832"/>
      <c r="AZ38" s="833">
        <v>0</v>
      </c>
      <c r="BA38" s="833"/>
      <c r="BB38" s="833"/>
      <c r="BC38" s="833"/>
      <c r="BD38" s="833"/>
      <c r="BE38" s="834" t="s">
        <v>589</v>
      </c>
      <c r="BF38" s="834"/>
      <c r="BG38" s="834"/>
      <c r="BH38" s="834"/>
      <c r="BI38" s="835"/>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t="s">
        <v>568</v>
      </c>
      <c r="C39" s="781"/>
      <c r="D39" s="781"/>
      <c r="E39" s="781"/>
      <c r="F39" s="781"/>
      <c r="G39" s="781"/>
      <c r="H39" s="781"/>
      <c r="I39" s="781"/>
      <c r="J39" s="781"/>
      <c r="K39" s="781"/>
      <c r="L39" s="781"/>
      <c r="M39" s="781"/>
      <c r="N39" s="781"/>
      <c r="O39" s="781"/>
      <c r="P39" s="782"/>
      <c r="Q39" s="783">
        <v>434</v>
      </c>
      <c r="R39" s="784"/>
      <c r="S39" s="784"/>
      <c r="T39" s="784"/>
      <c r="U39" s="784"/>
      <c r="V39" s="784">
        <v>345</v>
      </c>
      <c r="W39" s="784"/>
      <c r="X39" s="784"/>
      <c r="Y39" s="784"/>
      <c r="Z39" s="784"/>
      <c r="AA39" s="784">
        <v>89</v>
      </c>
      <c r="AB39" s="784"/>
      <c r="AC39" s="784"/>
      <c r="AD39" s="784"/>
      <c r="AE39" s="785"/>
      <c r="AF39" s="820">
        <v>89</v>
      </c>
      <c r="AG39" s="784"/>
      <c r="AH39" s="784"/>
      <c r="AI39" s="784"/>
      <c r="AJ39" s="821"/>
      <c r="AK39" s="836">
        <v>0</v>
      </c>
      <c r="AL39" s="832"/>
      <c r="AM39" s="832"/>
      <c r="AN39" s="832"/>
      <c r="AO39" s="832"/>
      <c r="AP39" s="832">
        <v>565</v>
      </c>
      <c r="AQ39" s="832"/>
      <c r="AR39" s="832"/>
      <c r="AS39" s="832"/>
      <c r="AT39" s="832"/>
      <c r="AU39" s="832">
        <v>0</v>
      </c>
      <c r="AV39" s="832"/>
      <c r="AW39" s="832"/>
      <c r="AX39" s="832"/>
      <c r="AY39" s="832"/>
      <c r="AZ39" s="833">
        <v>0</v>
      </c>
      <c r="BA39" s="833"/>
      <c r="BB39" s="833"/>
      <c r="BC39" s="833"/>
      <c r="BD39" s="833"/>
      <c r="BE39" s="834" t="s">
        <v>589</v>
      </c>
      <c r="BF39" s="834"/>
      <c r="BG39" s="834"/>
      <c r="BH39" s="834"/>
      <c r="BI39" s="835"/>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6"/>
      <c r="AL40" s="832"/>
      <c r="AM40" s="832"/>
      <c r="AN40" s="832"/>
      <c r="AO40" s="832"/>
      <c r="AP40" s="832"/>
      <c r="AQ40" s="832"/>
      <c r="AR40" s="832"/>
      <c r="AS40" s="832"/>
      <c r="AT40" s="832"/>
      <c r="AU40" s="832"/>
      <c r="AV40" s="832"/>
      <c r="AW40" s="832"/>
      <c r="AX40" s="832"/>
      <c r="AY40" s="832"/>
      <c r="AZ40" s="833"/>
      <c r="BA40" s="833"/>
      <c r="BB40" s="833"/>
      <c r="BC40" s="833"/>
      <c r="BD40" s="833"/>
      <c r="BE40" s="834"/>
      <c r="BF40" s="834"/>
      <c r="BG40" s="834"/>
      <c r="BH40" s="834"/>
      <c r="BI40" s="835"/>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6"/>
      <c r="AL41" s="832"/>
      <c r="AM41" s="832"/>
      <c r="AN41" s="832"/>
      <c r="AO41" s="832"/>
      <c r="AP41" s="832"/>
      <c r="AQ41" s="832"/>
      <c r="AR41" s="832"/>
      <c r="AS41" s="832"/>
      <c r="AT41" s="832"/>
      <c r="AU41" s="832"/>
      <c r="AV41" s="832"/>
      <c r="AW41" s="832"/>
      <c r="AX41" s="832"/>
      <c r="AY41" s="832"/>
      <c r="AZ41" s="833"/>
      <c r="BA41" s="833"/>
      <c r="BB41" s="833"/>
      <c r="BC41" s="833"/>
      <c r="BD41" s="833"/>
      <c r="BE41" s="834"/>
      <c r="BF41" s="834"/>
      <c r="BG41" s="834"/>
      <c r="BH41" s="834"/>
      <c r="BI41" s="835"/>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6"/>
      <c r="AL42" s="832"/>
      <c r="AM42" s="832"/>
      <c r="AN42" s="832"/>
      <c r="AO42" s="832"/>
      <c r="AP42" s="832"/>
      <c r="AQ42" s="832"/>
      <c r="AR42" s="832"/>
      <c r="AS42" s="832"/>
      <c r="AT42" s="832"/>
      <c r="AU42" s="832"/>
      <c r="AV42" s="832"/>
      <c r="AW42" s="832"/>
      <c r="AX42" s="832"/>
      <c r="AY42" s="832"/>
      <c r="AZ42" s="833"/>
      <c r="BA42" s="833"/>
      <c r="BB42" s="833"/>
      <c r="BC42" s="833"/>
      <c r="BD42" s="833"/>
      <c r="BE42" s="834"/>
      <c r="BF42" s="834"/>
      <c r="BG42" s="834"/>
      <c r="BH42" s="834"/>
      <c r="BI42" s="835"/>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6"/>
      <c r="AL43" s="832"/>
      <c r="AM43" s="832"/>
      <c r="AN43" s="832"/>
      <c r="AO43" s="832"/>
      <c r="AP43" s="832"/>
      <c r="AQ43" s="832"/>
      <c r="AR43" s="832"/>
      <c r="AS43" s="832"/>
      <c r="AT43" s="832"/>
      <c r="AU43" s="832"/>
      <c r="AV43" s="832"/>
      <c r="AW43" s="832"/>
      <c r="AX43" s="832"/>
      <c r="AY43" s="832"/>
      <c r="AZ43" s="833"/>
      <c r="BA43" s="833"/>
      <c r="BB43" s="833"/>
      <c r="BC43" s="833"/>
      <c r="BD43" s="833"/>
      <c r="BE43" s="834"/>
      <c r="BF43" s="834"/>
      <c r="BG43" s="834"/>
      <c r="BH43" s="834"/>
      <c r="BI43" s="835"/>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6"/>
      <c r="AL44" s="832"/>
      <c r="AM44" s="832"/>
      <c r="AN44" s="832"/>
      <c r="AO44" s="832"/>
      <c r="AP44" s="832"/>
      <c r="AQ44" s="832"/>
      <c r="AR44" s="832"/>
      <c r="AS44" s="832"/>
      <c r="AT44" s="832"/>
      <c r="AU44" s="832"/>
      <c r="AV44" s="832"/>
      <c r="AW44" s="832"/>
      <c r="AX44" s="832"/>
      <c r="AY44" s="832"/>
      <c r="AZ44" s="833"/>
      <c r="BA44" s="833"/>
      <c r="BB44" s="833"/>
      <c r="BC44" s="833"/>
      <c r="BD44" s="833"/>
      <c r="BE44" s="834"/>
      <c r="BF44" s="834"/>
      <c r="BG44" s="834"/>
      <c r="BH44" s="834"/>
      <c r="BI44" s="835"/>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6"/>
      <c r="AL45" s="832"/>
      <c r="AM45" s="832"/>
      <c r="AN45" s="832"/>
      <c r="AO45" s="832"/>
      <c r="AP45" s="832"/>
      <c r="AQ45" s="832"/>
      <c r="AR45" s="832"/>
      <c r="AS45" s="832"/>
      <c r="AT45" s="832"/>
      <c r="AU45" s="832"/>
      <c r="AV45" s="832"/>
      <c r="AW45" s="832"/>
      <c r="AX45" s="832"/>
      <c r="AY45" s="832"/>
      <c r="AZ45" s="833"/>
      <c r="BA45" s="833"/>
      <c r="BB45" s="833"/>
      <c r="BC45" s="833"/>
      <c r="BD45" s="833"/>
      <c r="BE45" s="834"/>
      <c r="BF45" s="834"/>
      <c r="BG45" s="834"/>
      <c r="BH45" s="834"/>
      <c r="BI45" s="835"/>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6"/>
      <c r="AL46" s="832"/>
      <c r="AM46" s="832"/>
      <c r="AN46" s="832"/>
      <c r="AO46" s="832"/>
      <c r="AP46" s="832"/>
      <c r="AQ46" s="832"/>
      <c r="AR46" s="832"/>
      <c r="AS46" s="832"/>
      <c r="AT46" s="832"/>
      <c r="AU46" s="832"/>
      <c r="AV46" s="832"/>
      <c r="AW46" s="832"/>
      <c r="AX46" s="832"/>
      <c r="AY46" s="832"/>
      <c r="AZ46" s="833"/>
      <c r="BA46" s="833"/>
      <c r="BB46" s="833"/>
      <c r="BC46" s="833"/>
      <c r="BD46" s="833"/>
      <c r="BE46" s="834"/>
      <c r="BF46" s="834"/>
      <c r="BG46" s="834"/>
      <c r="BH46" s="834"/>
      <c r="BI46" s="835"/>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6"/>
      <c r="AL47" s="832"/>
      <c r="AM47" s="832"/>
      <c r="AN47" s="832"/>
      <c r="AO47" s="832"/>
      <c r="AP47" s="832"/>
      <c r="AQ47" s="832"/>
      <c r="AR47" s="832"/>
      <c r="AS47" s="832"/>
      <c r="AT47" s="832"/>
      <c r="AU47" s="832"/>
      <c r="AV47" s="832"/>
      <c r="AW47" s="832"/>
      <c r="AX47" s="832"/>
      <c r="AY47" s="832"/>
      <c r="AZ47" s="833"/>
      <c r="BA47" s="833"/>
      <c r="BB47" s="833"/>
      <c r="BC47" s="833"/>
      <c r="BD47" s="833"/>
      <c r="BE47" s="834"/>
      <c r="BF47" s="834"/>
      <c r="BG47" s="834"/>
      <c r="BH47" s="834"/>
      <c r="BI47" s="835"/>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6"/>
      <c r="AL48" s="832"/>
      <c r="AM48" s="832"/>
      <c r="AN48" s="832"/>
      <c r="AO48" s="832"/>
      <c r="AP48" s="832"/>
      <c r="AQ48" s="832"/>
      <c r="AR48" s="832"/>
      <c r="AS48" s="832"/>
      <c r="AT48" s="832"/>
      <c r="AU48" s="832"/>
      <c r="AV48" s="832"/>
      <c r="AW48" s="832"/>
      <c r="AX48" s="832"/>
      <c r="AY48" s="832"/>
      <c r="AZ48" s="833"/>
      <c r="BA48" s="833"/>
      <c r="BB48" s="833"/>
      <c r="BC48" s="833"/>
      <c r="BD48" s="833"/>
      <c r="BE48" s="834"/>
      <c r="BF48" s="834"/>
      <c r="BG48" s="834"/>
      <c r="BH48" s="834"/>
      <c r="BI48" s="835"/>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6"/>
      <c r="AL49" s="832"/>
      <c r="AM49" s="832"/>
      <c r="AN49" s="832"/>
      <c r="AO49" s="832"/>
      <c r="AP49" s="832"/>
      <c r="AQ49" s="832"/>
      <c r="AR49" s="832"/>
      <c r="AS49" s="832"/>
      <c r="AT49" s="832"/>
      <c r="AU49" s="832"/>
      <c r="AV49" s="832"/>
      <c r="AW49" s="832"/>
      <c r="AX49" s="832"/>
      <c r="AY49" s="832"/>
      <c r="AZ49" s="833"/>
      <c r="BA49" s="833"/>
      <c r="BB49" s="833"/>
      <c r="BC49" s="833"/>
      <c r="BD49" s="833"/>
      <c r="BE49" s="834"/>
      <c r="BF49" s="834"/>
      <c r="BG49" s="834"/>
      <c r="BH49" s="834"/>
      <c r="BI49" s="835"/>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7"/>
      <c r="R50" s="838"/>
      <c r="S50" s="838"/>
      <c r="T50" s="838"/>
      <c r="U50" s="838"/>
      <c r="V50" s="838"/>
      <c r="W50" s="838"/>
      <c r="X50" s="838"/>
      <c r="Y50" s="838"/>
      <c r="Z50" s="838"/>
      <c r="AA50" s="838"/>
      <c r="AB50" s="838"/>
      <c r="AC50" s="838"/>
      <c r="AD50" s="838"/>
      <c r="AE50" s="839"/>
      <c r="AF50" s="786"/>
      <c r="AG50" s="787"/>
      <c r="AH50" s="787"/>
      <c r="AI50" s="787"/>
      <c r="AJ50" s="788"/>
      <c r="AK50" s="841"/>
      <c r="AL50" s="838"/>
      <c r="AM50" s="838"/>
      <c r="AN50" s="838"/>
      <c r="AO50" s="838"/>
      <c r="AP50" s="838"/>
      <c r="AQ50" s="838"/>
      <c r="AR50" s="838"/>
      <c r="AS50" s="838"/>
      <c r="AT50" s="838"/>
      <c r="AU50" s="838"/>
      <c r="AV50" s="838"/>
      <c r="AW50" s="838"/>
      <c r="AX50" s="838"/>
      <c r="AY50" s="838"/>
      <c r="AZ50" s="840"/>
      <c r="BA50" s="840"/>
      <c r="BB50" s="840"/>
      <c r="BC50" s="840"/>
      <c r="BD50" s="840"/>
      <c r="BE50" s="834"/>
      <c r="BF50" s="834"/>
      <c r="BG50" s="834"/>
      <c r="BH50" s="834"/>
      <c r="BI50" s="835"/>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7"/>
      <c r="R51" s="838"/>
      <c r="S51" s="838"/>
      <c r="T51" s="838"/>
      <c r="U51" s="838"/>
      <c r="V51" s="838"/>
      <c r="W51" s="838"/>
      <c r="X51" s="838"/>
      <c r="Y51" s="838"/>
      <c r="Z51" s="838"/>
      <c r="AA51" s="838"/>
      <c r="AB51" s="838"/>
      <c r="AC51" s="838"/>
      <c r="AD51" s="838"/>
      <c r="AE51" s="839"/>
      <c r="AF51" s="786"/>
      <c r="AG51" s="787"/>
      <c r="AH51" s="787"/>
      <c r="AI51" s="787"/>
      <c r="AJ51" s="788"/>
      <c r="AK51" s="841"/>
      <c r="AL51" s="838"/>
      <c r="AM51" s="838"/>
      <c r="AN51" s="838"/>
      <c r="AO51" s="838"/>
      <c r="AP51" s="838"/>
      <c r="AQ51" s="838"/>
      <c r="AR51" s="838"/>
      <c r="AS51" s="838"/>
      <c r="AT51" s="838"/>
      <c r="AU51" s="838"/>
      <c r="AV51" s="838"/>
      <c r="AW51" s="838"/>
      <c r="AX51" s="838"/>
      <c r="AY51" s="838"/>
      <c r="AZ51" s="840"/>
      <c r="BA51" s="840"/>
      <c r="BB51" s="840"/>
      <c r="BC51" s="840"/>
      <c r="BD51" s="840"/>
      <c r="BE51" s="834"/>
      <c r="BF51" s="834"/>
      <c r="BG51" s="834"/>
      <c r="BH51" s="834"/>
      <c r="BI51" s="835"/>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7"/>
      <c r="R52" s="838"/>
      <c r="S52" s="838"/>
      <c r="T52" s="838"/>
      <c r="U52" s="838"/>
      <c r="V52" s="838"/>
      <c r="W52" s="838"/>
      <c r="X52" s="838"/>
      <c r="Y52" s="838"/>
      <c r="Z52" s="838"/>
      <c r="AA52" s="838"/>
      <c r="AB52" s="838"/>
      <c r="AC52" s="838"/>
      <c r="AD52" s="838"/>
      <c r="AE52" s="839"/>
      <c r="AF52" s="786"/>
      <c r="AG52" s="787"/>
      <c r="AH52" s="787"/>
      <c r="AI52" s="787"/>
      <c r="AJ52" s="788"/>
      <c r="AK52" s="841"/>
      <c r="AL52" s="838"/>
      <c r="AM52" s="838"/>
      <c r="AN52" s="838"/>
      <c r="AO52" s="838"/>
      <c r="AP52" s="838"/>
      <c r="AQ52" s="838"/>
      <c r="AR52" s="838"/>
      <c r="AS52" s="838"/>
      <c r="AT52" s="838"/>
      <c r="AU52" s="838"/>
      <c r="AV52" s="838"/>
      <c r="AW52" s="838"/>
      <c r="AX52" s="838"/>
      <c r="AY52" s="838"/>
      <c r="AZ52" s="840"/>
      <c r="BA52" s="840"/>
      <c r="BB52" s="840"/>
      <c r="BC52" s="840"/>
      <c r="BD52" s="840"/>
      <c r="BE52" s="834"/>
      <c r="BF52" s="834"/>
      <c r="BG52" s="834"/>
      <c r="BH52" s="834"/>
      <c r="BI52" s="835"/>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7"/>
      <c r="R53" s="838"/>
      <c r="S53" s="838"/>
      <c r="T53" s="838"/>
      <c r="U53" s="838"/>
      <c r="V53" s="838"/>
      <c r="W53" s="838"/>
      <c r="X53" s="838"/>
      <c r="Y53" s="838"/>
      <c r="Z53" s="838"/>
      <c r="AA53" s="838"/>
      <c r="AB53" s="838"/>
      <c r="AC53" s="838"/>
      <c r="AD53" s="838"/>
      <c r="AE53" s="839"/>
      <c r="AF53" s="786"/>
      <c r="AG53" s="787"/>
      <c r="AH53" s="787"/>
      <c r="AI53" s="787"/>
      <c r="AJ53" s="788"/>
      <c r="AK53" s="841"/>
      <c r="AL53" s="838"/>
      <c r="AM53" s="838"/>
      <c r="AN53" s="838"/>
      <c r="AO53" s="838"/>
      <c r="AP53" s="838"/>
      <c r="AQ53" s="838"/>
      <c r="AR53" s="838"/>
      <c r="AS53" s="838"/>
      <c r="AT53" s="838"/>
      <c r="AU53" s="838"/>
      <c r="AV53" s="838"/>
      <c r="AW53" s="838"/>
      <c r="AX53" s="838"/>
      <c r="AY53" s="838"/>
      <c r="AZ53" s="840"/>
      <c r="BA53" s="840"/>
      <c r="BB53" s="840"/>
      <c r="BC53" s="840"/>
      <c r="BD53" s="840"/>
      <c r="BE53" s="834"/>
      <c r="BF53" s="834"/>
      <c r="BG53" s="834"/>
      <c r="BH53" s="834"/>
      <c r="BI53" s="835"/>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7"/>
      <c r="R54" s="838"/>
      <c r="S54" s="838"/>
      <c r="T54" s="838"/>
      <c r="U54" s="838"/>
      <c r="V54" s="838"/>
      <c r="W54" s="838"/>
      <c r="X54" s="838"/>
      <c r="Y54" s="838"/>
      <c r="Z54" s="838"/>
      <c r="AA54" s="838"/>
      <c r="AB54" s="838"/>
      <c r="AC54" s="838"/>
      <c r="AD54" s="838"/>
      <c r="AE54" s="839"/>
      <c r="AF54" s="786"/>
      <c r="AG54" s="787"/>
      <c r="AH54" s="787"/>
      <c r="AI54" s="787"/>
      <c r="AJ54" s="788"/>
      <c r="AK54" s="841"/>
      <c r="AL54" s="838"/>
      <c r="AM54" s="838"/>
      <c r="AN54" s="838"/>
      <c r="AO54" s="838"/>
      <c r="AP54" s="838"/>
      <c r="AQ54" s="838"/>
      <c r="AR54" s="838"/>
      <c r="AS54" s="838"/>
      <c r="AT54" s="838"/>
      <c r="AU54" s="838"/>
      <c r="AV54" s="838"/>
      <c r="AW54" s="838"/>
      <c r="AX54" s="838"/>
      <c r="AY54" s="838"/>
      <c r="AZ54" s="840"/>
      <c r="BA54" s="840"/>
      <c r="BB54" s="840"/>
      <c r="BC54" s="840"/>
      <c r="BD54" s="840"/>
      <c r="BE54" s="834"/>
      <c r="BF54" s="834"/>
      <c r="BG54" s="834"/>
      <c r="BH54" s="834"/>
      <c r="BI54" s="835"/>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7"/>
      <c r="R55" s="838"/>
      <c r="S55" s="838"/>
      <c r="T55" s="838"/>
      <c r="U55" s="838"/>
      <c r="V55" s="838"/>
      <c r="W55" s="838"/>
      <c r="X55" s="838"/>
      <c r="Y55" s="838"/>
      <c r="Z55" s="838"/>
      <c r="AA55" s="838"/>
      <c r="AB55" s="838"/>
      <c r="AC55" s="838"/>
      <c r="AD55" s="838"/>
      <c r="AE55" s="839"/>
      <c r="AF55" s="786"/>
      <c r="AG55" s="787"/>
      <c r="AH55" s="787"/>
      <c r="AI55" s="787"/>
      <c r="AJ55" s="788"/>
      <c r="AK55" s="841"/>
      <c r="AL55" s="838"/>
      <c r="AM55" s="838"/>
      <c r="AN55" s="838"/>
      <c r="AO55" s="838"/>
      <c r="AP55" s="838"/>
      <c r="AQ55" s="838"/>
      <c r="AR55" s="838"/>
      <c r="AS55" s="838"/>
      <c r="AT55" s="838"/>
      <c r="AU55" s="838"/>
      <c r="AV55" s="838"/>
      <c r="AW55" s="838"/>
      <c r="AX55" s="838"/>
      <c r="AY55" s="838"/>
      <c r="AZ55" s="840"/>
      <c r="BA55" s="840"/>
      <c r="BB55" s="840"/>
      <c r="BC55" s="840"/>
      <c r="BD55" s="840"/>
      <c r="BE55" s="834"/>
      <c r="BF55" s="834"/>
      <c r="BG55" s="834"/>
      <c r="BH55" s="834"/>
      <c r="BI55" s="835"/>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7"/>
      <c r="R56" s="838"/>
      <c r="S56" s="838"/>
      <c r="T56" s="838"/>
      <c r="U56" s="838"/>
      <c r="V56" s="838"/>
      <c r="W56" s="838"/>
      <c r="X56" s="838"/>
      <c r="Y56" s="838"/>
      <c r="Z56" s="838"/>
      <c r="AA56" s="838"/>
      <c r="AB56" s="838"/>
      <c r="AC56" s="838"/>
      <c r="AD56" s="838"/>
      <c r="AE56" s="839"/>
      <c r="AF56" s="786"/>
      <c r="AG56" s="787"/>
      <c r="AH56" s="787"/>
      <c r="AI56" s="787"/>
      <c r="AJ56" s="788"/>
      <c r="AK56" s="841"/>
      <c r="AL56" s="838"/>
      <c r="AM56" s="838"/>
      <c r="AN56" s="838"/>
      <c r="AO56" s="838"/>
      <c r="AP56" s="838"/>
      <c r="AQ56" s="838"/>
      <c r="AR56" s="838"/>
      <c r="AS56" s="838"/>
      <c r="AT56" s="838"/>
      <c r="AU56" s="838"/>
      <c r="AV56" s="838"/>
      <c r="AW56" s="838"/>
      <c r="AX56" s="838"/>
      <c r="AY56" s="838"/>
      <c r="AZ56" s="840"/>
      <c r="BA56" s="840"/>
      <c r="BB56" s="840"/>
      <c r="BC56" s="840"/>
      <c r="BD56" s="840"/>
      <c r="BE56" s="834"/>
      <c r="BF56" s="834"/>
      <c r="BG56" s="834"/>
      <c r="BH56" s="834"/>
      <c r="BI56" s="835"/>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7"/>
      <c r="R57" s="838"/>
      <c r="S57" s="838"/>
      <c r="T57" s="838"/>
      <c r="U57" s="838"/>
      <c r="V57" s="838"/>
      <c r="W57" s="838"/>
      <c r="X57" s="838"/>
      <c r="Y57" s="838"/>
      <c r="Z57" s="838"/>
      <c r="AA57" s="838"/>
      <c r="AB57" s="838"/>
      <c r="AC57" s="838"/>
      <c r="AD57" s="838"/>
      <c r="AE57" s="839"/>
      <c r="AF57" s="786"/>
      <c r="AG57" s="787"/>
      <c r="AH57" s="787"/>
      <c r="AI57" s="787"/>
      <c r="AJ57" s="788"/>
      <c r="AK57" s="841"/>
      <c r="AL57" s="838"/>
      <c r="AM57" s="838"/>
      <c r="AN57" s="838"/>
      <c r="AO57" s="838"/>
      <c r="AP57" s="838"/>
      <c r="AQ57" s="838"/>
      <c r="AR57" s="838"/>
      <c r="AS57" s="838"/>
      <c r="AT57" s="838"/>
      <c r="AU57" s="838"/>
      <c r="AV57" s="838"/>
      <c r="AW57" s="838"/>
      <c r="AX57" s="838"/>
      <c r="AY57" s="838"/>
      <c r="AZ57" s="840"/>
      <c r="BA57" s="840"/>
      <c r="BB57" s="840"/>
      <c r="BC57" s="840"/>
      <c r="BD57" s="840"/>
      <c r="BE57" s="834"/>
      <c r="BF57" s="834"/>
      <c r="BG57" s="834"/>
      <c r="BH57" s="834"/>
      <c r="BI57" s="835"/>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7"/>
      <c r="R58" s="838"/>
      <c r="S58" s="838"/>
      <c r="T58" s="838"/>
      <c r="U58" s="838"/>
      <c r="V58" s="838"/>
      <c r="W58" s="838"/>
      <c r="X58" s="838"/>
      <c r="Y58" s="838"/>
      <c r="Z58" s="838"/>
      <c r="AA58" s="838"/>
      <c r="AB58" s="838"/>
      <c r="AC58" s="838"/>
      <c r="AD58" s="838"/>
      <c r="AE58" s="839"/>
      <c r="AF58" s="786"/>
      <c r="AG58" s="787"/>
      <c r="AH58" s="787"/>
      <c r="AI58" s="787"/>
      <c r="AJ58" s="788"/>
      <c r="AK58" s="841"/>
      <c r="AL58" s="838"/>
      <c r="AM58" s="838"/>
      <c r="AN58" s="838"/>
      <c r="AO58" s="838"/>
      <c r="AP58" s="838"/>
      <c r="AQ58" s="838"/>
      <c r="AR58" s="838"/>
      <c r="AS58" s="838"/>
      <c r="AT58" s="838"/>
      <c r="AU58" s="838"/>
      <c r="AV58" s="838"/>
      <c r="AW58" s="838"/>
      <c r="AX58" s="838"/>
      <c r="AY58" s="838"/>
      <c r="AZ58" s="840"/>
      <c r="BA58" s="840"/>
      <c r="BB58" s="840"/>
      <c r="BC58" s="840"/>
      <c r="BD58" s="840"/>
      <c r="BE58" s="834"/>
      <c r="BF58" s="834"/>
      <c r="BG58" s="834"/>
      <c r="BH58" s="834"/>
      <c r="BI58" s="835"/>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7"/>
      <c r="R59" s="838"/>
      <c r="S59" s="838"/>
      <c r="T59" s="838"/>
      <c r="U59" s="838"/>
      <c r="V59" s="838"/>
      <c r="W59" s="838"/>
      <c r="X59" s="838"/>
      <c r="Y59" s="838"/>
      <c r="Z59" s="838"/>
      <c r="AA59" s="838"/>
      <c r="AB59" s="838"/>
      <c r="AC59" s="838"/>
      <c r="AD59" s="838"/>
      <c r="AE59" s="839"/>
      <c r="AF59" s="786"/>
      <c r="AG59" s="787"/>
      <c r="AH59" s="787"/>
      <c r="AI59" s="787"/>
      <c r="AJ59" s="788"/>
      <c r="AK59" s="841"/>
      <c r="AL59" s="838"/>
      <c r="AM59" s="838"/>
      <c r="AN59" s="838"/>
      <c r="AO59" s="838"/>
      <c r="AP59" s="838"/>
      <c r="AQ59" s="838"/>
      <c r="AR59" s="838"/>
      <c r="AS59" s="838"/>
      <c r="AT59" s="838"/>
      <c r="AU59" s="838"/>
      <c r="AV59" s="838"/>
      <c r="AW59" s="838"/>
      <c r="AX59" s="838"/>
      <c r="AY59" s="838"/>
      <c r="AZ59" s="840"/>
      <c r="BA59" s="840"/>
      <c r="BB59" s="840"/>
      <c r="BC59" s="840"/>
      <c r="BD59" s="840"/>
      <c r="BE59" s="834"/>
      <c r="BF59" s="834"/>
      <c r="BG59" s="834"/>
      <c r="BH59" s="834"/>
      <c r="BI59" s="835"/>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7"/>
      <c r="R60" s="838"/>
      <c r="S60" s="838"/>
      <c r="T60" s="838"/>
      <c r="U60" s="838"/>
      <c r="V60" s="838"/>
      <c r="W60" s="838"/>
      <c r="X60" s="838"/>
      <c r="Y60" s="838"/>
      <c r="Z60" s="838"/>
      <c r="AA60" s="838"/>
      <c r="AB60" s="838"/>
      <c r="AC60" s="838"/>
      <c r="AD60" s="838"/>
      <c r="AE60" s="839"/>
      <c r="AF60" s="786"/>
      <c r="AG60" s="787"/>
      <c r="AH60" s="787"/>
      <c r="AI60" s="787"/>
      <c r="AJ60" s="788"/>
      <c r="AK60" s="841"/>
      <c r="AL60" s="838"/>
      <c r="AM60" s="838"/>
      <c r="AN60" s="838"/>
      <c r="AO60" s="838"/>
      <c r="AP60" s="838"/>
      <c r="AQ60" s="838"/>
      <c r="AR60" s="838"/>
      <c r="AS60" s="838"/>
      <c r="AT60" s="838"/>
      <c r="AU60" s="838"/>
      <c r="AV60" s="838"/>
      <c r="AW60" s="838"/>
      <c r="AX60" s="838"/>
      <c r="AY60" s="838"/>
      <c r="AZ60" s="840"/>
      <c r="BA60" s="840"/>
      <c r="BB60" s="840"/>
      <c r="BC60" s="840"/>
      <c r="BD60" s="840"/>
      <c r="BE60" s="834"/>
      <c r="BF60" s="834"/>
      <c r="BG60" s="834"/>
      <c r="BH60" s="834"/>
      <c r="BI60" s="835"/>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7"/>
      <c r="R61" s="838"/>
      <c r="S61" s="838"/>
      <c r="T61" s="838"/>
      <c r="U61" s="838"/>
      <c r="V61" s="838"/>
      <c r="W61" s="838"/>
      <c r="X61" s="838"/>
      <c r="Y61" s="838"/>
      <c r="Z61" s="838"/>
      <c r="AA61" s="838"/>
      <c r="AB61" s="838"/>
      <c r="AC61" s="838"/>
      <c r="AD61" s="838"/>
      <c r="AE61" s="839"/>
      <c r="AF61" s="786"/>
      <c r="AG61" s="787"/>
      <c r="AH61" s="787"/>
      <c r="AI61" s="787"/>
      <c r="AJ61" s="788"/>
      <c r="AK61" s="841"/>
      <c r="AL61" s="838"/>
      <c r="AM61" s="838"/>
      <c r="AN61" s="838"/>
      <c r="AO61" s="838"/>
      <c r="AP61" s="838"/>
      <c r="AQ61" s="838"/>
      <c r="AR61" s="838"/>
      <c r="AS61" s="838"/>
      <c r="AT61" s="838"/>
      <c r="AU61" s="838"/>
      <c r="AV61" s="838"/>
      <c r="AW61" s="838"/>
      <c r="AX61" s="838"/>
      <c r="AY61" s="838"/>
      <c r="AZ61" s="840"/>
      <c r="BA61" s="840"/>
      <c r="BB61" s="840"/>
      <c r="BC61" s="840"/>
      <c r="BD61" s="840"/>
      <c r="BE61" s="834"/>
      <c r="BF61" s="834"/>
      <c r="BG61" s="834"/>
      <c r="BH61" s="834"/>
      <c r="BI61" s="835"/>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7"/>
      <c r="R62" s="838"/>
      <c r="S62" s="838"/>
      <c r="T62" s="838"/>
      <c r="U62" s="838"/>
      <c r="V62" s="838"/>
      <c r="W62" s="838"/>
      <c r="X62" s="838"/>
      <c r="Y62" s="838"/>
      <c r="Z62" s="838"/>
      <c r="AA62" s="838"/>
      <c r="AB62" s="838"/>
      <c r="AC62" s="838"/>
      <c r="AD62" s="838"/>
      <c r="AE62" s="839"/>
      <c r="AF62" s="786"/>
      <c r="AG62" s="787"/>
      <c r="AH62" s="787"/>
      <c r="AI62" s="787"/>
      <c r="AJ62" s="788"/>
      <c r="AK62" s="841"/>
      <c r="AL62" s="838"/>
      <c r="AM62" s="838"/>
      <c r="AN62" s="838"/>
      <c r="AO62" s="838"/>
      <c r="AP62" s="838"/>
      <c r="AQ62" s="838"/>
      <c r="AR62" s="838"/>
      <c r="AS62" s="838"/>
      <c r="AT62" s="838"/>
      <c r="AU62" s="838"/>
      <c r="AV62" s="838"/>
      <c r="AW62" s="838"/>
      <c r="AX62" s="838"/>
      <c r="AY62" s="838"/>
      <c r="AZ62" s="840"/>
      <c r="BA62" s="840"/>
      <c r="BB62" s="840"/>
      <c r="BC62" s="840"/>
      <c r="BD62" s="840"/>
      <c r="BE62" s="834"/>
      <c r="BF62" s="834"/>
      <c r="BG62" s="834"/>
      <c r="BH62" s="834"/>
      <c r="BI62" s="835"/>
      <c r="BJ62" s="849" t="s">
        <v>405</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391</v>
      </c>
      <c r="B63" s="789" t="s">
        <v>406</v>
      </c>
      <c r="C63" s="790"/>
      <c r="D63" s="790"/>
      <c r="E63" s="790"/>
      <c r="F63" s="790"/>
      <c r="G63" s="790"/>
      <c r="H63" s="790"/>
      <c r="I63" s="790"/>
      <c r="J63" s="790"/>
      <c r="K63" s="790"/>
      <c r="L63" s="790"/>
      <c r="M63" s="790"/>
      <c r="N63" s="790"/>
      <c r="O63" s="790"/>
      <c r="P63" s="791"/>
      <c r="Q63" s="842"/>
      <c r="R63" s="843"/>
      <c r="S63" s="843"/>
      <c r="T63" s="843"/>
      <c r="U63" s="843"/>
      <c r="V63" s="843"/>
      <c r="W63" s="843"/>
      <c r="X63" s="843"/>
      <c r="Y63" s="843"/>
      <c r="Z63" s="843"/>
      <c r="AA63" s="843"/>
      <c r="AB63" s="843"/>
      <c r="AC63" s="843"/>
      <c r="AD63" s="843"/>
      <c r="AE63" s="844"/>
      <c r="AF63" s="845">
        <v>49439</v>
      </c>
      <c r="AG63" s="846"/>
      <c r="AH63" s="846"/>
      <c r="AI63" s="846"/>
      <c r="AJ63" s="847"/>
      <c r="AK63" s="848"/>
      <c r="AL63" s="843"/>
      <c r="AM63" s="843"/>
      <c r="AN63" s="843"/>
      <c r="AO63" s="843"/>
      <c r="AP63" s="846"/>
      <c r="AQ63" s="846"/>
      <c r="AR63" s="846"/>
      <c r="AS63" s="846"/>
      <c r="AT63" s="846"/>
      <c r="AU63" s="846"/>
      <c r="AV63" s="846"/>
      <c r="AW63" s="846"/>
      <c r="AX63" s="846"/>
      <c r="AY63" s="846"/>
      <c r="AZ63" s="850"/>
      <c r="BA63" s="850"/>
      <c r="BB63" s="850"/>
      <c r="BC63" s="850"/>
      <c r="BD63" s="850"/>
      <c r="BE63" s="851"/>
      <c r="BF63" s="851"/>
      <c r="BG63" s="851"/>
      <c r="BH63" s="851"/>
      <c r="BI63" s="852"/>
      <c r="BJ63" s="853" t="s">
        <v>404</v>
      </c>
      <c r="BK63" s="854"/>
      <c r="BL63" s="854"/>
      <c r="BM63" s="854"/>
      <c r="BN63" s="855"/>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408</v>
      </c>
      <c r="B66" s="728"/>
      <c r="C66" s="728"/>
      <c r="D66" s="728"/>
      <c r="E66" s="728"/>
      <c r="F66" s="728"/>
      <c r="G66" s="728"/>
      <c r="H66" s="728"/>
      <c r="I66" s="728"/>
      <c r="J66" s="728"/>
      <c r="K66" s="728"/>
      <c r="L66" s="728"/>
      <c r="M66" s="728"/>
      <c r="N66" s="728"/>
      <c r="O66" s="728"/>
      <c r="P66" s="729"/>
      <c r="Q66" s="733" t="s">
        <v>409</v>
      </c>
      <c r="R66" s="734"/>
      <c r="S66" s="734"/>
      <c r="T66" s="734"/>
      <c r="U66" s="735"/>
      <c r="V66" s="733" t="s">
        <v>410</v>
      </c>
      <c r="W66" s="734"/>
      <c r="X66" s="734"/>
      <c r="Y66" s="734"/>
      <c r="Z66" s="735"/>
      <c r="AA66" s="733" t="s">
        <v>411</v>
      </c>
      <c r="AB66" s="734"/>
      <c r="AC66" s="734"/>
      <c r="AD66" s="734"/>
      <c r="AE66" s="735"/>
      <c r="AF66" s="856" t="s">
        <v>412</v>
      </c>
      <c r="AG66" s="815"/>
      <c r="AH66" s="815"/>
      <c r="AI66" s="815"/>
      <c r="AJ66" s="857"/>
      <c r="AK66" s="733" t="s">
        <v>413</v>
      </c>
      <c r="AL66" s="728"/>
      <c r="AM66" s="728"/>
      <c r="AN66" s="728"/>
      <c r="AO66" s="729"/>
      <c r="AP66" s="733" t="s">
        <v>414</v>
      </c>
      <c r="AQ66" s="734"/>
      <c r="AR66" s="734"/>
      <c r="AS66" s="734"/>
      <c r="AT66" s="735"/>
      <c r="AU66" s="733" t="s">
        <v>415</v>
      </c>
      <c r="AV66" s="734"/>
      <c r="AW66" s="734"/>
      <c r="AX66" s="734"/>
      <c r="AY66" s="735"/>
      <c r="AZ66" s="733" t="s">
        <v>379</v>
      </c>
      <c r="BA66" s="734"/>
      <c r="BB66" s="734"/>
      <c r="BC66" s="734"/>
      <c r="BD66" s="740"/>
      <c r="BE66" s="241"/>
      <c r="BF66" s="241"/>
      <c r="BG66" s="241"/>
      <c r="BH66" s="241"/>
      <c r="BI66" s="241"/>
      <c r="BJ66" s="241"/>
      <c r="BK66" s="241"/>
      <c r="BL66" s="241"/>
      <c r="BM66" s="241"/>
      <c r="BN66" s="241"/>
      <c r="BO66" s="241"/>
      <c r="BP66" s="241"/>
      <c r="BQ66" s="238">
        <v>60</v>
      </c>
      <c r="BR66" s="243"/>
      <c r="BS66" s="861"/>
      <c r="BT66" s="862"/>
      <c r="BU66" s="862"/>
      <c r="BV66" s="862"/>
      <c r="BW66" s="862"/>
      <c r="BX66" s="862"/>
      <c r="BY66" s="862"/>
      <c r="BZ66" s="862"/>
      <c r="CA66" s="862"/>
      <c r="CB66" s="862"/>
      <c r="CC66" s="862"/>
      <c r="CD66" s="862"/>
      <c r="CE66" s="862"/>
      <c r="CF66" s="862"/>
      <c r="CG66" s="867"/>
      <c r="CH66" s="864"/>
      <c r="CI66" s="865"/>
      <c r="CJ66" s="865"/>
      <c r="CK66" s="865"/>
      <c r="CL66" s="866"/>
      <c r="CM66" s="864"/>
      <c r="CN66" s="865"/>
      <c r="CO66" s="865"/>
      <c r="CP66" s="865"/>
      <c r="CQ66" s="866"/>
      <c r="CR66" s="864"/>
      <c r="CS66" s="865"/>
      <c r="CT66" s="865"/>
      <c r="CU66" s="865"/>
      <c r="CV66" s="866"/>
      <c r="CW66" s="864"/>
      <c r="CX66" s="865"/>
      <c r="CY66" s="865"/>
      <c r="CZ66" s="865"/>
      <c r="DA66" s="866"/>
      <c r="DB66" s="864"/>
      <c r="DC66" s="865"/>
      <c r="DD66" s="865"/>
      <c r="DE66" s="865"/>
      <c r="DF66" s="866"/>
      <c r="DG66" s="864"/>
      <c r="DH66" s="865"/>
      <c r="DI66" s="865"/>
      <c r="DJ66" s="865"/>
      <c r="DK66" s="866"/>
      <c r="DL66" s="864"/>
      <c r="DM66" s="865"/>
      <c r="DN66" s="865"/>
      <c r="DO66" s="865"/>
      <c r="DP66" s="866"/>
      <c r="DQ66" s="864"/>
      <c r="DR66" s="865"/>
      <c r="DS66" s="865"/>
      <c r="DT66" s="865"/>
      <c r="DU66" s="866"/>
      <c r="DV66" s="861"/>
      <c r="DW66" s="862"/>
      <c r="DX66" s="862"/>
      <c r="DY66" s="862"/>
      <c r="DZ66" s="863"/>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8"/>
      <c r="AG67" s="818"/>
      <c r="AH67" s="818"/>
      <c r="AI67" s="818"/>
      <c r="AJ67" s="859"/>
      <c r="AK67" s="860"/>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61"/>
      <c r="BT67" s="862"/>
      <c r="BU67" s="862"/>
      <c r="BV67" s="862"/>
      <c r="BW67" s="862"/>
      <c r="BX67" s="862"/>
      <c r="BY67" s="862"/>
      <c r="BZ67" s="862"/>
      <c r="CA67" s="862"/>
      <c r="CB67" s="862"/>
      <c r="CC67" s="862"/>
      <c r="CD67" s="862"/>
      <c r="CE67" s="862"/>
      <c r="CF67" s="862"/>
      <c r="CG67" s="867"/>
      <c r="CH67" s="864"/>
      <c r="CI67" s="865"/>
      <c r="CJ67" s="865"/>
      <c r="CK67" s="865"/>
      <c r="CL67" s="866"/>
      <c r="CM67" s="864"/>
      <c r="CN67" s="865"/>
      <c r="CO67" s="865"/>
      <c r="CP67" s="865"/>
      <c r="CQ67" s="866"/>
      <c r="CR67" s="864"/>
      <c r="CS67" s="865"/>
      <c r="CT67" s="865"/>
      <c r="CU67" s="865"/>
      <c r="CV67" s="866"/>
      <c r="CW67" s="864"/>
      <c r="CX67" s="865"/>
      <c r="CY67" s="865"/>
      <c r="CZ67" s="865"/>
      <c r="DA67" s="866"/>
      <c r="DB67" s="864"/>
      <c r="DC67" s="865"/>
      <c r="DD67" s="865"/>
      <c r="DE67" s="865"/>
      <c r="DF67" s="866"/>
      <c r="DG67" s="864"/>
      <c r="DH67" s="865"/>
      <c r="DI67" s="865"/>
      <c r="DJ67" s="865"/>
      <c r="DK67" s="866"/>
      <c r="DL67" s="864"/>
      <c r="DM67" s="865"/>
      <c r="DN67" s="865"/>
      <c r="DO67" s="865"/>
      <c r="DP67" s="866"/>
      <c r="DQ67" s="864"/>
      <c r="DR67" s="865"/>
      <c r="DS67" s="865"/>
      <c r="DT67" s="865"/>
      <c r="DU67" s="866"/>
      <c r="DV67" s="861"/>
      <c r="DW67" s="862"/>
      <c r="DX67" s="862"/>
      <c r="DY67" s="862"/>
      <c r="DZ67" s="863"/>
      <c r="EA67" s="230"/>
    </row>
    <row r="68" spans="1:131" ht="26.25" customHeight="1" thickTop="1" x14ac:dyDescent="0.2">
      <c r="A68" s="236">
        <v>1</v>
      </c>
      <c r="B68" s="871" t="s">
        <v>590</v>
      </c>
      <c r="C68" s="872"/>
      <c r="D68" s="872"/>
      <c r="E68" s="872"/>
      <c r="F68" s="872"/>
      <c r="G68" s="872"/>
      <c r="H68" s="872"/>
      <c r="I68" s="872"/>
      <c r="J68" s="872"/>
      <c r="K68" s="872"/>
      <c r="L68" s="872"/>
      <c r="M68" s="872"/>
      <c r="N68" s="872"/>
      <c r="O68" s="872"/>
      <c r="P68" s="873"/>
      <c r="Q68" s="874">
        <v>117801</v>
      </c>
      <c r="R68" s="868"/>
      <c r="S68" s="868"/>
      <c r="T68" s="868"/>
      <c r="U68" s="868"/>
      <c r="V68" s="868">
        <v>115464</v>
      </c>
      <c r="W68" s="868"/>
      <c r="X68" s="868"/>
      <c r="Y68" s="868"/>
      <c r="Z68" s="868"/>
      <c r="AA68" s="868">
        <f>Q68-V68</f>
        <v>2337</v>
      </c>
      <c r="AB68" s="868"/>
      <c r="AC68" s="868"/>
      <c r="AD68" s="868"/>
      <c r="AE68" s="868"/>
      <c r="AF68" s="868">
        <v>2337</v>
      </c>
      <c r="AG68" s="868"/>
      <c r="AH68" s="868"/>
      <c r="AI68" s="868"/>
      <c r="AJ68" s="868"/>
      <c r="AK68" s="868">
        <v>0</v>
      </c>
      <c r="AL68" s="868"/>
      <c r="AM68" s="868"/>
      <c r="AN68" s="868"/>
      <c r="AO68" s="868"/>
      <c r="AP68" s="868">
        <v>0</v>
      </c>
      <c r="AQ68" s="868"/>
      <c r="AR68" s="868"/>
      <c r="AS68" s="868"/>
      <c r="AT68" s="868"/>
      <c r="AU68" s="868">
        <v>0</v>
      </c>
      <c r="AV68" s="868"/>
      <c r="AW68" s="868"/>
      <c r="AX68" s="868"/>
      <c r="AY68" s="868"/>
      <c r="AZ68" s="869"/>
      <c r="BA68" s="869"/>
      <c r="BB68" s="869"/>
      <c r="BC68" s="869"/>
      <c r="BD68" s="870"/>
      <c r="BE68" s="241"/>
      <c r="BF68" s="241"/>
      <c r="BG68" s="241"/>
      <c r="BH68" s="241"/>
      <c r="BI68" s="241"/>
      <c r="BJ68" s="241"/>
      <c r="BK68" s="241"/>
      <c r="BL68" s="241"/>
      <c r="BM68" s="241"/>
      <c r="BN68" s="241"/>
      <c r="BO68" s="241"/>
      <c r="BP68" s="241"/>
      <c r="BQ68" s="238">
        <v>62</v>
      </c>
      <c r="BR68" s="243"/>
      <c r="BS68" s="861"/>
      <c r="BT68" s="862"/>
      <c r="BU68" s="862"/>
      <c r="BV68" s="862"/>
      <c r="BW68" s="862"/>
      <c r="BX68" s="862"/>
      <c r="BY68" s="862"/>
      <c r="BZ68" s="862"/>
      <c r="CA68" s="862"/>
      <c r="CB68" s="862"/>
      <c r="CC68" s="862"/>
      <c r="CD68" s="862"/>
      <c r="CE68" s="862"/>
      <c r="CF68" s="862"/>
      <c r="CG68" s="867"/>
      <c r="CH68" s="864"/>
      <c r="CI68" s="865"/>
      <c r="CJ68" s="865"/>
      <c r="CK68" s="865"/>
      <c r="CL68" s="866"/>
      <c r="CM68" s="864"/>
      <c r="CN68" s="865"/>
      <c r="CO68" s="865"/>
      <c r="CP68" s="865"/>
      <c r="CQ68" s="866"/>
      <c r="CR68" s="864"/>
      <c r="CS68" s="865"/>
      <c r="CT68" s="865"/>
      <c r="CU68" s="865"/>
      <c r="CV68" s="866"/>
      <c r="CW68" s="864"/>
      <c r="CX68" s="865"/>
      <c r="CY68" s="865"/>
      <c r="CZ68" s="865"/>
      <c r="DA68" s="866"/>
      <c r="DB68" s="864"/>
      <c r="DC68" s="865"/>
      <c r="DD68" s="865"/>
      <c r="DE68" s="865"/>
      <c r="DF68" s="866"/>
      <c r="DG68" s="864"/>
      <c r="DH68" s="865"/>
      <c r="DI68" s="865"/>
      <c r="DJ68" s="865"/>
      <c r="DK68" s="866"/>
      <c r="DL68" s="864"/>
      <c r="DM68" s="865"/>
      <c r="DN68" s="865"/>
      <c r="DO68" s="865"/>
      <c r="DP68" s="866"/>
      <c r="DQ68" s="864"/>
      <c r="DR68" s="865"/>
      <c r="DS68" s="865"/>
      <c r="DT68" s="865"/>
      <c r="DU68" s="866"/>
      <c r="DV68" s="861"/>
      <c r="DW68" s="862"/>
      <c r="DX68" s="862"/>
      <c r="DY68" s="862"/>
      <c r="DZ68" s="863"/>
      <c r="EA68" s="230"/>
    </row>
    <row r="69" spans="1:131" ht="26.25" customHeight="1" x14ac:dyDescent="0.2">
      <c r="A69" s="238">
        <v>2</v>
      </c>
      <c r="B69" s="875" t="s">
        <v>591</v>
      </c>
      <c r="C69" s="876"/>
      <c r="D69" s="876"/>
      <c r="E69" s="876"/>
      <c r="F69" s="876"/>
      <c r="G69" s="876"/>
      <c r="H69" s="876"/>
      <c r="I69" s="876"/>
      <c r="J69" s="876"/>
      <c r="K69" s="876"/>
      <c r="L69" s="876"/>
      <c r="M69" s="876"/>
      <c r="N69" s="876"/>
      <c r="O69" s="876"/>
      <c r="P69" s="877"/>
      <c r="Q69" s="878">
        <v>42231</v>
      </c>
      <c r="R69" s="832"/>
      <c r="S69" s="832"/>
      <c r="T69" s="832"/>
      <c r="U69" s="832"/>
      <c r="V69" s="832">
        <v>36671</v>
      </c>
      <c r="W69" s="832"/>
      <c r="X69" s="832"/>
      <c r="Y69" s="832"/>
      <c r="Z69" s="832"/>
      <c r="AA69" s="832">
        <f t="shared" ref="AA69:AA71" si="0">Q69-V69</f>
        <v>5560</v>
      </c>
      <c r="AB69" s="832"/>
      <c r="AC69" s="832"/>
      <c r="AD69" s="832"/>
      <c r="AE69" s="832"/>
      <c r="AF69" s="832">
        <v>15130</v>
      </c>
      <c r="AG69" s="832"/>
      <c r="AH69" s="832"/>
      <c r="AI69" s="832"/>
      <c r="AJ69" s="832"/>
      <c r="AK69" s="832">
        <v>0</v>
      </c>
      <c r="AL69" s="832"/>
      <c r="AM69" s="832"/>
      <c r="AN69" s="832"/>
      <c r="AO69" s="832"/>
      <c r="AP69" s="832">
        <v>68293</v>
      </c>
      <c r="AQ69" s="832"/>
      <c r="AR69" s="832"/>
      <c r="AS69" s="832"/>
      <c r="AT69" s="832"/>
      <c r="AU69" s="832">
        <v>0</v>
      </c>
      <c r="AV69" s="832"/>
      <c r="AW69" s="832"/>
      <c r="AX69" s="832"/>
      <c r="AY69" s="832"/>
      <c r="AZ69" s="834"/>
      <c r="BA69" s="834"/>
      <c r="BB69" s="834"/>
      <c r="BC69" s="834"/>
      <c r="BD69" s="835"/>
      <c r="BE69" s="241"/>
      <c r="BF69" s="241"/>
      <c r="BG69" s="241"/>
      <c r="BH69" s="241"/>
      <c r="BI69" s="241"/>
      <c r="BJ69" s="241"/>
      <c r="BK69" s="241"/>
      <c r="BL69" s="241"/>
      <c r="BM69" s="241"/>
      <c r="BN69" s="241"/>
      <c r="BO69" s="241"/>
      <c r="BP69" s="241"/>
      <c r="BQ69" s="238">
        <v>63</v>
      </c>
      <c r="BR69" s="243"/>
      <c r="BS69" s="861"/>
      <c r="BT69" s="862"/>
      <c r="BU69" s="862"/>
      <c r="BV69" s="862"/>
      <c r="BW69" s="862"/>
      <c r="BX69" s="862"/>
      <c r="BY69" s="862"/>
      <c r="BZ69" s="862"/>
      <c r="CA69" s="862"/>
      <c r="CB69" s="862"/>
      <c r="CC69" s="862"/>
      <c r="CD69" s="862"/>
      <c r="CE69" s="862"/>
      <c r="CF69" s="862"/>
      <c r="CG69" s="867"/>
      <c r="CH69" s="864"/>
      <c r="CI69" s="865"/>
      <c r="CJ69" s="865"/>
      <c r="CK69" s="865"/>
      <c r="CL69" s="866"/>
      <c r="CM69" s="864"/>
      <c r="CN69" s="865"/>
      <c r="CO69" s="865"/>
      <c r="CP69" s="865"/>
      <c r="CQ69" s="866"/>
      <c r="CR69" s="864"/>
      <c r="CS69" s="865"/>
      <c r="CT69" s="865"/>
      <c r="CU69" s="865"/>
      <c r="CV69" s="866"/>
      <c r="CW69" s="864"/>
      <c r="CX69" s="865"/>
      <c r="CY69" s="865"/>
      <c r="CZ69" s="865"/>
      <c r="DA69" s="866"/>
      <c r="DB69" s="864"/>
      <c r="DC69" s="865"/>
      <c r="DD69" s="865"/>
      <c r="DE69" s="865"/>
      <c r="DF69" s="866"/>
      <c r="DG69" s="864"/>
      <c r="DH69" s="865"/>
      <c r="DI69" s="865"/>
      <c r="DJ69" s="865"/>
      <c r="DK69" s="866"/>
      <c r="DL69" s="864"/>
      <c r="DM69" s="865"/>
      <c r="DN69" s="865"/>
      <c r="DO69" s="865"/>
      <c r="DP69" s="866"/>
      <c r="DQ69" s="864"/>
      <c r="DR69" s="865"/>
      <c r="DS69" s="865"/>
      <c r="DT69" s="865"/>
      <c r="DU69" s="866"/>
      <c r="DV69" s="861"/>
      <c r="DW69" s="862"/>
      <c r="DX69" s="862"/>
      <c r="DY69" s="862"/>
      <c r="DZ69" s="863"/>
      <c r="EA69" s="230"/>
    </row>
    <row r="70" spans="1:131" ht="26.25" customHeight="1" x14ac:dyDescent="0.2">
      <c r="A70" s="238">
        <v>3</v>
      </c>
      <c r="B70" s="875" t="s">
        <v>592</v>
      </c>
      <c r="C70" s="876"/>
      <c r="D70" s="876"/>
      <c r="E70" s="876"/>
      <c r="F70" s="876"/>
      <c r="G70" s="876"/>
      <c r="H70" s="876"/>
      <c r="I70" s="876"/>
      <c r="J70" s="876"/>
      <c r="K70" s="876"/>
      <c r="L70" s="876"/>
      <c r="M70" s="876"/>
      <c r="N70" s="876"/>
      <c r="O70" s="876"/>
      <c r="P70" s="877"/>
      <c r="Q70" s="878">
        <v>4957</v>
      </c>
      <c r="R70" s="832"/>
      <c r="S70" s="832"/>
      <c r="T70" s="832"/>
      <c r="U70" s="832"/>
      <c r="V70" s="832">
        <v>4411</v>
      </c>
      <c r="W70" s="832"/>
      <c r="X70" s="832"/>
      <c r="Y70" s="832"/>
      <c r="Z70" s="832"/>
      <c r="AA70" s="832">
        <f t="shared" si="0"/>
        <v>546</v>
      </c>
      <c r="AB70" s="832"/>
      <c r="AC70" s="832"/>
      <c r="AD70" s="832"/>
      <c r="AE70" s="832"/>
      <c r="AF70" s="832">
        <v>546</v>
      </c>
      <c r="AG70" s="832"/>
      <c r="AH70" s="832"/>
      <c r="AI70" s="832"/>
      <c r="AJ70" s="832"/>
      <c r="AK70" s="832">
        <v>0</v>
      </c>
      <c r="AL70" s="832"/>
      <c r="AM70" s="832"/>
      <c r="AN70" s="832"/>
      <c r="AO70" s="832"/>
      <c r="AP70" s="832">
        <v>0</v>
      </c>
      <c r="AQ70" s="832"/>
      <c r="AR70" s="832"/>
      <c r="AS70" s="832"/>
      <c r="AT70" s="832"/>
      <c r="AU70" s="832">
        <v>0</v>
      </c>
      <c r="AV70" s="832"/>
      <c r="AW70" s="832"/>
      <c r="AX70" s="832"/>
      <c r="AY70" s="832"/>
      <c r="AZ70" s="834"/>
      <c r="BA70" s="834"/>
      <c r="BB70" s="834"/>
      <c r="BC70" s="834"/>
      <c r="BD70" s="835"/>
      <c r="BE70" s="241"/>
      <c r="BF70" s="241"/>
      <c r="BG70" s="241"/>
      <c r="BH70" s="241"/>
      <c r="BI70" s="241"/>
      <c r="BJ70" s="241"/>
      <c r="BK70" s="241"/>
      <c r="BL70" s="241"/>
      <c r="BM70" s="241"/>
      <c r="BN70" s="241"/>
      <c r="BO70" s="241"/>
      <c r="BP70" s="241"/>
      <c r="BQ70" s="238">
        <v>64</v>
      </c>
      <c r="BR70" s="243"/>
      <c r="BS70" s="861"/>
      <c r="BT70" s="862"/>
      <c r="BU70" s="862"/>
      <c r="BV70" s="862"/>
      <c r="BW70" s="862"/>
      <c r="BX70" s="862"/>
      <c r="BY70" s="862"/>
      <c r="BZ70" s="862"/>
      <c r="CA70" s="862"/>
      <c r="CB70" s="862"/>
      <c r="CC70" s="862"/>
      <c r="CD70" s="862"/>
      <c r="CE70" s="862"/>
      <c r="CF70" s="862"/>
      <c r="CG70" s="867"/>
      <c r="CH70" s="864"/>
      <c r="CI70" s="865"/>
      <c r="CJ70" s="865"/>
      <c r="CK70" s="865"/>
      <c r="CL70" s="866"/>
      <c r="CM70" s="864"/>
      <c r="CN70" s="865"/>
      <c r="CO70" s="865"/>
      <c r="CP70" s="865"/>
      <c r="CQ70" s="866"/>
      <c r="CR70" s="864"/>
      <c r="CS70" s="865"/>
      <c r="CT70" s="865"/>
      <c r="CU70" s="865"/>
      <c r="CV70" s="866"/>
      <c r="CW70" s="864"/>
      <c r="CX70" s="865"/>
      <c r="CY70" s="865"/>
      <c r="CZ70" s="865"/>
      <c r="DA70" s="866"/>
      <c r="DB70" s="864"/>
      <c r="DC70" s="865"/>
      <c r="DD70" s="865"/>
      <c r="DE70" s="865"/>
      <c r="DF70" s="866"/>
      <c r="DG70" s="864"/>
      <c r="DH70" s="865"/>
      <c r="DI70" s="865"/>
      <c r="DJ70" s="865"/>
      <c r="DK70" s="866"/>
      <c r="DL70" s="864"/>
      <c r="DM70" s="865"/>
      <c r="DN70" s="865"/>
      <c r="DO70" s="865"/>
      <c r="DP70" s="866"/>
      <c r="DQ70" s="864"/>
      <c r="DR70" s="865"/>
      <c r="DS70" s="865"/>
      <c r="DT70" s="865"/>
      <c r="DU70" s="866"/>
      <c r="DV70" s="861"/>
      <c r="DW70" s="862"/>
      <c r="DX70" s="862"/>
      <c r="DY70" s="862"/>
      <c r="DZ70" s="863"/>
      <c r="EA70" s="230"/>
    </row>
    <row r="71" spans="1:131" ht="26.25" customHeight="1" x14ac:dyDescent="0.2">
      <c r="A71" s="238">
        <v>4</v>
      </c>
      <c r="B71" s="875" t="s">
        <v>593</v>
      </c>
      <c r="C71" s="876"/>
      <c r="D71" s="876"/>
      <c r="E71" s="876"/>
      <c r="F71" s="876"/>
      <c r="G71" s="876"/>
      <c r="H71" s="876"/>
      <c r="I71" s="876"/>
      <c r="J71" s="876"/>
      <c r="K71" s="876"/>
      <c r="L71" s="876"/>
      <c r="M71" s="876"/>
      <c r="N71" s="876"/>
      <c r="O71" s="876"/>
      <c r="P71" s="877"/>
      <c r="Q71" s="878">
        <v>1038597</v>
      </c>
      <c r="R71" s="832"/>
      <c r="S71" s="832"/>
      <c r="T71" s="832"/>
      <c r="U71" s="832"/>
      <c r="V71" s="832">
        <v>1027786</v>
      </c>
      <c r="W71" s="832"/>
      <c r="X71" s="832"/>
      <c r="Y71" s="832"/>
      <c r="Z71" s="832"/>
      <c r="AA71" s="832">
        <f t="shared" si="0"/>
        <v>10811</v>
      </c>
      <c r="AB71" s="832"/>
      <c r="AC71" s="832"/>
      <c r="AD71" s="832"/>
      <c r="AE71" s="832"/>
      <c r="AF71" s="832">
        <v>10811</v>
      </c>
      <c r="AG71" s="832"/>
      <c r="AH71" s="832"/>
      <c r="AI71" s="832"/>
      <c r="AJ71" s="832"/>
      <c r="AK71" s="832">
        <v>0</v>
      </c>
      <c r="AL71" s="832"/>
      <c r="AM71" s="832"/>
      <c r="AN71" s="832"/>
      <c r="AO71" s="832"/>
      <c r="AP71" s="832">
        <v>0</v>
      </c>
      <c r="AQ71" s="832"/>
      <c r="AR71" s="832"/>
      <c r="AS71" s="832"/>
      <c r="AT71" s="832"/>
      <c r="AU71" s="832">
        <v>0</v>
      </c>
      <c r="AV71" s="832"/>
      <c r="AW71" s="832"/>
      <c r="AX71" s="832"/>
      <c r="AY71" s="832"/>
      <c r="AZ71" s="834"/>
      <c r="BA71" s="834"/>
      <c r="BB71" s="834"/>
      <c r="BC71" s="834"/>
      <c r="BD71" s="835"/>
      <c r="BE71" s="241"/>
      <c r="BF71" s="241"/>
      <c r="BG71" s="241"/>
      <c r="BH71" s="241"/>
      <c r="BI71" s="241"/>
      <c r="BJ71" s="241"/>
      <c r="BK71" s="241"/>
      <c r="BL71" s="241"/>
      <c r="BM71" s="241"/>
      <c r="BN71" s="241"/>
      <c r="BO71" s="241"/>
      <c r="BP71" s="241"/>
      <c r="BQ71" s="238">
        <v>65</v>
      </c>
      <c r="BR71" s="243"/>
      <c r="BS71" s="861"/>
      <c r="BT71" s="862"/>
      <c r="BU71" s="862"/>
      <c r="BV71" s="862"/>
      <c r="BW71" s="862"/>
      <c r="BX71" s="862"/>
      <c r="BY71" s="862"/>
      <c r="BZ71" s="862"/>
      <c r="CA71" s="862"/>
      <c r="CB71" s="862"/>
      <c r="CC71" s="862"/>
      <c r="CD71" s="862"/>
      <c r="CE71" s="862"/>
      <c r="CF71" s="862"/>
      <c r="CG71" s="867"/>
      <c r="CH71" s="864"/>
      <c r="CI71" s="865"/>
      <c r="CJ71" s="865"/>
      <c r="CK71" s="865"/>
      <c r="CL71" s="866"/>
      <c r="CM71" s="864"/>
      <c r="CN71" s="865"/>
      <c r="CO71" s="865"/>
      <c r="CP71" s="865"/>
      <c r="CQ71" s="866"/>
      <c r="CR71" s="864"/>
      <c r="CS71" s="865"/>
      <c r="CT71" s="865"/>
      <c r="CU71" s="865"/>
      <c r="CV71" s="866"/>
      <c r="CW71" s="864"/>
      <c r="CX71" s="865"/>
      <c r="CY71" s="865"/>
      <c r="CZ71" s="865"/>
      <c r="DA71" s="866"/>
      <c r="DB71" s="864"/>
      <c r="DC71" s="865"/>
      <c r="DD71" s="865"/>
      <c r="DE71" s="865"/>
      <c r="DF71" s="866"/>
      <c r="DG71" s="864"/>
      <c r="DH71" s="865"/>
      <c r="DI71" s="865"/>
      <c r="DJ71" s="865"/>
      <c r="DK71" s="866"/>
      <c r="DL71" s="864"/>
      <c r="DM71" s="865"/>
      <c r="DN71" s="865"/>
      <c r="DO71" s="865"/>
      <c r="DP71" s="866"/>
      <c r="DQ71" s="864"/>
      <c r="DR71" s="865"/>
      <c r="DS71" s="865"/>
      <c r="DT71" s="865"/>
      <c r="DU71" s="866"/>
      <c r="DV71" s="861"/>
      <c r="DW71" s="862"/>
      <c r="DX71" s="862"/>
      <c r="DY71" s="862"/>
      <c r="DZ71" s="863"/>
      <c r="EA71" s="230"/>
    </row>
    <row r="72" spans="1:131" ht="26.25" customHeight="1" x14ac:dyDescent="0.2">
      <c r="A72" s="238">
        <v>5</v>
      </c>
      <c r="B72" s="875"/>
      <c r="C72" s="876"/>
      <c r="D72" s="876"/>
      <c r="E72" s="876"/>
      <c r="F72" s="876"/>
      <c r="G72" s="876"/>
      <c r="H72" s="876"/>
      <c r="I72" s="876"/>
      <c r="J72" s="876"/>
      <c r="K72" s="876"/>
      <c r="L72" s="876"/>
      <c r="M72" s="876"/>
      <c r="N72" s="876"/>
      <c r="O72" s="876"/>
      <c r="P72" s="877"/>
      <c r="Q72" s="878"/>
      <c r="R72" s="832"/>
      <c r="S72" s="832"/>
      <c r="T72" s="832"/>
      <c r="U72" s="832"/>
      <c r="V72" s="832"/>
      <c r="W72" s="832"/>
      <c r="X72" s="832"/>
      <c r="Y72" s="832"/>
      <c r="Z72" s="832"/>
      <c r="AA72" s="832"/>
      <c r="AB72" s="832"/>
      <c r="AC72" s="832"/>
      <c r="AD72" s="832"/>
      <c r="AE72" s="832"/>
      <c r="AF72" s="832"/>
      <c r="AG72" s="832"/>
      <c r="AH72" s="832"/>
      <c r="AI72" s="832"/>
      <c r="AJ72" s="832"/>
      <c r="AK72" s="832"/>
      <c r="AL72" s="832"/>
      <c r="AM72" s="832"/>
      <c r="AN72" s="832"/>
      <c r="AO72" s="832"/>
      <c r="AP72" s="832"/>
      <c r="AQ72" s="832"/>
      <c r="AR72" s="832"/>
      <c r="AS72" s="832"/>
      <c r="AT72" s="832"/>
      <c r="AU72" s="832"/>
      <c r="AV72" s="832"/>
      <c r="AW72" s="832"/>
      <c r="AX72" s="832"/>
      <c r="AY72" s="832"/>
      <c r="AZ72" s="834"/>
      <c r="BA72" s="834"/>
      <c r="BB72" s="834"/>
      <c r="BC72" s="834"/>
      <c r="BD72" s="835"/>
      <c r="BE72" s="241"/>
      <c r="BF72" s="241"/>
      <c r="BG72" s="241"/>
      <c r="BH72" s="241"/>
      <c r="BI72" s="241"/>
      <c r="BJ72" s="241"/>
      <c r="BK72" s="241"/>
      <c r="BL72" s="241"/>
      <c r="BM72" s="241"/>
      <c r="BN72" s="241"/>
      <c r="BO72" s="241"/>
      <c r="BP72" s="241"/>
      <c r="BQ72" s="238">
        <v>66</v>
      </c>
      <c r="BR72" s="243"/>
      <c r="BS72" s="861"/>
      <c r="BT72" s="862"/>
      <c r="BU72" s="862"/>
      <c r="BV72" s="862"/>
      <c r="BW72" s="862"/>
      <c r="BX72" s="862"/>
      <c r="BY72" s="862"/>
      <c r="BZ72" s="862"/>
      <c r="CA72" s="862"/>
      <c r="CB72" s="862"/>
      <c r="CC72" s="862"/>
      <c r="CD72" s="862"/>
      <c r="CE72" s="862"/>
      <c r="CF72" s="862"/>
      <c r="CG72" s="867"/>
      <c r="CH72" s="864"/>
      <c r="CI72" s="865"/>
      <c r="CJ72" s="865"/>
      <c r="CK72" s="865"/>
      <c r="CL72" s="866"/>
      <c r="CM72" s="864"/>
      <c r="CN72" s="865"/>
      <c r="CO72" s="865"/>
      <c r="CP72" s="865"/>
      <c r="CQ72" s="866"/>
      <c r="CR72" s="864"/>
      <c r="CS72" s="865"/>
      <c r="CT72" s="865"/>
      <c r="CU72" s="865"/>
      <c r="CV72" s="866"/>
      <c r="CW72" s="864"/>
      <c r="CX72" s="865"/>
      <c r="CY72" s="865"/>
      <c r="CZ72" s="865"/>
      <c r="DA72" s="866"/>
      <c r="DB72" s="864"/>
      <c r="DC72" s="865"/>
      <c r="DD72" s="865"/>
      <c r="DE72" s="865"/>
      <c r="DF72" s="866"/>
      <c r="DG72" s="864"/>
      <c r="DH72" s="865"/>
      <c r="DI72" s="865"/>
      <c r="DJ72" s="865"/>
      <c r="DK72" s="866"/>
      <c r="DL72" s="864"/>
      <c r="DM72" s="865"/>
      <c r="DN72" s="865"/>
      <c r="DO72" s="865"/>
      <c r="DP72" s="866"/>
      <c r="DQ72" s="864"/>
      <c r="DR72" s="865"/>
      <c r="DS72" s="865"/>
      <c r="DT72" s="865"/>
      <c r="DU72" s="866"/>
      <c r="DV72" s="861"/>
      <c r="DW72" s="862"/>
      <c r="DX72" s="862"/>
      <c r="DY72" s="862"/>
      <c r="DZ72" s="863"/>
      <c r="EA72" s="230"/>
    </row>
    <row r="73" spans="1:131" ht="26.25" customHeight="1" x14ac:dyDescent="0.2">
      <c r="A73" s="238">
        <v>6</v>
      </c>
      <c r="B73" s="875"/>
      <c r="C73" s="876"/>
      <c r="D73" s="876"/>
      <c r="E73" s="876"/>
      <c r="F73" s="876"/>
      <c r="G73" s="876"/>
      <c r="H73" s="876"/>
      <c r="I73" s="876"/>
      <c r="J73" s="876"/>
      <c r="K73" s="876"/>
      <c r="L73" s="876"/>
      <c r="M73" s="876"/>
      <c r="N73" s="876"/>
      <c r="O73" s="876"/>
      <c r="P73" s="877"/>
      <c r="Q73" s="878"/>
      <c r="R73" s="832"/>
      <c r="S73" s="832"/>
      <c r="T73" s="832"/>
      <c r="U73" s="832"/>
      <c r="V73" s="832"/>
      <c r="W73" s="832"/>
      <c r="X73" s="832"/>
      <c r="Y73" s="832"/>
      <c r="Z73" s="832"/>
      <c r="AA73" s="832"/>
      <c r="AB73" s="832"/>
      <c r="AC73" s="832"/>
      <c r="AD73" s="832"/>
      <c r="AE73" s="832"/>
      <c r="AF73" s="832"/>
      <c r="AG73" s="832"/>
      <c r="AH73" s="832"/>
      <c r="AI73" s="832"/>
      <c r="AJ73" s="832"/>
      <c r="AK73" s="832"/>
      <c r="AL73" s="832"/>
      <c r="AM73" s="832"/>
      <c r="AN73" s="832"/>
      <c r="AO73" s="832"/>
      <c r="AP73" s="832"/>
      <c r="AQ73" s="832"/>
      <c r="AR73" s="832"/>
      <c r="AS73" s="832"/>
      <c r="AT73" s="832"/>
      <c r="AU73" s="832"/>
      <c r="AV73" s="832"/>
      <c r="AW73" s="832"/>
      <c r="AX73" s="832"/>
      <c r="AY73" s="832"/>
      <c r="AZ73" s="834"/>
      <c r="BA73" s="834"/>
      <c r="BB73" s="834"/>
      <c r="BC73" s="834"/>
      <c r="BD73" s="835"/>
      <c r="BE73" s="241"/>
      <c r="BF73" s="241"/>
      <c r="BG73" s="241"/>
      <c r="BH73" s="241"/>
      <c r="BI73" s="241"/>
      <c r="BJ73" s="241"/>
      <c r="BK73" s="241"/>
      <c r="BL73" s="241"/>
      <c r="BM73" s="241"/>
      <c r="BN73" s="241"/>
      <c r="BO73" s="241"/>
      <c r="BP73" s="241"/>
      <c r="BQ73" s="238">
        <v>67</v>
      </c>
      <c r="BR73" s="243"/>
      <c r="BS73" s="861"/>
      <c r="BT73" s="862"/>
      <c r="BU73" s="862"/>
      <c r="BV73" s="862"/>
      <c r="BW73" s="862"/>
      <c r="BX73" s="862"/>
      <c r="BY73" s="862"/>
      <c r="BZ73" s="862"/>
      <c r="CA73" s="862"/>
      <c r="CB73" s="862"/>
      <c r="CC73" s="862"/>
      <c r="CD73" s="862"/>
      <c r="CE73" s="862"/>
      <c r="CF73" s="862"/>
      <c r="CG73" s="867"/>
      <c r="CH73" s="864"/>
      <c r="CI73" s="865"/>
      <c r="CJ73" s="865"/>
      <c r="CK73" s="865"/>
      <c r="CL73" s="866"/>
      <c r="CM73" s="864"/>
      <c r="CN73" s="865"/>
      <c r="CO73" s="865"/>
      <c r="CP73" s="865"/>
      <c r="CQ73" s="866"/>
      <c r="CR73" s="864"/>
      <c r="CS73" s="865"/>
      <c r="CT73" s="865"/>
      <c r="CU73" s="865"/>
      <c r="CV73" s="866"/>
      <c r="CW73" s="864"/>
      <c r="CX73" s="865"/>
      <c r="CY73" s="865"/>
      <c r="CZ73" s="865"/>
      <c r="DA73" s="866"/>
      <c r="DB73" s="864"/>
      <c r="DC73" s="865"/>
      <c r="DD73" s="865"/>
      <c r="DE73" s="865"/>
      <c r="DF73" s="866"/>
      <c r="DG73" s="864"/>
      <c r="DH73" s="865"/>
      <c r="DI73" s="865"/>
      <c r="DJ73" s="865"/>
      <c r="DK73" s="866"/>
      <c r="DL73" s="864"/>
      <c r="DM73" s="865"/>
      <c r="DN73" s="865"/>
      <c r="DO73" s="865"/>
      <c r="DP73" s="866"/>
      <c r="DQ73" s="864"/>
      <c r="DR73" s="865"/>
      <c r="DS73" s="865"/>
      <c r="DT73" s="865"/>
      <c r="DU73" s="866"/>
      <c r="DV73" s="861"/>
      <c r="DW73" s="862"/>
      <c r="DX73" s="862"/>
      <c r="DY73" s="862"/>
      <c r="DZ73" s="863"/>
      <c r="EA73" s="230"/>
    </row>
    <row r="74" spans="1:131" ht="26.25" customHeight="1" x14ac:dyDescent="0.2">
      <c r="A74" s="238">
        <v>7</v>
      </c>
      <c r="B74" s="875"/>
      <c r="C74" s="876"/>
      <c r="D74" s="876"/>
      <c r="E74" s="876"/>
      <c r="F74" s="876"/>
      <c r="G74" s="876"/>
      <c r="H74" s="876"/>
      <c r="I74" s="876"/>
      <c r="J74" s="876"/>
      <c r="K74" s="876"/>
      <c r="L74" s="876"/>
      <c r="M74" s="876"/>
      <c r="N74" s="876"/>
      <c r="O74" s="876"/>
      <c r="P74" s="877"/>
      <c r="Q74" s="878"/>
      <c r="R74" s="832"/>
      <c r="S74" s="832"/>
      <c r="T74" s="832"/>
      <c r="U74" s="832"/>
      <c r="V74" s="832"/>
      <c r="W74" s="832"/>
      <c r="X74" s="832"/>
      <c r="Y74" s="832"/>
      <c r="Z74" s="832"/>
      <c r="AA74" s="832"/>
      <c r="AB74" s="832"/>
      <c r="AC74" s="832"/>
      <c r="AD74" s="832"/>
      <c r="AE74" s="832"/>
      <c r="AF74" s="832"/>
      <c r="AG74" s="832"/>
      <c r="AH74" s="832"/>
      <c r="AI74" s="832"/>
      <c r="AJ74" s="832"/>
      <c r="AK74" s="832"/>
      <c r="AL74" s="832"/>
      <c r="AM74" s="832"/>
      <c r="AN74" s="832"/>
      <c r="AO74" s="832"/>
      <c r="AP74" s="832"/>
      <c r="AQ74" s="832"/>
      <c r="AR74" s="832"/>
      <c r="AS74" s="832"/>
      <c r="AT74" s="832"/>
      <c r="AU74" s="832"/>
      <c r="AV74" s="832"/>
      <c r="AW74" s="832"/>
      <c r="AX74" s="832"/>
      <c r="AY74" s="832"/>
      <c r="AZ74" s="834"/>
      <c r="BA74" s="834"/>
      <c r="BB74" s="834"/>
      <c r="BC74" s="834"/>
      <c r="BD74" s="835"/>
      <c r="BE74" s="241"/>
      <c r="BF74" s="241"/>
      <c r="BG74" s="241"/>
      <c r="BH74" s="241"/>
      <c r="BI74" s="241"/>
      <c r="BJ74" s="241"/>
      <c r="BK74" s="241"/>
      <c r="BL74" s="241"/>
      <c r="BM74" s="241"/>
      <c r="BN74" s="241"/>
      <c r="BO74" s="241"/>
      <c r="BP74" s="241"/>
      <c r="BQ74" s="238">
        <v>68</v>
      </c>
      <c r="BR74" s="243"/>
      <c r="BS74" s="861"/>
      <c r="BT74" s="862"/>
      <c r="BU74" s="862"/>
      <c r="BV74" s="862"/>
      <c r="BW74" s="862"/>
      <c r="BX74" s="862"/>
      <c r="BY74" s="862"/>
      <c r="BZ74" s="862"/>
      <c r="CA74" s="862"/>
      <c r="CB74" s="862"/>
      <c r="CC74" s="862"/>
      <c r="CD74" s="862"/>
      <c r="CE74" s="862"/>
      <c r="CF74" s="862"/>
      <c r="CG74" s="867"/>
      <c r="CH74" s="864"/>
      <c r="CI74" s="865"/>
      <c r="CJ74" s="865"/>
      <c r="CK74" s="865"/>
      <c r="CL74" s="866"/>
      <c r="CM74" s="864"/>
      <c r="CN74" s="865"/>
      <c r="CO74" s="865"/>
      <c r="CP74" s="865"/>
      <c r="CQ74" s="866"/>
      <c r="CR74" s="864"/>
      <c r="CS74" s="865"/>
      <c r="CT74" s="865"/>
      <c r="CU74" s="865"/>
      <c r="CV74" s="866"/>
      <c r="CW74" s="864"/>
      <c r="CX74" s="865"/>
      <c r="CY74" s="865"/>
      <c r="CZ74" s="865"/>
      <c r="DA74" s="866"/>
      <c r="DB74" s="864"/>
      <c r="DC74" s="865"/>
      <c r="DD74" s="865"/>
      <c r="DE74" s="865"/>
      <c r="DF74" s="866"/>
      <c r="DG74" s="864"/>
      <c r="DH74" s="865"/>
      <c r="DI74" s="865"/>
      <c r="DJ74" s="865"/>
      <c r="DK74" s="866"/>
      <c r="DL74" s="864"/>
      <c r="DM74" s="865"/>
      <c r="DN74" s="865"/>
      <c r="DO74" s="865"/>
      <c r="DP74" s="866"/>
      <c r="DQ74" s="864"/>
      <c r="DR74" s="865"/>
      <c r="DS74" s="865"/>
      <c r="DT74" s="865"/>
      <c r="DU74" s="866"/>
      <c r="DV74" s="861"/>
      <c r="DW74" s="862"/>
      <c r="DX74" s="862"/>
      <c r="DY74" s="862"/>
      <c r="DZ74" s="863"/>
      <c r="EA74" s="230"/>
    </row>
    <row r="75" spans="1:131" ht="26.25" customHeight="1" x14ac:dyDescent="0.2">
      <c r="A75" s="238">
        <v>8</v>
      </c>
      <c r="B75" s="875"/>
      <c r="C75" s="876"/>
      <c r="D75" s="876"/>
      <c r="E75" s="876"/>
      <c r="F75" s="876"/>
      <c r="G75" s="876"/>
      <c r="H75" s="876"/>
      <c r="I75" s="876"/>
      <c r="J75" s="876"/>
      <c r="K75" s="876"/>
      <c r="L75" s="876"/>
      <c r="M75" s="876"/>
      <c r="N75" s="876"/>
      <c r="O75" s="876"/>
      <c r="P75" s="877"/>
      <c r="Q75" s="879"/>
      <c r="R75" s="880"/>
      <c r="S75" s="880"/>
      <c r="T75" s="880"/>
      <c r="U75" s="836"/>
      <c r="V75" s="881"/>
      <c r="W75" s="880"/>
      <c r="X75" s="880"/>
      <c r="Y75" s="880"/>
      <c r="Z75" s="836"/>
      <c r="AA75" s="881"/>
      <c r="AB75" s="880"/>
      <c r="AC75" s="880"/>
      <c r="AD75" s="880"/>
      <c r="AE75" s="836"/>
      <c r="AF75" s="881"/>
      <c r="AG75" s="880"/>
      <c r="AH75" s="880"/>
      <c r="AI75" s="880"/>
      <c r="AJ75" s="836"/>
      <c r="AK75" s="881"/>
      <c r="AL75" s="880"/>
      <c r="AM75" s="880"/>
      <c r="AN75" s="880"/>
      <c r="AO75" s="836"/>
      <c r="AP75" s="881"/>
      <c r="AQ75" s="880"/>
      <c r="AR75" s="880"/>
      <c r="AS75" s="880"/>
      <c r="AT75" s="836"/>
      <c r="AU75" s="881"/>
      <c r="AV75" s="880"/>
      <c r="AW75" s="880"/>
      <c r="AX75" s="880"/>
      <c r="AY75" s="836"/>
      <c r="AZ75" s="834"/>
      <c r="BA75" s="834"/>
      <c r="BB75" s="834"/>
      <c r="BC75" s="834"/>
      <c r="BD75" s="835"/>
      <c r="BE75" s="241"/>
      <c r="BF75" s="241"/>
      <c r="BG75" s="241"/>
      <c r="BH75" s="241"/>
      <c r="BI75" s="241"/>
      <c r="BJ75" s="241"/>
      <c r="BK75" s="241"/>
      <c r="BL75" s="241"/>
      <c r="BM75" s="241"/>
      <c r="BN75" s="241"/>
      <c r="BO75" s="241"/>
      <c r="BP75" s="241"/>
      <c r="BQ75" s="238">
        <v>69</v>
      </c>
      <c r="BR75" s="243"/>
      <c r="BS75" s="861"/>
      <c r="BT75" s="862"/>
      <c r="BU75" s="862"/>
      <c r="BV75" s="862"/>
      <c r="BW75" s="862"/>
      <c r="BX75" s="862"/>
      <c r="BY75" s="862"/>
      <c r="BZ75" s="862"/>
      <c r="CA75" s="862"/>
      <c r="CB75" s="862"/>
      <c r="CC75" s="862"/>
      <c r="CD75" s="862"/>
      <c r="CE75" s="862"/>
      <c r="CF75" s="862"/>
      <c r="CG75" s="867"/>
      <c r="CH75" s="864"/>
      <c r="CI75" s="865"/>
      <c r="CJ75" s="865"/>
      <c r="CK75" s="865"/>
      <c r="CL75" s="866"/>
      <c r="CM75" s="864"/>
      <c r="CN75" s="865"/>
      <c r="CO75" s="865"/>
      <c r="CP75" s="865"/>
      <c r="CQ75" s="866"/>
      <c r="CR75" s="864"/>
      <c r="CS75" s="865"/>
      <c r="CT75" s="865"/>
      <c r="CU75" s="865"/>
      <c r="CV75" s="866"/>
      <c r="CW75" s="864"/>
      <c r="CX75" s="865"/>
      <c r="CY75" s="865"/>
      <c r="CZ75" s="865"/>
      <c r="DA75" s="866"/>
      <c r="DB75" s="864"/>
      <c r="DC75" s="865"/>
      <c r="DD75" s="865"/>
      <c r="DE75" s="865"/>
      <c r="DF75" s="866"/>
      <c r="DG75" s="864"/>
      <c r="DH75" s="865"/>
      <c r="DI75" s="865"/>
      <c r="DJ75" s="865"/>
      <c r="DK75" s="866"/>
      <c r="DL75" s="864"/>
      <c r="DM75" s="865"/>
      <c r="DN75" s="865"/>
      <c r="DO75" s="865"/>
      <c r="DP75" s="866"/>
      <c r="DQ75" s="864"/>
      <c r="DR75" s="865"/>
      <c r="DS75" s="865"/>
      <c r="DT75" s="865"/>
      <c r="DU75" s="866"/>
      <c r="DV75" s="861"/>
      <c r="DW75" s="862"/>
      <c r="DX75" s="862"/>
      <c r="DY75" s="862"/>
      <c r="DZ75" s="863"/>
      <c r="EA75" s="230"/>
    </row>
    <row r="76" spans="1:131" ht="26.25" customHeight="1" x14ac:dyDescent="0.2">
      <c r="A76" s="238">
        <v>9</v>
      </c>
      <c r="B76" s="875"/>
      <c r="C76" s="876"/>
      <c r="D76" s="876"/>
      <c r="E76" s="876"/>
      <c r="F76" s="876"/>
      <c r="G76" s="876"/>
      <c r="H76" s="876"/>
      <c r="I76" s="876"/>
      <c r="J76" s="876"/>
      <c r="K76" s="876"/>
      <c r="L76" s="876"/>
      <c r="M76" s="876"/>
      <c r="N76" s="876"/>
      <c r="O76" s="876"/>
      <c r="P76" s="877"/>
      <c r="Q76" s="879"/>
      <c r="R76" s="880"/>
      <c r="S76" s="880"/>
      <c r="T76" s="880"/>
      <c r="U76" s="836"/>
      <c r="V76" s="881"/>
      <c r="W76" s="880"/>
      <c r="X76" s="880"/>
      <c r="Y76" s="880"/>
      <c r="Z76" s="836"/>
      <c r="AA76" s="881"/>
      <c r="AB76" s="880"/>
      <c r="AC76" s="880"/>
      <c r="AD76" s="880"/>
      <c r="AE76" s="836"/>
      <c r="AF76" s="881"/>
      <c r="AG76" s="880"/>
      <c r="AH76" s="880"/>
      <c r="AI76" s="880"/>
      <c r="AJ76" s="836"/>
      <c r="AK76" s="881"/>
      <c r="AL76" s="880"/>
      <c r="AM76" s="880"/>
      <c r="AN76" s="880"/>
      <c r="AO76" s="836"/>
      <c r="AP76" s="881"/>
      <c r="AQ76" s="880"/>
      <c r="AR76" s="880"/>
      <c r="AS76" s="880"/>
      <c r="AT76" s="836"/>
      <c r="AU76" s="881"/>
      <c r="AV76" s="880"/>
      <c r="AW76" s="880"/>
      <c r="AX76" s="880"/>
      <c r="AY76" s="836"/>
      <c r="AZ76" s="834"/>
      <c r="BA76" s="834"/>
      <c r="BB76" s="834"/>
      <c r="BC76" s="834"/>
      <c r="BD76" s="835"/>
      <c r="BE76" s="241"/>
      <c r="BF76" s="241"/>
      <c r="BG76" s="241"/>
      <c r="BH76" s="241"/>
      <c r="BI76" s="241"/>
      <c r="BJ76" s="241"/>
      <c r="BK76" s="241"/>
      <c r="BL76" s="241"/>
      <c r="BM76" s="241"/>
      <c r="BN76" s="241"/>
      <c r="BO76" s="241"/>
      <c r="BP76" s="241"/>
      <c r="BQ76" s="238">
        <v>70</v>
      </c>
      <c r="BR76" s="243"/>
      <c r="BS76" s="861"/>
      <c r="BT76" s="862"/>
      <c r="BU76" s="862"/>
      <c r="BV76" s="862"/>
      <c r="BW76" s="862"/>
      <c r="BX76" s="862"/>
      <c r="BY76" s="862"/>
      <c r="BZ76" s="862"/>
      <c r="CA76" s="862"/>
      <c r="CB76" s="862"/>
      <c r="CC76" s="862"/>
      <c r="CD76" s="862"/>
      <c r="CE76" s="862"/>
      <c r="CF76" s="862"/>
      <c r="CG76" s="867"/>
      <c r="CH76" s="864"/>
      <c r="CI76" s="865"/>
      <c r="CJ76" s="865"/>
      <c r="CK76" s="865"/>
      <c r="CL76" s="866"/>
      <c r="CM76" s="864"/>
      <c r="CN76" s="865"/>
      <c r="CO76" s="865"/>
      <c r="CP76" s="865"/>
      <c r="CQ76" s="866"/>
      <c r="CR76" s="864"/>
      <c r="CS76" s="865"/>
      <c r="CT76" s="865"/>
      <c r="CU76" s="865"/>
      <c r="CV76" s="866"/>
      <c r="CW76" s="864"/>
      <c r="CX76" s="865"/>
      <c r="CY76" s="865"/>
      <c r="CZ76" s="865"/>
      <c r="DA76" s="866"/>
      <c r="DB76" s="864"/>
      <c r="DC76" s="865"/>
      <c r="DD76" s="865"/>
      <c r="DE76" s="865"/>
      <c r="DF76" s="866"/>
      <c r="DG76" s="864"/>
      <c r="DH76" s="865"/>
      <c r="DI76" s="865"/>
      <c r="DJ76" s="865"/>
      <c r="DK76" s="866"/>
      <c r="DL76" s="864"/>
      <c r="DM76" s="865"/>
      <c r="DN76" s="865"/>
      <c r="DO76" s="865"/>
      <c r="DP76" s="866"/>
      <c r="DQ76" s="864"/>
      <c r="DR76" s="865"/>
      <c r="DS76" s="865"/>
      <c r="DT76" s="865"/>
      <c r="DU76" s="866"/>
      <c r="DV76" s="861"/>
      <c r="DW76" s="862"/>
      <c r="DX76" s="862"/>
      <c r="DY76" s="862"/>
      <c r="DZ76" s="863"/>
      <c r="EA76" s="230"/>
    </row>
    <row r="77" spans="1:131" ht="26.25" customHeight="1" x14ac:dyDescent="0.2">
      <c r="A77" s="238">
        <v>10</v>
      </c>
      <c r="B77" s="875"/>
      <c r="C77" s="876"/>
      <c r="D77" s="876"/>
      <c r="E77" s="876"/>
      <c r="F77" s="876"/>
      <c r="G77" s="876"/>
      <c r="H77" s="876"/>
      <c r="I77" s="876"/>
      <c r="J77" s="876"/>
      <c r="K77" s="876"/>
      <c r="L77" s="876"/>
      <c r="M77" s="876"/>
      <c r="N77" s="876"/>
      <c r="O77" s="876"/>
      <c r="P77" s="877"/>
      <c r="Q77" s="879"/>
      <c r="R77" s="880"/>
      <c r="S77" s="880"/>
      <c r="T77" s="880"/>
      <c r="U77" s="836"/>
      <c r="V77" s="881"/>
      <c r="W77" s="880"/>
      <c r="X77" s="880"/>
      <c r="Y77" s="880"/>
      <c r="Z77" s="836"/>
      <c r="AA77" s="881"/>
      <c r="AB77" s="880"/>
      <c r="AC77" s="880"/>
      <c r="AD77" s="880"/>
      <c r="AE77" s="836"/>
      <c r="AF77" s="881"/>
      <c r="AG77" s="880"/>
      <c r="AH77" s="880"/>
      <c r="AI77" s="880"/>
      <c r="AJ77" s="836"/>
      <c r="AK77" s="881"/>
      <c r="AL77" s="880"/>
      <c r="AM77" s="880"/>
      <c r="AN77" s="880"/>
      <c r="AO77" s="836"/>
      <c r="AP77" s="881"/>
      <c r="AQ77" s="880"/>
      <c r="AR77" s="880"/>
      <c r="AS77" s="880"/>
      <c r="AT77" s="836"/>
      <c r="AU77" s="881"/>
      <c r="AV77" s="880"/>
      <c r="AW77" s="880"/>
      <c r="AX77" s="880"/>
      <c r="AY77" s="836"/>
      <c r="AZ77" s="834"/>
      <c r="BA77" s="834"/>
      <c r="BB77" s="834"/>
      <c r="BC77" s="834"/>
      <c r="BD77" s="835"/>
      <c r="BE77" s="241"/>
      <c r="BF77" s="241"/>
      <c r="BG77" s="241"/>
      <c r="BH77" s="241"/>
      <c r="BI77" s="241"/>
      <c r="BJ77" s="241"/>
      <c r="BK77" s="241"/>
      <c r="BL77" s="241"/>
      <c r="BM77" s="241"/>
      <c r="BN77" s="241"/>
      <c r="BO77" s="241"/>
      <c r="BP77" s="241"/>
      <c r="BQ77" s="238">
        <v>71</v>
      </c>
      <c r="BR77" s="243"/>
      <c r="BS77" s="861"/>
      <c r="BT77" s="862"/>
      <c r="BU77" s="862"/>
      <c r="BV77" s="862"/>
      <c r="BW77" s="862"/>
      <c r="BX77" s="862"/>
      <c r="BY77" s="862"/>
      <c r="BZ77" s="862"/>
      <c r="CA77" s="862"/>
      <c r="CB77" s="862"/>
      <c r="CC77" s="862"/>
      <c r="CD77" s="862"/>
      <c r="CE77" s="862"/>
      <c r="CF77" s="862"/>
      <c r="CG77" s="867"/>
      <c r="CH77" s="864"/>
      <c r="CI77" s="865"/>
      <c r="CJ77" s="865"/>
      <c r="CK77" s="865"/>
      <c r="CL77" s="866"/>
      <c r="CM77" s="864"/>
      <c r="CN77" s="865"/>
      <c r="CO77" s="865"/>
      <c r="CP77" s="865"/>
      <c r="CQ77" s="866"/>
      <c r="CR77" s="864"/>
      <c r="CS77" s="865"/>
      <c r="CT77" s="865"/>
      <c r="CU77" s="865"/>
      <c r="CV77" s="866"/>
      <c r="CW77" s="864"/>
      <c r="CX77" s="865"/>
      <c r="CY77" s="865"/>
      <c r="CZ77" s="865"/>
      <c r="DA77" s="866"/>
      <c r="DB77" s="864"/>
      <c r="DC77" s="865"/>
      <c r="DD77" s="865"/>
      <c r="DE77" s="865"/>
      <c r="DF77" s="866"/>
      <c r="DG77" s="864"/>
      <c r="DH77" s="865"/>
      <c r="DI77" s="865"/>
      <c r="DJ77" s="865"/>
      <c r="DK77" s="866"/>
      <c r="DL77" s="864"/>
      <c r="DM77" s="865"/>
      <c r="DN77" s="865"/>
      <c r="DO77" s="865"/>
      <c r="DP77" s="866"/>
      <c r="DQ77" s="864"/>
      <c r="DR77" s="865"/>
      <c r="DS77" s="865"/>
      <c r="DT77" s="865"/>
      <c r="DU77" s="866"/>
      <c r="DV77" s="861"/>
      <c r="DW77" s="862"/>
      <c r="DX77" s="862"/>
      <c r="DY77" s="862"/>
      <c r="DZ77" s="863"/>
      <c r="EA77" s="230"/>
    </row>
    <row r="78" spans="1:131" ht="26.25" customHeight="1" x14ac:dyDescent="0.2">
      <c r="A78" s="238">
        <v>11</v>
      </c>
      <c r="B78" s="875"/>
      <c r="C78" s="876"/>
      <c r="D78" s="876"/>
      <c r="E78" s="876"/>
      <c r="F78" s="876"/>
      <c r="G78" s="876"/>
      <c r="H78" s="876"/>
      <c r="I78" s="876"/>
      <c r="J78" s="876"/>
      <c r="K78" s="876"/>
      <c r="L78" s="876"/>
      <c r="M78" s="876"/>
      <c r="N78" s="876"/>
      <c r="O78" s="876"/>
      <c r="P78" s="877"/>
      <c r="Q78" s="878"/>
      <c r="R78" s="832"/>
      <c r="S78" s="832"/>
      <c r="T78" s="832"/>
      <c r="U78" s="832"/>
      <c r="V78" s="832"/>
      <c r="W78" s="832"/>
      <c r="X78" s="832"/>
      <c r="Y78" s="832"/>
      <c r="Z78" s="832"/>
      <c r="AA78" s="832"/>
      <c r="AB78" s="832"/>
      <c r="AC78" s="832"/>
      <c r="AD78" s="832"/>
      <c r="AE78" s="832"/>
      <c r="AF78" s="832"/>
      <c r="AG78" s="832"/>
      <c r="AH78" s="832"/>
      <c r="AI78" s="832"/>
      <c r="AJ78" s="832"/>
      <c r="AK78" s="832"/>
      <c r="AL78" s="832"/>
      <c r="AM78" s="832"/>
      <c r="AN78" s="832"/>
      <c r="AO78" s="832"/>
      <c r="AP78" s="832"/>
      <c r="AQ78" s="832"/>
      <c r="AR78" s="832"/>
      <c r="AS78" s="832"/>
      <c r="AT78" s="832"/>
      <c r="AU78" s="832"/>
      <c r="AV78" s="832"/>
      <c r="AW78" s="832"/>
      <c r="AX78" s="832"/>
      <c r="AY78" s="832"/>
      <c r="AZ78" s="834"/>
      <c r="BA78" s="834"/>
      <c r="BB78" s="834"/>
      <c r="BC78" s="834"/>
      <c r="BD78" s="835"/>
      <c r="BE78" s="241"/>
      <c r="BF78" s="241"/>
      <c r="BG78" s="241"/>
      <c r="BH78" s="241"/>
      <c r="BI78" s="241"/>
      <c r="BJ78" s="230"/>
      <c r="BK78" s="230"/>
      <c r="BL78" s="230"/>
      <c r="BM78" s="230"/>
      <c r="BN78" s="230"/>
      <c r="BO78" s="241"/>
      <c r="BP78" s="241"/>
      <c r="BQ78" s="238">
        <v>72</v>
      </c>
      <c r="BR78" s="243"/>
      <c r="BS78" s="861"/>
      <c r="BT78" s="862"/>
      <c r="BU78" s="862"/>
      <c r="BV78" s="862"/>
      <c r="BW78" s="862"/>
      <c r="BX78" s="862"/>
      <c r="BY78" s="862"/>
      <c r="BZ78" s="862"/>
      <c r="CA78" s="862"/>
      <c r="CB78" s="862"/>
      <c r="CC78" s="862"/>
      <c r="CD78" s="862"/>
      <c r="CE78" s="862"/>
      <c r="CF78" s="862"/>
      <c r="CG78" s="867"/>
      <c r="CH78" s="864"/>
      <c r="CI78" s="865"/>
      <c r="CJ78" s="865"/>
      <c r="CK78" s="865"/>
      <c r="CL78" s="866"/>
      <c r="CM78" s="864"/>
      <c r="CN78" s="865"/>
      <c r="CO78" s="865"/>
      <c r="CP78" s="865"/>
      <c r="CQ78" s="866"/>
      <c r="CR78" s="864"/>
      <c r="CS78" s="865"/>
      <c r="CT78" s="865"/>
      <c r="CU78" s="865"/>
      <c r="CV78" s="866"/>
      <c r="CW78" s="864"/>
      <c r="CX78" s="865"/>
      <c r="CY78" s="865"/>
      <c r="CZ78" s="865"/>
      <c r="DA78" s="866"/>
      <c r="DB78" s="864"/>
      <c r="DC78" s="865"/>
      <c r="DD78" s="865"/>
      <c r="DE78" s="865"/>
      <c r="DF78" s="866"/>
      <c r="DG78" s="864"/>
      <c r="DH78" s="865"/>
      <c r="DI78" s="865"/>
      <c r="DJ78" s="865"/>
      <c r="DK78" s="866"/>
      <c r="DL78" s="864"/>
      <c r="DM78" s="865"/>
      <c r="DN78" s="865"/>
      <c r="DO78" s="865"/>
      <c r="DP78" s="866"/>
      <c r="DQ78" s="864"/>
      <c r="DR78" s="865"/>
      <c r="DS78" s="865"/>
      <c r="DT78" s="865"/>
      <c r="DU78" s="866"/>
      <c r="DV78" s="861"/>
      <c r="DW78" s="862"/>
      <c r="DX78" s="862"/>
      <c r="DY78" s="862"/>
      <c r="DZ78" s="863"/>
      <c r="EA78" s="230"/>
    </row>
    <row r="79" spans="1:131" ht="26.25" customHeight="1" x14ac:dyDescent="0.2">
      <c r="A79" s="238">
        <v>12</v>
      </c>
      <c r="B79" s="875"/>
      <c r="C79" s="876"/>
      <c r="D79" s="876"/>
      <c r="E79" s="876"/>
      <c r="F79" s="876"/>
      <c r="G79" s="876"/>
      <c r="H79" s="876"/>
      <c r="I79" s="876"/>
      <c r="J79" s="876"/>
      <c r="K79" s="876"/>
      <c r="L79" s="876"/>
      <c r="M79" s="876"/>
      <c r="N79" s="876"/>
      <c r="O79" s="876"/>
      <c r="P79" s="877"/>
      <c r="Q79" s="878"/>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832"/>
      <c r="AP79" s="832"/>
      <c r="AQ79" s="832"/>
      <c r="AR79" s="832"/>
      <c r="AS79" s="832"/>
      <c r="AT79" s="832"/>
      <c r="AU79" s="832"/>
      <c r="AV79" s="832"/>
      <c r="AW79" s="832"/>
      <c r="AX79" s="832"/>
      <c r="AY79" s="832"/>
      <c r="AZ79" s="834"/>
      <c r="BA79" s="834"/>
      <c r="BB79" s="834"/>
      <c r="BC79" s="834"/>
      <c r="BD79" s="835"/>
      <c r="BE79" s="241"/>
      <c r="BF79" s="241"/>
      <c r="BG79" s="241"/>
      <c r="BH79" s="241"/>
      <c r="BI79" s="241"/>
      <c r="BJ79" s="230"/>
      <c r="BK79" s="230"/>
      <c r="BL79" s="230"/>
      <c r="BM79" s="230"/>
      <c r="BN79" s="230"/>
      <c r="BO79" s="241"/>
      <c r="BP79" s="241"/>
      <c r="BQ79" s="238">
        <v>73</v>
      </c>
      <c r="BR79" s="243"/>
      <c r="BS79" s="861"/>
      <c r="BT79" s="862"/>
      <c r="BU79" s="862"/>
      <c r="BV79" s="862"/>
      <c r="BW79" s="862"/>
      <c r="BX79" s="862"/>
      <c r="BY79" s="862"/>
      <c r="BZ79" s="862"/>
      <c r="CA79" s="862"/>
      <c r="CB79" s="862"/>
      <c r="CC79" s="862"/>
      <c r="CD79" s="862"/>
      <c r="CE79" s="862"/>
      <c r="CF79" s="862"/>
      <c r="CG79" s="867"/>
      <c r="CH79" s="864"/>
      <c r="CI79" s="865"/>
      <c r="CJ79" s="865"/>
      <c r="CK79" s="865"/>
      <c r="CL79" s="866"/>
      <c r="CM79" s="864"/>
      <c r="CN79" s="865"/>
      <c r="CO79" s="865"/>
      <c r="CP79" s="865"/>
      <c r="CQ79" s="866"/>
      <c r="CR79" s="864"/>
      <c r="CS79" s="865"/>
      <c r="CT79" s="865"/>
      <c r="CU79" s="865"/>
      <c r="CV79" s="866"/>
      <c r="CW79" s="864"/>
      <c r="CX79" s="865"/>
      <c r="CY79" s="865"/>
      <c r="CZ79" s="865"/>
      <c r="DA79" s="866"/>
      <c r="DB79" s="864"/>
      <c r="DC79" s="865"/>
      <c r="DD79" s="865"/>
      <c r="DE79" s="865"/>
      <c r="DF79" s="866"/>
      <c r="DG79" s="864"/>
      <c r="DH79" s="865"/>
      <c r="DI79" s="865"/>
      <c r="DJ79" s="865"/>
      <c r="DK79" s="866"/>
      <c r="DL79" s="864"/>
      <c r="DM79" s="865"/>
      <c r="DN79" s="865"/>
      <c r="DO79" s="865"/>
      <c r="DP79" s="866"/>
      <c r="DQ79" s="864"/>
      <c r="DR79" s="865"/>
      <c r="DS79" s="865"/>
      <c r="DT79" s="865"/>
      <c r="DU79" s="866"/>
      <c r="DV79" s="861"/>
      <c r="DW79" s="862"/>
      <c r="DX79" s="862"/>
      <c r="DY79" s="862"/>
      <c r="DZ79" s="863"/>
      <c r="EA79" s="230"/>
    </row>
    <row r="80" spans="1:131" ht="26.25" customHeight="1" x14ac:dyDescent="0.2">
      <c r="A80" s="238">
        <v>13</v>
      </c>
      <c r="B80" s="875"/>
      <c r="C80" s="876"/>
      <c r="D80" s="876"/>
      <c r="E80" s="876"/>
      <c r="F80" s="876"/>
      <c r="G80" s="876"/>
      <c r="H80" s="876"/>
      <c r="I80" s="876"/>
      <c r="J80" s="876"/>
      <c r="K80" s="876"/>
      <c r="L80" s="876"/>
      <c r="M80" s="876"/>
      <c r="N80" s="876"/>
      <c r="O80" s="876"/>
      <c r="P80" s="877"/>
      <c r="Q80" s="878"/>
      <c r="R80" s="832"/>
      <c r="S80" s="832"/>
      <c r="T80" s="832"/>
      <c r="U80" s="832"/>
      <c r="V80" s="832"/>
      <c r="W80" s="832"/>
      <c r="X80" s="832"/>
      <c r="Y80" s="832"/>
      <c r="Z80" s="832"/>
      <c r="AA80" s="832"/>
      <c r="AB80" s="832"/>
      <c r="AC80" s="832"/>
      <c r="AD80" s="832"/>
      <c r="AE80" s="832"/>
      <c r="AF80" s="832"/>
      <c r="AG80" s="832"/>
      <c r="AH80" s="832"/>
      <c r="AI80" s="832"/>
      <c r="AJ80" s="832"/>
      <c r="AK80" s="832"/>
      <c r="AL80" s="832"/>
      <c r="AM80" s="832"/>
      <c r="AN80" s="832"/>
      <c r="AO80" s="832"/>
      <c r="AP80" s="832"/>
      <c r="AQ80" s="832"/>
      <c r="AR80" s="832"/>
      <c r="AS80" s="832"/>
      <c r="AT80" s="832"/>
      <c r="AU80" s="832"/>
      <c r="AV80" s="832"/>
      <c r="AW80" s="832"/>
      <c r="AX80" s="832"/>
      <c r="AY80" s="832"/>
      <c r="AZ80" s="834"/>
      <c r="BA80" s="834"/>
      <c r="BB80" s="834"/>
      <c r="BC80" s="834"/>
      <c r="BD80" s="835"/>
      <c r="BE80" s="241"/>
      <c r="BF80" s="241"/>
      <c r="BG80" s="241"/>
      <c r="BH80" s="241"/>
      <c r="BI80" s="241"/>
      <c r="BJ80" s="241"/>
      <c r="BK80" s="241"/>
      <c r="BL80" s="241"/>
      <c r="BM80" s="241"/>
      <c r="BN80" s="241"/>
      <c r="BO80" s="241"/>
      <c r="BP80" s="241"/>
      <c r="BQ80" s="238">
        <v>74</v>
      </c>
      <c r="BR80" s="243"/>
      <c r="BS80" s="861"/>
      <c r="BT80" s="862"/>
      <c r="BU80" s="862"/>
      <c r="BV80" s="862"/>
      <c r="BW80" s="862"/>
      <c r="BX80" s="862"/>
      <c r="BY80" s="862"/>
      <c r="BZ80" s="862"/>
      <c r="CA80" s="862"/>
      <c r="CB80" s="862"/>
      <c r="CC80" s="862"/>
      <c r="CD80" s="862"/>
      <c r="CE80" s="862"/>
      <c r="CF80" s="862"/>
      <c r="CG80" s="867"/>
      <c r="CH80" s="864"/>
      <c r="CI80" s="865"/>
      <c r="CJ80" s="865"/>
      <c r="CK80" s="865"/>
      <c r="CL80" s="866"/>
      <c r="CM80" s="864"/>
      <c r="CN80" s="865"/>
      <c r="CO80" s="865"/>
      <c r="CP80" s="865"/>
      <c r="CQ80" s="866"/>
      <c r="CR80" s="864"/>
      <c r="CS80" s="865"/>
      <c r="CT80" s="865"/>
      <c r="CU80" s="865"/>
      <c r="CV80" s="866"/>
      <c r="CW80" s="864"/>
      <c r="CX80" s="865"/>
      <c r="CY80" s="865"/>
      <c r="CZ80" s="865"/>
      <c r="DA80" s="866"/>
      <c r="DB80" s="864"/>
      <c r="DC80" s="865"/>
      <c r="DD80" s="865"/>
      <c r="DE80" s="865"/>
      <c r="DF80" s="866"/>
      <c r="DG80" s="864"/>
      <c r="DH80" s="865"/>
      <c r="DI80" s="865"/>
      <c r="DJ80" s="865"/>
      <c r="DK80" s="866"/>
      <c r="DL80" s="864"/>
      <c r="DM80" s="865"/>
      <c r="DN80" s="865"/>
      <c r="DO80" s="865"/>
      <c r="DP80" s="866"/>
      <c r="DQ80" s="864"/>
      <c r="DR80" s="865"/>
      <c r="DS80" s="865"/>
      <c r="DT80" s="865"/>
      <c r="DU80" s="866"/>
      <c r="DV80" s="861"/>
      <c r="DW80" s="862"/>
      <c r="DX80" s="862"/>
      <c r="DY80" s="862"/>
      <c r="DZ80" s="863"/>
      <c r="EA80" s="230"/>
    </row>
    <row r="81" spans="1:131" ht="26.25" customHeight="1" x14ac:dyDescent="0.2">
      <c r="A81" s="238">
        <v>14</v>
      </c>
      <c r="B81" s="875"/>
      <c r="C81" s="876"/>
      <c r="D81" s="876"/>
      <c r="E81" s="876"/>
      <c r="F81" s="876"/>
      <c r="G81" s="876"/>
      <c r="H81" s="876"/>
      <c r="I81" s="876"/>
      <c r="J81" s="876"/>
      <c r="K81" s="876"/>
      <c r="L81" s="876"/>
      <c r="M81" s="876"/>
      <c r="N81" s="876"/>
      <c r="O81" s="876"/>
      <c r="P81" s="877"/>
      <c r="Q81" s="878"/>
      <c r="R81" s="832"/>
      <c r="S81" s="832"/>
      <c r="T81" s="832"/>
      <c r="U81" s="832"/>
      <c r="V81" s="832"/>
      <c r="W81" s="832"/>
      <c r="X81" s="832"/>
      <c r="Y81" s="832"/>
      <c r="Z81" s="832"/>
      <c r="AA81" s="832"/>
      <c r="AB81" s="832"/>
      <c r="AC81" s="832"/>
      <c r="AD81" s="832"/>
      <c r="AE81" s="832"/>
      <c r="AF81" s="832"/>
      <c r="AG81" s="832"/>
      <c r="AH81" s="832"/>
      <c r="AI81" s="832"/>
      <c r="AJ81" s="832"/>
      <c r="AK81" s="832"/>
      <c r="AL81" s="832"/>
      <c r="AM81" s="832"/>
      <c r="AN81" s="832"/>
      <c r="AO81" s="832"/>
      <c r="AP81" s="832"/>
      <c r="AQ81" s="832"/>
      <c r="AR81" s="832"/>
      <c r="AS81" s="832"/>
      <c r="AT81" s="832"/>
      <c r="AU81" s="832"/>
      <c r="AV81" s="832"/>
      <c r="AW81" s="832"/>
      <c r="AX81" s="832"/>
      <c r="AY81" s="832"/>
      <c r="AZ81" s="834"/>
      <c r="BA81" s="834"/>
      <c r="BB81" s="834"/>
      <c r="BC81" s="834"/>
      <c r="BD81" s="835"/>
      <c r="BE81" s="241"/>
      <c r="BF81" s="241"/>
      <c r="BG81" s="241"/>
      <c r="BH81" s="241"/>
      <c r="BI81" s="241"/>
      <c r="BJ81" s="241"/>
      <c r="BK81" s="241"/>
      <c r="BL81" s="241"/>
      <c r="BM81" s="241"/>
      <c r="BN81" s="241"/>
      <c r="BO81" s="241"/>
      <c r="BP81" s="241"/>
      <c r="BQ81" s="238">
        <v>75</v>
      </c>
      <c r="BR81" s="243"/>
      <c r="BS81" s="861"/>
      <c r="BT81" s="862"/>
      <c r="BU81" s="862"/>
      <c r="BV81" s="862"/>
      <c r="BW81" s="862"/>
      <c r="BX81" s="862"/>
      <c r="BY81" s="862"/>
      <c r="BZ81" s="862"/>
      <c r="CA81" s="862"/>
      <c r="CB81" s="862"/>
      <c r="CC81" s="862"/>
      <c r="CD81" s="862"/>
      <c r="CE81" s="862"/>
      <c r="CF81" s="862"/>
      <c r="CG81" s="867"/>
      <c r="CH81" s="864"/>
      <c r="CI81" s="865"/>
      <c r="CJ81" s="865"/>
      <c r="CK81" s="865"/>
      <c r="CL81" s="866"/>
      <c r="CM81" s="864"/>
      <c r="CN81" s="865"/>
      <c r="CO81" s="865"/>
      <c r="CP81" s="865"/>
      <c r="CQ81" s="866"/>
      <c r="CR81" s="864"/>
      <c r="CS81" s="865"/>
      <c r="CT81" s="865"/>
      <c r="CU81" s="865"/>
      <c r="CV81" s="866"/>
      <c r="CW81" s="864"/>
      <c r="CX81" s="865"/>
      <c r="CY81" s="865"/>
      <c r="CZ81" s="865"/>
      <c r="DA81" s="866"/>
      <c r="DB81" s="864"/>
      <c r="DC81" s="865"/>
      <c r="DD81" s="865"/>
      <c r="DE81" s="865"/>
      <c r="DF81" s="866"/>
      <c r="DG81" s="864"/>
      <c r="DH81" s="865"/>
      <c r="DI81" s="865"/>
      <c r="DJ81" s="865"/>
      <c r="DK81" s="866"/>
      <c r="DL81" s="864"/>
      <c r="DM81" s="865"/>
      <c r="DN81" s="865"/>
      <c r="DO81" s="865"/>
      <c r="DP81" s="866"/>
      <c r="DQ81" s="864"/>
      <c r="DR81" s="865"/>
      <c r="DS81" s="865"/>
      <c r="DT81" s="865"/>
      <c r="DU81" s="866"/>
      <c r="DV81" s="861"/>
      <c r="DW81" s="862"/>
      <c r="DX81" s="862"/>
      <c r="DY81" s="862"/>
      <c r="DZ81" s="863"/>
      <c r="EA81" s="230"/>
    </row>
    <row r="82" spans="1:131" ht="26.25" customHeight="1" x14ac:dyDescent="0.2">
      <c r="A82" s="238">
        <v>15</v>
      </c>
      <c r="B82" s="875"/>
      <c r="C82" s="876"/>
      <c r="D82" s="876"/>
      <c r="E82" s="876"/>
      <c r="F82" s="876"/>
      <c r="G82" s="876"/>
      <c r="H82" s="876"/>
      <c r="I82" s="876"/>
      <c r="J82" s="876"/>
      <c r="K82" s="876"/>
      <c r="L82" s="876"/>
      <c r="M82" s="876"/>
      <c r="N82" s="876"/>
      <c r="O82" s="876"/>
      <c r="P82" s="877"/>
      <c r="Q82" s="878"/>
      <c r="R82" s="832"/>
      <c r="S82" s="832"/>
      <c r="T82" s="832"/>
      <c r="U82" s="832"/>
      <c r="V82" s="832"/>
      <c r="W82" s="832"/>
      <c r="X82" s="832"/>
      <c r="Y82" s="832"/>
      <c r="Z82" s="832"/>
      <c r="AA82" s="832"/>
      <c r="AB82" s="832"/>
      <c r="AC82" s="832"/>
      <c r="AD82" s="832"/>
      <c r="AE82" s="832"/>
      <c r="AF82" s="832"/>
      <c r="AG82" s="832"/>
      <c r="AH82" s="832"/>
      <c r="AI82" s="832"/>
      <c r="AJ82" s="832"/>
      <c r="AK82" s="832"/>
      <c r="AL82" s="832"/>
      <c r="AM82" s="832"/>
      <c r="AN82" s="832"/>
      <c r="AO82" s="832"/>
      <c r="AP82" s="832"/>
      <c r="AQ82" s="832"/>
      <c r="AR82" s="832"/>
      <c r="AS82" s="832"/>
      <c r="AT82" s="832"/>
      <c r="AU82" s="832"/>
      <c r="AV82" s="832"/>
      <c r="AW82" s="832"/>
      <c r="AX82" s="832"/>
      <c r="AY82" s="832"/>
      <c r="AZ82" s="834"/>
      <c r="BA82" s="834"/>
      <c r="BB82" s="834"/>
      <c r="BC82" s="834"/>
      <c r="BD82" s="835"/>
      <c r="BE82" s="241"/>
      <c r="BF82" s="241"/>
      <c r="BG82" s="241"/>
      <c r="BH82" s="241"/>
      <c r="BI82" s="241"/>
      <c r="BJ82" s="241"/>
      <c r="BK82" s="241"/>
      <c r="BL82" s="241"/>
      <c r="BM82" s="241"/>
      <c r="BN82" s="241"/>
      <c r="BO82" s="241"/>
      <c r="BP82" s="241"/>
      <c r="BQ82" s="238">
        <v>76</v>
      </c>
      <c r="BR82" s="243"/>
      <c r="BS82" s="861"/>
      <c r="BT82" s="862"/>
      <c r="BU82" s="862"/>
      <c r="BV82" s="862"/>
      <c r="BW82" s="862"/>
      <c r="BX82" s="862"/>
      <c r="BY82" s="862"/>
      <c r="BZ82" s="862"/>
      <c r="CA82" s="862"/>
      <c r="CB82" s="862"/>
      <c r="CC82" s="862"/>
      <c r="CD82" s="862"/>
      <c r="CE82" s="862"/>
      <c r="CF82" s="862"/>
      <c r="CG82" s="867"/>
      <c r="CH82" s="864"/>
      <c r="CI82" s="865"/>
      <c r="CJ82" s="865"/>
      <c r="CK82" s="865"/>
      <c r="CL82" s="866"/>
      <c r="CM82" s="864"/>
      <c r="CN82" s="865"/>
      <c r="CO82" s="865"/>
      <c r="CP82" s="865"/>
      <c r="CQ82" s="866"/>
      <c r="CR82" s="864"/>
      <c r="CS82" s="865"/>
      <c r="CT82" s="865"/>
      <c r="CU82" s="865"/>
      <c r="CV82" s="866"/>
      <c r="CW82" s="864"/>
      <c r="CX82" s="865"/>
      <c r="CY82" s="865"/>
      <c r="CZ82" s="865"/>
      <c r="DA82" s="866"/>
      <c r="DB82" s="864"/>
      <c r="DC82" s="865"/>
      <c r="DD82" s="865"/>
      <c r="DE82" s="865"/>
      <c r="DF82" s="866"/>
      <c r="DG82" s="864"/>
      <c r="DH82" s="865"/>
      <c r="DI82" s="865"/>
      <c r="DJ82" s="865"/>
      <c r="DK82" s="866"/>
      <c r="DL82" s="864"/>
      <c r="DM82" s="865"/>
      <c r="DN82" s="865"/>
      <c r="DO82" s="865"/>
      <c r="DP82" s="866"/>
      <c r="DQ82" s="864"/>
      <c r="DR82" s="865"/>
      <c r="DS82" s="865"/>
      <c r="DT82" s="865"/>
      <c r="DU82" s="866"/>
      <c r="DV82" s="861"/>
      <c r="DW82" s="862"/>
      <c r="DX82" s="862"/>
      <c r="DY82" s="862"/>
      <c r="DZ82" s="863"/>
      <c r="EA82" s="230"/>
    </row>
    <row r="83" spans="1:131" ht="26.25" customHeight="1" x14ac:dyDescent="0.2">
      <c r="A83" s="238">
        <v>16</v>
      </c>
      <c r="B83" s="875"/>
      <c r="C83" s="876"/>
      <c r="D83" s="876"/>
      <c r="E83" s="876"/>
      <c r="F83" s="876"/>
      <c r="G83" s="876"/>
      <c r="H83" s="876"/>
      <c r="I83" s="876"/>
      <c r="J83" s="876"/>
      <c r="K83" s="876"/>
      <c r="L83" s="876"/>
      <c r="M83" s="876"/>
      <c r="N83" s="876"/>
      <c r="O83" s="876"/>
      <c r="P83" s="877"/>
      <c r="Q83" s="878"/>
      <c r="R83" s="832"/>
      <c r="S83" s="832"/>
      <c r="T83" s="832"/>
      <c r="U83" s="832"/>
      <c r="V83" s="832"/>
      <c r="W83" s="832"/>
      <c r="X83" s="832"/>
      <c r="Y83" s="832"/>
      <c r="Z83" s="832"/>
      <c r="AA83" s="832"/>
      <c r="AB83" s="832"/>
      <c r="AC83" s="832"/>
      <c r="AD83" s="832"/>
      <c r="AE83" s="832"/>
      <c r="AF83" s="832"/>
      <c r="AG83" s="832"/>
      <c r="AH83" s="832"/>
      <c r="AI83" s="832"/>
      <c r="AJ83" s="832"/>
      <c r="AK83" s="832"/>
      <c r="AL83" s="832"/>
      <c r="AM83" s="832"/>
      <c r="AN83" s="832"/>
      <c r="AO83" s="832"/>
      <c r="AP83" s="832"/>
      <c r="AQ83" s="832"/>
      <c r="AR83" s="832"/>
      <c r="AS83" s="832"/>
      <c r="AT83" s="832"/>
      <c r="AU83" s="832"/>
      <c r="AV83" s="832"/>
      <c r="AW83" s="832"/>
      <c r="AX83" s="832"/>
      <c r="AY83" s="832"/>
      <c r="AZ83" s="834"/>
      <c r="BA83" s="834"/>
      <c r="BB83" s="834"/>
      <c r="BC83" s="834"/>
      <c r="BD83" s="835"/>
      <c r="BE83" s="241"/>
      <c r="BF83" s="241"/>
      <c r="BG83" s="241"/>
      <c r="BH83" s="241"/>
      <c r="BI83" s="241"/>
      <c r="BJ83" s="241"/>
      <c r="BK83" s="241"/>
      <c r="BL83" s="241"/>
      <c r="BM83" s="241"/>
      <c r="BN83" s="241"/>
      <c r="BO83" s="241"/>
      <c r="BP83" s="241"/>
      <c r="BQ83" s="238">
        <v>77</v>
      </c>
      <c r="BR83" s="243"/>
      <c r="BS83" s="861"/>
      <c r="BT83" s="862"/>
      <c r="BU83" s="862"/>
      <c r="BV83" s="862"/>
      <c r="BW83" s="862"/>
      <c r="BX83" s="862"/>
      <c r="BY83" s="862"/>
      <c r="BZ83" s="862"/>
      <c r="CA83" s="862"/>
      <c r="CB83" s="862"/>
      <c r="CC83" s="862"/>
      <c r="CD83" s="862"/>
      <c r="CE83" s="862"/>
      <c r="CF83" s="862"/>
      <c r="CG83" s="867"/>
      <c r="CH83" s="864"/>
      <c r="CI83" s="865"/>
      <c r="CJ83" s="865"/>
      <c r="CK83" s="865"/>
      <c r="CL83" s="866"/>
      <c r="CM83" s="864"/>
      <c r="CN83" s="865"/>
      <c r="CO83" s="865"/>
      <c r="CP83" s="865"/>
      <c r="CQ83" s="866"/>
      <c r="CR83" s="864"/>
      <c r="CS83" s="865"/>
      <c r="CT83" s="865"/>
      <c r="CU83" s="865"/>
      <c r="CV83" s="866"/>
      <c r="CW83" s="864"/>
      <c r="CX83" s="865"/>
      <c r="CY83" s="865"/>
      <c r="CZ83" s="865"/>
      <c r="DA83" s="866"/>
      <c r="DB83" s="864"/>
      <c r="DC83" s="865"/>
      <c r="DD83" s="865"/>
      <c r="DE83" s="865"/>
      <c r="DF83" s="866"/>
      <c r="DG83" s="864"/>
      <c r="DH83" s="865"/>
      <c r="DI83" s="865"/>
      <c r="DJ83" s="865"/>
      <c r="DK83" s="866"/>
      <c r="DL83" s="864"/>
      <c r="DM83" s="865"/>
      <c r="DN83" s="865"/>
      <c r="DO83" s="865"/>
      <c r="DP83" s="866"/>
      <c r="DQ83" s="864"/>
      <c r="DR83" s="865"/>
      <c r="DS83" s="865"/>
      <c r="DT83" s="865"/>
      <c r="DU83" s="866"/>
      <c r="DV83" s="861"/>
      <c r="DW83" s="862"/>
      <c r="DX83" s="862"/>
      <c r="DY83" s="862"/>
      <c r="DZ83" s="863"/>
      <c r="EA83" s="230"/>
    </row>
    <row r="84" spans="1:131" ht="26.25" customHeight="1" x14ac:dyDescent="0.2">
      <c r="A84" s="238">
        <v>17</v>
      </c>
      <c r="B84" s="875"/>
      <c r="C84" s="876"/>
      <c r="D84" s="876"/>
      <c r="E84" s="876"/>
      <c r="F84" s="876"/>
      <c r="G84" s="876"/>
      <c r="H84" s="876"/>
      <c r="I84" s="876"/>
      <c r="J84" s="876"/>
      <c r="K84" s="876"/>
      <c r="L84" s="876"/>
      <c r="M84" s="876"/>
      <c r="N84" s="876"/>
      <c r="O84" s="876"/>
      <c r="P84" s="877"/>
      <c r="Q84" s="878"/>
      <c r="R84" s="832"/>
      <c r="S84" s="832"/>
      <c r="T84" s="832"/>
      <c r="U84" s="832"/>
      <c r="V84" s="832"/>
      <c r="W84" s="832"/>
      <c r="X84" s="832"/>
      <c r="Y84" s="832"/>
      <c r="Z84" s="832"/>
      <c r="AA84" s="832"/>
      <c r="AB84" s="832"/>
      <c r="AC84" s="832"/>
      <c r="AD84" s="832"/>
      <c r="AE84" s="832"/>
      <c r="AF84" s="832"/>
      <c r="AG84" s="832"/>
      <c r="AH84" s="832"/>
      <c r="AI84" s="832"/>
      <c r="AJ84" s="832"/>
      <c r="AK84" s="832"/>
      <c r="AL84" s="832"/>
      <c r="AM84" s="832"/>
      <c r="AN84" s="832"/>
      <c r="AO84" s="832"/>
      <c r="AP84" s="832"/>
      <c r="AQ84" s="832"/>
      <c r="AR84" s="832"/>
      <c r="AS84" s="832"/>
      <c r="AT84" s="832"/>
      <c r="AU84" s="832"/>
      <c r="AV84" s="832"/>
      <c r="AW84" s="832"/>
      <c r="AX84" s="832"/>
      <c r="AY84" s="832"/>
      <c r="AZ84" s="834"/>
      <c r="BA84" s="834"/>
      <c r="BB84" s="834"/>
      <c r="BC84" s="834"/>
      <c r="BD84" s="835"/>
      <c r="BE84" s="241"/>
      <c r="BF84" s="241"/>
      <c r="BG84" s="241"/>
      <c r="BH84" s="241"/>
      <c r="BI84" s="241"/>
      <c r="BJ84" s="241"/>
      <c r="BK84" s="241"/>
      <c r="BL84" s="241"/>
      <c r="BM84" s="241"/>
      <c r="BN84" s="241"/>
      <c r="BO84" s="241"/>
      <c r="BP84" s="241"/>
      <c r="BQ84" s="238">
        <v>78</v>
      </c>
      <c r="BR84" s="243"/>
      <c r="BS84" s="861"/>
      <c r="BT84" s="862"/>
      <c r="BU84" s="862"/>
      <c r="BV84" s="862"/>
      <c r="BW84" s="862"/>
      <c r="BX84" s="862"/>
      <c r="BY84" s="862"/>
      <c r="BZ84" s="862"/>
      <c r="CA84" s="862"/>
      <c r="CB84" s="862"/>
      <c r="CC84" s="862"/>
      <c r="CD84" s="862"/>
      <c r="CE84" s="862"/>
      <c r="CF84" s="862"/>
      <c r="CG84" s="867"/>
      <c r="CH84" s="864"/>
      <c r="CI84" s="865"/>
      <c r="CJ84" s="865"/>
      <c r="CK84" s="865"/>
      <c r="CL84" s="866"/>
      <c r="CM84" s="864"/>
      <c r="CN84" s="865"/>
      <c r="CO84" s="865"/>
      <c r="CP84" s="865"/>
      <c r="CQ84" s="866"/>
      <c r="CR84" s="864"/>
      <c r="CS84" s="865"/>
      <c r="CT84" s="865"/>
      <c r="CU84" s="865"/>
      <c r="CV84" s="866"/>
      <c r="CW84" s="864"/>
      <c r="CX84" s="865"/>
      <c r="CY84" s="865"/>
      <c r="CZ84" s="865"/>
      <c r="DA84" s="866"/>
      <c r="DB84" s="864"/>
      <c r="DC84" s="865"/>
      <c r="DD84" s="865"/>
      <c r="DE84" s="865"/>
      <c r="DF84" s="866"/>
      <c r="DG84" s="864"/>
      <c r="DH84" s="865"/>
      <c r="DI84" s="865"/>
      <c r="DJ84" s="865"/>
      <c r="DK84" s="866"/>
      <c r="DL84" s="864"/>
      <c r="DM84" s="865"/>
      <c r="DN84" s="865"/>
      <c r="DO84" s="865"/>
      <c r="DP84" s="866"/>
      <c r="DQ84" s="864"/>
      <c r="DR84" s="865"/>
      <c r="DS84" s="865"/>
      <c r="DT84" s="865"/>
      <c r="DU84" s="866"/>
      <c r="DV84" s="861"/>
      <c r="DW84" s="862"/>
      <c r="DX84" s="862"/>
      <c r="DY84" s="862"/>
      <c r="DZ84" s="863"/>
      <c r="EA84" s="230"/>
    </row>
    <row r="85" spans="1:131" ht="26.25" customHeight="1" x14ac:dyDescent="0.2">
      <c r="A85" s="238">
        <v>18</v>
      </c>
      <c r="B85" s="875"/>
      <c r="C85" s="876"/>
      <c r="D85" s="876"/>
      <c r="E85" s="876"/>
      <c r="F85" s="876"/>
      <c r="G85" s="876"/>
      <c r="H85" s="876"/>
      <c r="I85" s="876"/>
      <c r="J85" s="876"/>
      <c r="K85" s="876"/>
      <c r="L85" s="876"/>
      <c r="M85" s="876"/>
      <c r="N85" s="876"/>
      <c r="O85" s="876"/>
      <c r="P85" s="877"/>
      <c r="Q85" s="878"/>
      <c r="R85" s="832"/>
      <c r="S85" s="832"/>
      <c r="T85" s="832"/>
      <c r="U85" s="832"/>
      <c r="V85" s="832"/>
      <c r="W85" s="832"/>
      <c r="X85" s="832"/>
      <c r="Y85" s="832"/>
      <c r="Z85" s="832"/>
      <c r="AA85" s="832"/>
      <c r="AB85" s="832"/>
      <c r="AC85" s="832"/>
      <c r="AD85" s="832"/>
      <c r="AE85" s="832"/>
      <c r="AF85" s="832"/>
      <c r="AG85" s="832"/>
      <c r="AH85" s="832"/>
      <c r="AI85" s="832"/>
      <c r="AJ85" s="832"/>
      <c r="AK85" s="832"/>
      <c r="AL85" s="832"/>
      <c r="AM85" s="832"/>
      <c r="AN85" s="832"/>
      <c r="AO85" s="832"/>
      <c r="AP85" s="832"/>
      <c r="AQ85" s="832"/>
      <c r="AR85" s="832"/>
      <c r="AS85" s="832"/>
      <c r="AT85" s="832"/>
      <c r="AU85" s="832"/>
      <c r="AV85" s="832"/>
      <c r="AW85" s="832"/>
      <c r="AX85" s="832"/>
      <c r="AY85" s="832"/>
      <c r="AZ85" s="834"/>
      <c r="BA85" s="834"/>
      <c r="BB85" s="834"/>
      <c r="BC85" s="834"/>
      <c r="BD85" s="835"/>
      <c r="BE85" s="241"/>
      <c r="BF85" s="241"/>
      <c r="BG85" s="241"/>
      <c r="BH85" s="241"/>
      <c r="BI85" s="241"/>
      <c r="BJ85" s="241"/>
      <c r="BK85" s="241"/>
      <c r="BL85" s="241"/>
      <c r="BM85" s="241"/>
      <c r="BN85" s="241"/>
      <c r="BO85" s="241"/>
      <c r="BP85" s="241"/>
      <c r="BQ85" s="238">
        <v>79</v>
      </c>
      <c r="BR85" s="243"/>
      <c r="BS85" s="861"/>
      <c r="BT85" s="862"/>
      <c r="BU85" s="862"/>
      <c r="BV85" s="862"/>
      <c r="BW85" s="862"/>
      <c r="BX85" s="862"/>
      <c r="BY85" s="862"/>
      <c r="BZ85" s="862"/>
      <c r="CA85" s="862"/>
      <c r="CB85" s="862"/>
      <c r="CC85" s="862"/>
      <c r="CD85" s="862"/>
      <c r="CE85" s="862"/>
      <c r="CF85" s="862"/>
      <c r="CG85" s="867"/>
      <c r="CH85" s="864"/>
      <c r="CI85" s="865"/>
      <c r="CJ85" s="865"/>
      <c r="CK85" s="865"/>
      <c r="CL85" s="866"/>
      <c r="CM85" s="864"/>
      <c r="CN85" s="865"/>
      <c r="CO85" s="865"/>
      <c r="CP85" s="865"/>
      <c r="CQ85" s="866"/>
      <c r="CR85" s="864"/>
      <c r="CS85" s="865"/>
      <c r="CT85" s="865"/>
      <c r="CU85" s="865"/>
      <c r="CV85" s="866"/>
      <c r="CW85" s="864"/>
      <c r="CX85" s="865"/>
      <c r="CY85" s="865"/>
      <c r="CZ85" s="865"/>
      <c r="DA85" s="866"/>
      <c r="DB85" s="864"/>
      <c r="DC85" s="865"/>
      <c r="DD85" s="865"/>
      <c r="DE85" s="865"/>
      <c r="DF85" s="866"/>
      <c r="DG85" s="864"/>
      <c r="DH85" s="865"/>
      <c r="DI85" s="865"/>
      <c r="DJ85" s="865"/>
      <c r="DK85" s="866"/>
      <c r="DL85" s="864"/>
      <c r="DM85" s="865"/>
      <c r="DN85" s="865"/>
      <c r="DO85" s="865"/>
      <c r="DP85" s="866"/>
      <c r="DQ85" s="864"/>
      <c r="DR85" s="865"/>
      <c r="DS85" s="865"/>
      <c r="DT85" s="865"/>
      <c r="DU85" s="866"/>
      <c r="DV85" s="861"/>
      <c r="DW85" s="862"/>
      <c r="DX85" s="862"/>
      <c r="DY85" s="862"/>
      <c r="DZ85" s="863"/>
      <c r="EA85" s="230"/>
    </row>
    <row r="86" spans="1:131" ht="26.25" customHeight="1" x14ac:dyDescent="0.2">
      <c r="A86" s="238">
        <v>19</v>
      </c>
      <c r="B86" s="875"/>
      <c r="C86" s="876"/>
      <c r="D86" s="876"/>
      <c r="E86" s="876"/>
      <c r="F86" s="876"/>
      <c r="G86" s="876"/>
      <c r="H86" s="876"/>
      <c r="I86" s="876"/>
      <c r="J86" s="876"/>
      <c r="K86" s="876"/>
      <c r="L86" s="876"/>
      <c r="M86" s="876"/>
      <c r="N86" s="876"/>
      <c r="O86" s="876"/>
      <c r="P86" s="877"/>
      <c r="Q86" s="878"/>
      <c r="R86" s="832"/>
      <c r="S86" s="832"/>
      <c r="T86" s="832"/>
      <c r="U86" s="832"/>
      <c r="V86" s="832"/>
      <c r="W86" s="832"/>
      <c r="X86" s="832"/>
      <c r="Y86" s="832"/>
      <c r="Z86" s="832"/>
      <c r="AA86" s="832"/>
      <c r="AB86" s="832"/>
      <c r="AC86" s="832"/>
      <c r="AD86" s="832"/>
      <c r="AE86" s="832"/>
      <c r="AF86" s="832"/>
      <c r="AG86" s="832"/>
      <c r="AH86" s="832"/>
      <c r="AI86" s="832"/>
      <c r="AJ86" s="832"/>
      <c r="AK86" s="832"/>
      <c r="AL86" s="832"/>
      <c r="AM86" s="832"/>
      <c r="AN86" s="832"/>
      <c r="AO86" s="832"/>
      <c r="AP86" s="832"/>
      <c r="AQ86" s="832"/>
      <c r="AR86" s="832"/>
      <c r="AS86" s="832"/>
      <c r="AT86" s="832"/>
      <c r="AU86" s="832"/>
      <c r="AV86" s="832"/>
      <c r="AW86" s="832"/>
      <c r="AX86" s="832"/>
      <c r="AY86" s="832"/>
      <c r="AZ86" s="834"/>
      <c r="BA86" s="834"/>
      <c r="BB86" s="834"/>
      <c r="BC86" s="834"/>
      <c r="BD86" s="835"/>
      <c r="BE86" s="241"/>
      <c r="BF86" s="241"/>
      <c r="BG86" s="241"/>
      <c r="BH86" s="241"/>
      <c r="BI86" s="241"/>
      <c r="BJ86" s="241"/>
      <c r="BK86" s="241"/>
      <c r="BL86" s="241"/>
      <c r="BM86" s="241"/>
      <c r="BN86" s="241"/>
      <c r="BO86" s="241"/>
      <c r="BP86" s="241"/>
      <c r="BQ86" s="238">
        <v>80</v>
      </c>
      <c r="BR86" s="243"/>
      <c r="BS86" s="861"/>
      <c r="BT86" s="862"/>
      <c r="BU86" s="862"/>
      <c r="BV86" s="862"/>
      <c r="BW86" s="862"/>
      <c r="BX86" s="862"/>
      <c r="BY86" s="862"/>
      <c r="BZ86" s="862"/>
      <c r="CA86" s="862"/>
      <c r="CB86" s="862"/>
      <c r="CC86" s="862"/>
      <c r="CD86" s="862"/>
      <c r="CE86" s="862"/>
      <c r="CF86" s="862"/>
      <c r="CG86" s="867"/>
      <c r="CH86" s="864"/>
      <c r="CI86" s="865"/>
      <c r="CJ86" s="865"/>
      <c r="CK86" s="865"/>
      <c r="CL86" s="866"/>
      <c r="CM86" s="864"/>
      <c r="CN86" s="865"/>
      <c r="CO86" s="865"/>
      <c r="CP86" s="865"/>
      <c r="CQ86" s="866"/>
      <c r="CR86" s="864"/>
      <c r="CS86" s="865"/>
      <c r="CT86" s="865"/>
      <c r="CU86" s="865"/>
      <c r="CV86" s="866"/>
      <c r="CW86" s="864"/>
      <c r="CX86" s="865"/>
      <c r="CY86" s="865"/>
      <c r="CZ86" s="865"/>
      <c r="DA86" s="866"/>
      <c r="DB86" s="864"/>
      <c r="DC86" s="865"/>
      <c r="DD86" s="865"/>
      <c r="DE86" s="865"/>
      <c r="DF86" s="866"/>
      <c r="DG86" s="864"/>
      <c r="DH86" s="865"/>
      <c r="DI86" s="865"/>
      <c r="DJ86" s="865"/>
      <c r="DK86" s="866"/>
      <c r="DL86" s="864"/>
      <c r="DM86" s="865"/>
      <c r="DN86" s="865"/>
      <c r="DO86" s="865"/>
      <c r="DP86" s="866"/>
      <c r="DQ86" s="864"/>
      <c r="DR86" s="865"/>
      <c r="DS86" s="865"/>
      <c r="DT86" s="865"/>
      <c r="DU86" s="866"/>
      <c r="DV86" s="861"/>
      <c r="DW86" s="862"/>
      <c r="DX86" s="862"/>
      <c r="DY86" s="862"/>
      <c r="DZ86" s="863"/>
      <c r="EA86" s="230"/>
    </row>
    <row r="87" spans="1:131" ht="26.25" customHeight="1" x14ac:dyDescent="0.2">
      <c r="A87" s="244">
        <v>20</v>
      </c>
      <c r="B87" s="882"/>
      <c r="C87" s="883"/>
      <c r="D87" s="883"/>
      <c r="E87" s="883"/>
      <c r="F87" s="883"/>
      <c r="G87" s="883"/>
      <c r="H87" s="883"/>
      <c r="I87" s="883"/>
      <c r="J87" s="883"/>
      <c r="K87" s="883"/>
      <c r="L87" s="883"/>
      <c r="M87" s="883"/>
      <c r="N87" s="883"/>
      <c r="O87" s="883"/>
      <c r="P87" s="884"/>
      <c r="Q87" s="885"/>
      <c r="R87" s="886"/>
      <c r="S87" s="886"/>
      <c r="T87" s="886"/>
      <c r="U87" s="886"/>
      <c r="V87" s="886"/>
      <c r="W87" s="886"/>
      <c r="X87" s="886"/>
      <c r="Y87" s="886"/>
      <c r="Z87" s="886"/>
      <c r="AA87" s="886"/>
      <c r="AB87" s="886"/>
      <c r="AC87" s="886"/>
      <c r="AD87" s="886"/>
      <c r="AE87" s="886"/>
      <c r="AF87" s="886"/>
      <c r="AG87" s="886"/>
      <c r="AH87" s="886"/>
      <c r="AI87" s="886"/>
      <c r="AJ87" s="886"/>
      <c r="AK87" s="886"/>
      <c r="AL87" s="886"/>
      <c r="AM87" s="886"/>
      <c r="AN87" s="886"/>
      <c r="AO87" s="886"/>
      <c r="AP87" s="886"/>
      <c r="AQ87" s="886"/>
      <c r="AR87" s="886"/>
      <c r="AS87" s="886"/>
      <c r="AT87" s="886"/>
      <c r="AU87" s="886"/>
      <c r="AV87" s="886"/>
      <c r="AW87" s="886"/>
      <c r="AX87" s="886"/>
      <c r="AY87" s="886"/>
      <c r="AZ87" s="887"/>
      <c r="BA87" s="887"/>
      <c r="BB87" s="887"/>
      <c r="BC87" s="887"/>
      <c r="BD87" s="888"/>
      <c r="BE87" s="241"/>
      <c r="BF87" s="241"/>
      <c r="BG87" s="241"/>
      <c r="BH87" s="241"/>
      <c r="BI87" s="241"/>
      <c r="BJ87" s="241"/>
      <c r="BK87" s="241"/>
      <c r="BL87" s="241"/>
      <c r="BM87" s="241"/>
      <c r="BN87" s="241"/>
      <c r="BO87" s="241"/>
      <c r="BP87" s="241"/>
      <c r="BQ87" s="238">
        <v>81</v>
      </c>
      <c r="BR87" s="243"/>
      <c r="BS87" s="861"/>
      <c r="BT87" s="862"/>
      <c r="BU87" s="862"/>
      <c r="BV87" s="862"/>
      <c r="BW87" s="862"/>
      <c r="BX87" s="862"/>
      <c r="BY87" s="862"/>
      <c r="BZ87" s="862"/>
      <c r="CA87" s="862"/>
      <c r="CB87" s="862"/>
      <c r="CC87" s="862"/>
      <c r="CD87" s="862"/>
      <c r="CE87" s="862"/>
      <c r="CF87" s="862"/>
      <c r="CG87" s="867"/>
      <c r="CH87" s="864"/>
      <c r="CI87" s="865"/>
      <c r="CJ87" s="865"/>
      <c r="CK87" s="865"/>
      <c r="CL87" s="866"/>
      <c r="CM87" s="864"/>
      <c r="CN87" s="865"/>
      <c r="CO87" s="865"/>
      <c r="CP87" s="865"/>
      <c r="CQ87" s="866"/>
      <c r="CR87" s="864"/>
      <c r="CS87" s="865"/>
      <c r="CT87" s="865"/>
      <c r="CU87" s="865"/>
      <c r="CV87" s="866"/>
      <c r="CW87" s="864"/>
      <c r="CX87" s="865"/>
      <c r="CY87" s="865"/>
      <c r="CZ87" s="865"/>
      <c r="DA87" s="866"/>
      <c r="DB87" s="864"/>
      <c r="DC87" s="865"/>
      <c r="DD87" s="865"/>
      <c r="DE87" s="865"/>
      <c r="DF87" s="866"/>
      <c r="DG87" s="864"/>
      <c r="DH87" s="865"/>
      <c r="DI87" s="865"/>
      <c r="DJ87" s="865"/>
      <c r="DK87" s="866"/>
      <c r="DL87" s="864"/>
      <c r="DM87" s="865"/>
      <c r="DN87" s="865"/>
      <c r="DO87" s="865"/>
      <c r="DP87" s="866"/>
      <c r="DQ87" s="864"/>
      <c r="DR87" s="865"/>
      <c r="DS87" s="865"/>
      <c r="DT87" s="865"/>
      <c r="DU87" s="866"/>
      <c r="DV87" s="861"/>
      <c r="DW87" s="862"/>
      <c r="DX87" s="862"/>
      <c r="DY87" s="862"/>
      <c r="DZ87" s="863"/>
      <c r="EA87" s="230"/>
    </row>
    <row r="88" spans="1:131" ht="26.25" customHeight="1" thickBot="1" x14ac:dyDescent="0.25">
      <c r="A88" s="240" t="s">
        <v>391</v>
      </c>
      <c r="B88" s="789" t="s">
        <v>416</v>
      </c>
      <c r="C88" s="790"/>
      <c r="D88" s="790"/>
      <c r="E88" s="790"/>
      <c r="F88" s="790"/>
      <c r="G88" s="790"/>
      <c r="H88" s="790"/>
      <c r="I88" s="790"/>
      <c r="J88" s="790"/>
      <c r="K88" s="790"/>
      <c r="L88" s="790"/>
      <c r="M88" s="790"/>
      <c r="N88" s="790"/>
      <c r="O88" s="790"/>
      <c r="P88" s="791"/>
      <c r="Q88" s="842"/>
      <c r="R88" s="843"/>
      <c r="S88" s="843"/>
      <c r="T88" s="843"/>
      <c r="U88" s="843"/>
      <c r="V88" s="843"/>
      <c r="W88" s="843"/>
      <c r="X88" s="843"/>
      <c r="Y88" s="843"/>
      <c r="Z88" s="843"/>
      <c r="AA88" s="843"/>
      <c r="AB88" s="843"/>
      <c r="AC88" s="843"/>
      <c r="AD88" s="843"/>
      <c r="AE88" s="843"/>
      <c r="AF88" s="846"/>
      <c r="AG88" s="846"/>
      <c r="AH88" s="846"/>
      <c r="AI88" s="846"/>
      <c r="AJ88" s="846"/>
      <c r="AK88" s="843"/>
      <c r="AL88" s="843"/>
      <c r="AM88" s="843"/>
      <c r="AN88" s="843"/>
      <c r="AO88" s="843"/>
      <c r="AP88" s="846"/>
      <c r="AQ88" s="846"/>
      <c r="AR88" s="846"/>
      <c r="AS88" s="846"/>
      <c r="AT88" s="846"/>
      <c r="AU88" s="846"/>
      <c r="AV88" s="846"/>
      <c r="AW88" s="846"/>
      <c r="AX88" s="846"/>
      <c r="AY88" s="846"/>
      <c r="AZ88" s="851"/>
      <c r="BA88" s="851"/>
      <c r="BB88" s="851"/>
      <c r="BC88" s="851"/>
      <c r="BD88" s="852"/>
      <c r="BE88" s="241"/>
      <c r="BF88" s="241"/>
      <c r="BG88" s="241"/>
      <c r="BH88" s="241"/>
      <c r="BI88" s="241"/>
      <c r="BJ88" s="241"/>
      <c r="BK88" s="241"/>
      <c r="BL88" s="241"/>
      <c r="BM88" s="241"/>
      <c r="BN88" s="241"/>
      <c r="BO88" s="241"/>
      <c r="BP88" s="241"/>
      <c r="BQ88" s="238">
        <v>82</v>
      </c>
      <c r="BR88" s="243"/>
      <c r="BS88" s="861"/>
      <c r="BT88" s="862"/>
      <c r="BU88" s="862"/>
      <c r="BV88" s="862"/>
      <c r="BW88" s="862"/>
      <c r="BX88" s="862"/>
      <c r="BY88" s="862"/>
      <c r="BZ88" s="862"/>
      <c r="CA88" s="862"/>
      <c r="CB88" s="862"/>
      <c r="CC88" s="862"/>
      <c r="CD88" s="862"/>
      <c r="CE88" s="862"/>
      <c r="CF88" s="862"/>
      <c r="CG88" s="867"/>
      <c r="CH88" s="864"/>
      <c r="CI88" s="865"/>
      <c r="CJ88" s="865"/>
      <c r="CK88" s="865"/>
      <c r="CL88" s="866"/>
      <c r="CM88" s="864"/>
      <c r="CN88" s="865"/>
      <c r="CO88" s="865"/>
      <c r="CP88" s="865"/>
      <c r="CQ88" s="866"/>
      <c r="CR88" s="864"/>
      <c r="CS88" s="865"/>
      <c r="CT88" s="865"/>
      <c r="CU88" s="865"/>
      <c r="CV88" s="866"/>
      <c r="CW88" s="864"/>
      <c r="CX88" s="865"/>
      <c r="CY88" s="865"/>
      <c r="CZ88" s="865"/>
      <c r="DA88" s="866"/>
      <c r="DB88" s="864"/>
      <c r="DC88" s="865"/>
      <c r="DD88" s="865"/>
      <c r="DE88" s="865"/>
      <c r="DF88" s="866"/>
      <c r="DG88" s="864"/>
      <c r="DH88" s="865"/>
      <c r="DI88" s="865"/>
      <c r="DJ88" s="865"/>
      <c r="DK88" s="866"/>
      <c r="DL88" s="864"/>
      <c r="DM88" s="865"/>
      <c r="DN88" s="865"/>
      <c r="DO88" s="865"/>
      <c r="DP88" s="866"/>
      <c r="DQ88" s="864"/>
      <c r="DR88" s="865"/>
      <c r="DS88" s="865"/>
      <c r="DT88" s="865"/>
      <c r="DU88" s="866"/>
      <c r="DV88" s="861"/>
      <c r="DW88" s="862"/>
      <c r="DX88" s="862"/>
      <c r="DY88" s="862"/>
      <c r="DZ88" s="863"/>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1"/>
      <c r="BT89" s="862"/>
      <c r="BU89" s="862"/>
      <c r="BV89" s="862"/>
      <c r="BW89" s="862"/>
      <c r="BX89" s="862"/>
      <c r="BY89" s="862"/>
      <c r="BZ89" s="862"/>
      <c r="CA89" s="862"/>
      <c r="CB89" s="862"/>
      <c r="CC89" s="862"/>
      <c r="CD89" s="862"/>
      <c r="CE89" s="862"/>
      <c r="CF89" s="862"/>
      <c r="CG89" s="867"/>
      <c r="CH89" s="864"/>
      <c r="CI89" s="865"/>
      <c r="CJ89" s="865"/>
      <c r="CK89" s="865"/>
      <c r="CL89" s="866"/>
      <c r="CM89" s="864"/>
      <c r="CN89" s="865"/>
      <c r="CO89" s="865"/>
      <c r="CP89" s="865"/>
      <c r="CQ89" s="866"/>
      <c r="CR89" s="864"/>
      <c r="CS89" s="865"/>
      <c r="CT89" s="865"/>
      <c r="CU89" s="865"/>
      <c r="CV89" s="866"/>
      <c r="CW89" s="864"/>
      <c r="CX89" s="865"/>
      <c r="CY89" s="865"/>
      <c r="CZ89" s="865"/>
      <c r="DA89" s="866"/>
      <c r="DB89" s="864"/>
      <c r="DC89" s="865"/>
      <c r="DD89" s="865"/>
      <c r="DE89" s="865"/>
      <c r="DF89" s="866"/>
      <c r="DG89" s="864"/>
      <c r="DH89" s="865"/>
      <c r="DI89" s="865"/>
      <c r="DJ89" s="865"/>
      <c r="DK89" s="866"/>
      <c r="DL89" s="864"/>
      <c r="DM89" s="865"/>
      <c r="DN89" s="865"/>
      <c r="DO89" s="865"/>
      <c r="DP89" s="866"/>
      <c r="DQ89" s="864"/>
      <c r="DR89" s="865"/>
      <c r="DS89" s="865"/>
      <c r="DT89" s="865"/>
      <c r="DU89" s="866"/>
      <c r="DV89" s="861"/>
      <c r="DW89" s="862"/>
      <c r="DX89" s="862"/>
      <c r="DY89" s="862"/>
      <c r="DZ89" s="863"/>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1"/>
      <c r="BT90" s="862"/>
      <c r="BU90" s="862"/>
      <c r="BV90" s="862"/>
      <c r="BW90" s="862"/>
      <c r="BX90" s="862"/>
      <c r="BY90" s="862"/>
      <c r="BZ90" s="862"/>
      <c r="CA90" s="862"/>
      <c r="CB90" s="862"/>
      <c r="CC90" s="862"/>
      <c r="CD90" s="862"/>
      <c r="CE90" s="862"/>
      <c r="CF90" s="862"/>
      <c r="CG90" s="867"/>
      <c r="CH90" s="864"/>
      <c r="CI90" s="865"/>
      <c r="CJ90" s="865"/>
      <c r="CK90" s="865"/>
      <c r="CL90" s="866"/>
      <c r="CM90" s="864"/>
      <c r="CN90" s="865"/>
      <c r="CO90" s="865"/>
      <c r="CP90" s="865"/>
      <c r="CQ90" s="866"/>
      <c r="CR90" s="864"/>
      <c r="CS90" s="865"/>
      <c r="CT90" s="865"/>
      <c r="CU90" s="865"/>
      <c r="CV90" s="866"/>
      <c r="CW90" s="864"/>
      <c r="CX90" s="865"/>
      <c r="CY90" s="865"/>
      <c r="CZ90" s="865"/>
      <c r="DA90" s="866"/>
      <c r="DB90" s="864"/>
      <c r="DC90" s="865"/>
      <c r="DD90" s="865"/>
      <c r="DE90" s="865"/>
      <c r="DF90" s="866"/>
      <c r="DG90" s="864"/>
      <c r="DH90" s="865"/>
      <c r="DI90" s="865"/>
      <c r="DJ90" s="865"/>
      <c r="DK90" s="866"/>
      <c r="DL90" s="864"/>
      <c r="DM90" s="865"/>
      <c r="DN90" s="865"/>
      <c r="DO90" s="865"/>
      <c r="DP90" s="866"/>
      <c r="DQ90" s="864"/>
      <c r="DR90" s="865"/>
      <c r="DS90" s="865"/>
      <c r="DT90" s="865"/>
      <c r="DU90" s="866"/>
      <c r="DV90" s="861"/>
      <c r="DW90" s="862"/>
      <c r="DX90" s="862"/>
      <c r="DY90" s="862"/>
      <c r="DZ90" s="863"/>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1"/>
      <c r="BT91" s="862"/>
      <c r="BU91" s="862"/>
      <c r="BV91" s="862"/>
      <c r="BW91" s="862"/>
      <c r="BX91" s="862"/>
      <c r="BY91" s="862"/>
      <c r="BZ91" s="862"/>
      <c r="CA91" s="862"/>
      <c r="CB91" s="862"/>
      <c r="CC91" s="862"/>
      <c r="CD91" s="862"/>
      <c r="CE91" s="862"/>
      <c r="CF91" s="862"/>
      <c r="CG91" s="867"/>
      <c r="CH91" s="864"/>
      <c r="CI91" s="865"/>
      <c r="CJ91" s="865"/>
      <c r="CK91" s="865"/>
      <c r="CL91" s="866"/>
      <c r="CM91" s="864"/>
      <c r="CN91" s="865"/>
      <c r="CO91" s="865"/>
      <c r="CP91" s="865"/>
      <c r="CQ91" s="866"/>
      <c r="CR91" s="864"/>
      <c r="CS91" s="865"/>
      <c r="CT91" s="865"/>
      <c r="CU91" s="865"/>
      <c r="CV91" s="866"/>
      <c r="CW91" s="864"/>
      <c r="CX91" s="865"/>
      <c r="CY91" s="865"/>
      <c r="CZ91" s="865"/>
      <c r="DA91" s="866"/>
      <c r="DB91" s="864"/>
      <c r="DC91" s="865"/>
      <c r="DD91" s="865"/>
      <c r="DE91" s="865"/>
      <c r="DF91" s="866"/>
      <c r="DG91" s="864"/>
      <c r="DH91" s="865"/>
      <c r="DI91" s="865"/>
      <c r="DJ91" s="865"/>
      <c r="DK91" s="866"/>
      <c r="DL91" s="864"/>
      <c r="DM91" s="865"/>
      <c r="DN91" s="865"/>
      <c r="DO91" s="865"/>
      <c r="DP91" s="866"/>
      <c r="DQ91" s="864"/>
      <c r="DR91" s="865"/>
      <c r="DS91" s="865"/>
      <c r="DT91" s="865"/>
      <c r="DU91" s="866"/>
      <c r="DV91" s="861"/>
      <c r="DW91" s="862"/>
      <c r="DX91" s="862"/>
      <c r="DY91" s="862"/>
      <c r="DZ91" s="863"/>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1"/>
      <c r="BT92" s="862"/>
      <c r="BU92" s="862"/>
      <c r="BV92" s="862"/>
      <c r="BW92" s="862"/>
      <c r="BX92" s="862"/>
      <c r="BY92" s="862"/>
      <c r="BZ92" s="862"/>
      <c r="CA92" s="862"/>
      <c r="CB92" s="862"/>
      <c r="CC92" s="862"/>
      <c r="CD92" s="862"/>
      <c r="CE92" s="862"/>
      <c r="CF92" s="862"/>
      <c r="CG92" s="867"/>
      <c r="CH92" s="864"/>
      <c r="CI92" s="865"/>
      <c r="CJ92" s="865"/>
      <c r="CK92" s="865"/>
      <c r="CL92" s="866"/>
      <c r="CM92" s="864"/>
      <c r="CN92" s="865"/>
      <c r="CO92" s="865"/>
      <c r="CP92" s="865"/>
      <c r="CQ92" s="866"/>
      <c r="CR92" s="864"/>
      <c r="CS92" s="865"/>
      <c r="CT92" s="865"/>
      <c r="CU92" s="865"/>
      <c r="CV92" s="866"/>
      <c r="CW92" s="864"/>
      <c r="CX92" s="865"/>
      <c r="CY92" s="865"/>
      <c r="CZ92" s="865"/>
      <c r="DA92" s="866"/>
      <c r="DB92" s="864"/>
      <c r="DC92" s="865"/>
      <c r="DD92" s="865"/>
      <c r="DE92" s="865"/>
      <c r="DF92" s="866"/>
      <c r="DG92" s="864"/>
      <c r="DH92" s="865"/>
      <c r="DI92" s="865"/>
      <c r="DJ92" s="865"/>
      <c r="DK92" s="866"/>
      <c r="DL92" s="864"/>
      <c r="DM92" s="865"/>
      <c r="DN92" s="865"/>
      <c r="DO92" s="865"/>
      <c r="DP92" s="866"/>
      <c r="DQ92" s="864"/>
      <c r="DR92" s="865"/>
      <c r="DS92" s="865"/>
      <c r="DT92" s="865"/>
      <c r="DU92" s="866"/>
      <c r="DV92" s="861"/>
      <c r="DW92" s="862"/>
      <c r="DX92" s="862"/>
      <c r="DY92" s="862"/>
      <c r="DZ92" s="863"/>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1"/>
      <c r="BT93" s="862"/>
      <c r="BU93" s="862"/>
      <c r="BV93" s="862"/>
      <c r="BW93" s="862"/>
      <c r="BX93" s="862"/>
      <c r="BY93" s="862"/>
      <c r="BZ93" s="862"/>
      <c r="CA93" s="862"/>
      <c r="CB93" s="862"/>
      <c r="CC93" s="862"/>
      <c r="CD93" s="862"/>
      <c r="CE93" s="862"/>
      <c r="CF93" s="862"/>
      <c r="CG93" s="867"/>
      <c r="CH93" s="864"/>
      <c r="CI93" s="865"/>
      <c r="CJ93" s="865"/>
      <c r="CK93" s="865"/>
      <c r="CL93" s="866"/>
      <c r="CM93" s="864"/>
      <c r="CN93" s="865"/>
      <c r="CO93" s="865"/>
      <c r="CP93" s="865"/>
      <c r="CQ93" s="866"/>
      <c r="CR93" s="864"/>
      <c r="CS93" s="865"/>
      <c r="CT93" s="865"/>
      <c r="CU93" s="865"/>
      <c r="CV93" s="866"/>
      <c r="CW93" s="864"/>
      <c r="CX93" s="865"/>
      <c r="CY93" s="865"/>
      <c r="CZ93" s="865"/>
      <c r="DA93" s="866"/>
      <c r="DB93" s="864"/>
      <c r="DC93" s="865"/>
      <c r="DD93" s="865"/>
      <c r="DE93" s="865"/>
      <c r="DF93" s="866"/>
      <c r="DG93" s="864"/>
      <c r="DH93" s="865"/>
      <c r="DI93" s="865"/>
      <c r="DJ93" s="865"/>
      <c r="DK93" s="866"/>
      <c r="DL93" s="864"/>
      <c r="DM93" s="865"/>
      <c r="DN93" s="865"/>
      <c r="DO93" s="865"/>
      <c r="DP93" s="866"/>
      <c r="DQ93" s="864"/>
      <c r="DR93" s="865"/>
      <c r="DS93" s="865"/>
      <c r="DT93" s="865"/>
      <c r="DU93" s="866"/>
      <c r="DV93" s="861"/>
      <c r="DW93" s="862"/>
      <c r="DX93" s="862"/>
      <c r="DY93" s="862"/>
      <c r="DZ93" s="863"/>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1"/>
      <c r="BT94" s="862"/>
      <c r="BU94" s="862"/>
      <c r="BV94" s="862"/>
      <c r="BW94" s="862"/>
      <c r="BX94" s="862"/>
      <c r="BY94" s="862"/>
      <c r="BZ94" s="862"/>
      <c r="CA94" s="862"/>
      <c r="CB94" s="862"/>
      <c r="CC94" s="862"/>
      <c r="CD94" s="862"/>
      <c r="CE94" s="862"/>
      <c r="CF94" s="862"/>
      <c r="CG94" s="867"/>
      <c r="CH94" s="864"/>
      <c r="CI94" s="865"/>
      <c r="CJ94" s="865"/>
      <c r="CK94" s="865"/>
      <c r="CL94" s="866"/>
      <c r="CM94" s="864"/>
      <c r="CN94" s="865"/>
      <c r="CO94" s="865"/>
      <c r="CP94" s="865"/>
      <c r="CQ94" s="866"/>
      <c r="CR94" s="864"/>
      <c r="CS94" s="865"/>
      <c r="CT94" s="865"/>
      <c r="CU94" s="865"/>
      <c r="CV94" s="866"/>
      <c r="CW94" s="864"/>
      <c r="CX94" s="865"/>
      <c r="CY94" s="865"/>
      <c r="CZ94" s="865"/>
      <c r="DA94" s="866"/>
      <c r="DB94" s="864"/>
      <c r="DC94" s="865"/>
      <c r="DD94" s="865"/>
      <c r="DE94" s="865"/>
      <c r="DF94" s="866"/>
      <c r="DG94" s="864"/>
      <c r="DH94" s="865"/>
      <c r="DI94" s="865"/>
      <c r="DJ94" s="865"/>
      <c r="DK94" s="866"/>
      <c r="DL94" s="864"/>
      <c r="DM94" s="865"/>
      <c r="DN94" s="865"/>
      <c r="DO94" s="865"/>
      <c r="DP94" s="866"/>
      <c r="DQ94" s="864"/>
      <c r="DR94" s="865"/>
      <c r="DS94" s="865"/>
      <c r="DT94" s="865"/>
      <c r="DU94" s="866"/>
      <c r="DV94" s="861"/>
      <c r="DW94" s="862"/>
      <c r="DX94" s="862"/>
      <c r="DY94" s="862"/>
      <c r="DZ94" s="863"/>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1"/>
      <c r="BT95" s="862"/>
      <c r="BU95" s="862"/>
      <c r="BV95" s="862"/>
      <c r="BW95" s="862"/>
      <c r="BX95" s="862"/>
      <c r="BY95" s="862"/>
      <c r="BZ95" s="862"/>
      <c r="CA95" s="862"/>
      <c r="CB95" s="862"/>
      <c r="CC95" s="862"/>
      <c r="CD95" s="862"/>
      <c r="CE95" s="862"/>
      <c r="CF95" s="862"/>
      <c r="CG95" s="867"/>
      <c r="CH95" s="864"/>
      <c r="CI95" s="865"/>
      <c r="CJ95" s="865"/>
      <c r="CK95" s="865"/>
      <c r="CL95" s="866"/>
      <c r="CM95" s="864"/>
      <c r="CN95" s="865"/>
      <c r="CO95" s="865"/>
      <c r="CP95" s="865"/>
      <c r="CQ95" s="866"/>
      <c r="CR95" s="864"/>
      <c r="CS95" s="865"/>
      <c r="CT95" s="865"/>
      <c r="CU95" s="865"/>
      <c r="CV95" s="866"/>
      <c r="CW95" s="864"/>
      <c r="CX95" s="865"/>
      <c r="CY95" s="865"/>
      <c r="CZ95" s="865"/>
      <c r="DA95" s="866"/>
      <c r="DB95" s="864"/>
      <c r="DC95" s="865"/>
      <c r="DD95" s="865"/>
      <c r="DE95" s="865"/>
      <c r="DF95" s="866"/>
      <c r="DG95" s="864"/>
      <c r="DH95" s="865"/>
      <c r="DI95" s="865"/>
      <c r="DJ95" s="865"/>
      <c r="DK95" s="866"/>
      <c r="DL95" s="864"/>
      <c r="DM95" s="865"/>
      <c r="DN95" s="865"/>
      <c r="DO95" s="865"/>
      <c r="DP95" s="866"/>
      <c r="DQ95" s="864"/>
      <c r="DR95" s="865"/>
      <c r="DS95" s="865"/>
      <c r="DT95" s="865"/>
      <c r="DU95" s="866"/>
      <c r="DV95" s="861"/>
      <c r="DW95" s="862"/>
      <c r="DX95" s="862"/>
      <c r="DY95" s="862"/>
      <c r="DZ95" s="863"/>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1"/>
      <c r="BT96" s="862"/>
      <c r="BU96" s="862"/>
      <c r="BV96" s="862"/>
      <c r="BW96" s="862"/>
      <c r="BX96" s="862"/>
      <c r="BY96" s="862"/>
      <c r="BZ96" s="862"/>
      <c r="CA96" s="862"/>
      <c r="CB96" s="862"/>
      <c r="CC96" s="862"/>
      <c r="CD96" s="862"/>
      <c r="CE96" s="862"/>
      <c r="CF96" s="862"/>
      <c r="CG96" s="867"/>
      <c r="CH96" s="864"/>
      <c r="CI96" s="865"/>
      <c r="CJ96" s="865"/>
      <c r="CK96" s="865"/>
      <c r="CL96" s="866"/>
      <c r="CM96" s="864"/>
      <c r="CN96" s="865"/>
      <c r="CO96" s="865"/>
      <c r="CP96" s="865"/>
      <c r="CQ96" s="866"/>
      <c r="CR96" s="864"/>
      <c r="CS96" s="865"/>
      <c r="CT96" s="865"/>
      <c r="CU96" s="865"/>
      <c r="CV96" s="866"/>
      <c r="CW96" s="864"/>
      <c r="CX96" s="865"/>
      <c r="CY96" s="865"/>
      <c r="CZ96" s="865"/>
      <c r="DA96" s="866"/>
      <c r="DB96" s="864"/>
      <c r="DC96" s="865"/>
      <c r="DD96" s="865"/>
      <c r="DE96" s="865"/>
      <c r="DF96" s="866"/>
      <c r="DG96" s="864"/>
      <c r="DH96" s="865"/>
      <c r="DI96" s="865"/>
      <c r="DJ96" s="865"/>
      <c r="DK96" s="866"/>
      <c r="DL96" s="864"/>
      <c r="DM96" s="865"/>
      <c r="DN96" s="865"/>
      <c r="DO96" s="865"/>
      <c r="DP96" s="866"/>
      <c r="DQ96" s="864"/>
      <c r="DR96" s="865"/>
      <c r="DS96" s="865"/>
      <c r="DT96" s="865"/>
      <c r="DU96" s="866"/>
      <c r="DV96" s="861"/>
      <c r="DW96" s="862"/>
      <c r="DX96" s="862"/>
      <c r="DY96" s="862"/>
      <c r="DZ96" s="863"/>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1"/>
      <c r="BT97" s="862"/>
      <c r="BU97" s="862"/>
      <c r="BV97" s="862"/>
      <c r="BW97" s="862"/>
      <c r="BX97" s="862"/>
      <c r="BY97" s="862"/>
      <c r="BZ97" s="862"/>
      <c r="CA97" s="862"/>
      <c r="CB97" s="862"/>
      <c r="CC97" s="862"/>
      <c r="CD97" s="862"/>
      <c r="CE97" s="862"/>
      <c r="CF97" s="862"/>
      <c r="CG97" s="867"/>
      <c r="CH97" s="864"/>
      <c r="CI97" s="865"/>
      <c r="CJ97" s="865"/>
      <c r="CK97" s="865"/>
      <c r="CL97" s="866"/>
      <c r="CM97" s="864"/>
      <c r="CN97" s="865"/>
      <c r="CO97" s="865"/>
      <c r="CP97" s="865"/>
      <c r="CQ97" s="866"/>
      <c r="CR97" s="864"/>
      <c r="CS97" s="865"/>
      <c r="CT97" s="865"/>
      <c r="CU97" s="865"/>
      <c r="CV97" s="866"/>
      <c r="CW97" s="864"/>
      <c r="CX97" s="865"/>
      <c r="CY97" s="865"/>
      <c r="CZ97" s="865"/>
      <c r="DA97" s="866"/>
      <c r="DB97" s="864"/>
      <c r="DC97" s="865"/>
      <c r="DD97" s="865"/>
      <c r="DE97" s="865"/>
      <c r="DF97" s="866"/>
      <c r="DG97" s="864"/>
      <c r="DH97" s="865"/>
      <c r="DI97" s="865"/>
      <c r="DJ97" s="865"/>
      <c r="DK97" s="866"/>
      <c r="DL97" s="864"/>
      <c r="DM97" s="865"/>
      <c r="DN97" s="865"/>
      <c r="DO97" s="865"/>
      <c r="DP97" s="866"/>
      <c r="DQ97" s="864"/>
      <c r="DR97" s="865"/>
      <c r="DS97" s="865"/>
      <c r="DT97" s="865"/>
      <c r="DU97" s="866"/>
      <c r="DV97" s="861"/>
      <c r="DW97" s="862"/>
      <c r="DX97" s="862"/>
      <c r="DY97" s="862"/>
      <c r="DZ97" s="863"/>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1"/>
      <c r="BT98" s="862"/>
      <c r="BU98" s="862"/>
      <c r="BV98" s="862"/>
      <c r="BW98" s="862"/>
      <c r="BX98" s="862"/>
      <c r="BY98" s="862"/>
      <c r="BZ98" s="862"/>
      <c r="CA98" s="862"/>
      <c r="CB98" s="862"/>
      <c r="CC98" s="862"/>
      <c r="CD98" s="862"/>
      <c r="CE98" s="862"/>
      <c r="CF98" s="862"/>
      <c r="CG98" s="867"/>
      <c r="CH98" s="864"/>
      <c r="CI98" s="865"/>
      <c r="CJ98" s="865"/>
      <c r="CK98" s="865"/>
      <c r="CL98" s="866"/>
      <c r="CM98" s="864"/>
      <c r="CN98" s="865"/>
      <c r="CO98" s="865"/>
      <c r="CP98" s="865"/>
      <c r="CQ98" s="866"/>
      <c r="CR98" s="864"/>
      <c r="CS98" s="865"/>
      <c r="CT98" s="865"/>
      <c r="CU98" s="865"/>
      <c r="CV98" s="866"/>
      <c r="CW98" s="864"/>
      <c r="CX98" s="865"/>
      <c r="CY98" s="865"/>
      <c r="CZ98" s="865"/>
      <c r="DA98" s="866"/>
      <c r="DB98" s="864"/>
      <c r="DC98" s="865"/>
      <c r="DD98" s="865"/>
      <c r="DE98" s="865"/>
      <c r="DF98" s="866"/>
      <c r="DG98" s="864"/>
      <c r="DH98" s="865"/>
      <c r="DI98" s="865"/>
      <c r="DJ98" s="865"/>
      <c r="DK98" s="866"/>
      <c r="DL98" s="864"/>
      <c r="DM98" s="865"/>
      <c r="DN98" s="865"/>
      <c r="DO98" s="865"/>
      <c r="DP98" s="866"/>
      <c r="DQ98" s="864"/>
      <c r="DR98" s="865"/>
      <c r="DS98" s="865"/>
      <c r="DT98" s="865"/>
      <c r="DU98" s="866"/>
      <c r="DV98" s="861"/>
      <c r="DW98" s="862"/>
      <c r="DX98" s="862"/>
      <c r="DY98" s="862"/>
      <c r="DZ98" s="863"/>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1"/>
      <c r="BT99" s="862"/>
      <c r="BU99" s="862"/>
      <c r="BV99" s="862"/>
      <c r="BW99" s="862"/>
      <c r="BX99" s="862"/>
      <c r="BY99" s="862"/>
      <c r="BZ99" s="862"/>
      <c r="CA99" s="862"/>
      <c r="CB99" s="862"/>
      <c r="CC99" s="862"/>
      <c r="CD99" s="862"/>
      <c r="CE99" s="862"/>
      <c r="CF99" s="862"/>
      <c r="CG99" s="867"/>
      <c r="CH99" s="864"/>
      <c r="CI99" s="865"/>
      <c r="CJ99" s="865"/>
      <c r="CK99" s="865"/>
      <c r="CL99" s="866"/>
      <c r="CM99" s="864"/>
      <c r="CN99" s="865"/>
      <c r="CO99" s="865"/>
      <c r="CP99" s="865"/>
      <c r="CQ99" s="866"/>
      <c r="CR99" s="864"/>
      <c r="CS99" s="865"/>
      <c r="CT99" s="865"/>
      <c r="CU99" s="865"/>
      <c r="CV99" s="866"/>
      <c r="CW99" s="864"/>
      <c r="CX99" s="865"/>
      <c r="CY99" s="865"/>
      <c r="CZ99" s="865"/>
      <c r="DA99" s="866"/>
      <c r="DB99" s="864"/>
      <c r="DC99" s="865"/>
      <c r="DD99" s="865"/>
      <c r="DE99" s="865"/>
      <c r="DF99" s="866"/>
      <c r="DG99" s="864"/>
      <c r="DH99" s="865"/>
      <c r="DI99" s="865"/>
      <c r="DJ99" s="865"/>
      <c r="DK99" s="866"/>
      <c r="DL99" s="864"/>
      <c r="DM99" s="865"/>
      <c r="DN99" s="865"/>
      <c r="DO99" s="865"/>
      <c r="DP99" s="866"/>
      <c r="DQ99" s="864"/>
      <c r="DR99" s="865"/>
      <c r="DS99" s="865"/>
      <c r="DT99" s="865"/>
      <c r="DU99" s="866"/>
      <c r="DV99" s="861"/>
      <c r="DW99" s="862"/>
      <c r="DX99" s="862"/>
      <c r="DY99" s="862"/>
      <c r="DZ99" s="863"/>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1"/>
      <c r="BT100" s="862"/>
      <c r="BU100" s="862"/>
      <c r="BV100" s="862"/>
      <c r="BW100" s="862"/>
      <c r="BX100" s="862"/>
      <c r="BY100" s="862"/>
      <c r="BZ100" s="862"/>
      <c r="CA100" s="862"/>
      <c r="CB100" s="862"/>
      <c r="CC100" s="862"/>
      <c r="CD100" s="862"/>
      <c r="CE100" s="862"/>
      <c r="CF100" s="862"/>
      <c r="CG100" s="867"/>
      <c r="CH100" s="864"/>
      <c r="CI100" s="865"/>
      <c r="CJ100" s="865"/>
      <c r="CK100" s="865"/>
      <c r="CL100" s="866"/>
      <c r="CM100" s="864"/>
      <c r="CN100" s="865"/>
      <c r="CO100" s="865"/>
      <c r="CP100" s="865"/>
      <c r="CQ100" s="866"/>
      <c r="CR100" s="864"/>
      <c r="CS100" s="865"/>
      <c r="CT100" s="865"/>
      <c r="CU100" s="865"/>
      <c r="CV100" s="866"/>
      <c r="CW100" s="864"/>
      <c r="CX100" s="865"/>
      <c r="CY100" s="865"/>
      <c r="CZ100" s="865"/>
      <c r="DA100" s="866"/>
      <c r="DB100" s="864"/>
      <c r="DC100" s="865"/>
      <c r="DD100" s="865"/>
      <c r="DE100" s="865"/>
      <c r="DF100" s="866"/>
      <c r="DG100" s="864"/>
      <c r="DH100" s="865"/>
      <c r="DI100" s="865"/>
      <c r="DJ100" s="865"/>
      <c r="DK100" s="866"/>
      <c r="DL100" s="864"/>
      <c r="DM100" s="865"/>
      <c r="DN100" s="865"/>
      <c r="DO100" s="865"/>
      <c r="DP100" s="866"/>
      <c r="DQ100" s="864"/>
      <c r="DR100" s="865"/>
      <c r="DS100" s="865"/>
      <c r="DT100" s="865"/>
      <c r="DU100" s="866"/>
      <c r="DV100" s="861"/>
      <c r="DW100" s="862"/>
      <c r="DX100" s="862"/>
      <c r="DY100" s="862"/>
      <c r="DZ100" s="863"/>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1"/>
      <c r="BT101" s="862"/>
      <c r="BU101" s="862"/>
      <c r="BV101" s="862"/>
      <c r="BW101" s="862"/>
      <c r="BX101" s="862"/>
      <c r="BY101" s="862"/>
      <c r="BZ101" s="862"/>
      <c r="CA101" s="862"/>
      <c r="CB101" s="862"/>
      <c r="CC101" s="862"/>
      <c r="CD101" s="862"/>
      <c r="CE101" s="862"/>
      <c r="CF101" s="862"/>
      <c r="CG101" s="867"/>
      <c r="CH101" s="864"/>
      <c r="CI101" s="865"/>
      <c r="CJ101" s="865"/>
      <c r="CK101" s="865"/>
      <c r="CL101" s="866"/>
      <c r="CM101" s="864"/>
      <c r="CN101" s="865"/>
      <c r="CO101" s="865"/>
      <c r="CP101" s="865"/>
      <c r="CQ101" s="866"/>
      <c r="CR101" s="864"/>
      <c r="CS101" s="865"/>
      <c r="CT101" s="865"/>
      <c r="CU101" s="865"/>
      <c r="CV101" s="866"/>
      <c r="CW101" s="864"/>
      <c r="CX101" s="865"/>
      <c r="CY101" s="865"/>
      <c r="CZ101" s="865"/>
      <c r="DA101" s="866"/>
      <c r="DB101" s="864"/>
      <c r="DC101" s="865"/>
      <c r="DD101" s="865"/>
      <c r="DE101" s="865"/>
      <c r="DF101" s="866"/>
      <c r="DG101" s="864"/>
      <c r="DH101" s="865"/>
      <c r="DI101" s="865"/>
      <c r="DJ101" s="865"/>
      <c r="DK101" s="866"/>
      <c r="DL101" s="864"/>
      <c r="DM101" s="865"/>
      <c r="DN101" s="865"/>
      <c r="DO101" s="865"/>
      <c r="DP101" s="866"/>
      <c r="DQ101" s="864"/>
      <c r="DR101" s="865"/>
      <c r="DS101" s="865"/>
      <c r="DT101" s="865"/>
      <c r="DU101" s="866"/>
      <c r="DV101" s="861"/>
      <c r="DW101" s="862"/>
      <c r="DX101" s="862"/>
      <c r="DY101" s="862"/>
      <c r="DZ101" s="863"/>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789" t="s">
        <v>417</v>
      </c>
      <c r="BS102" s="790"/>
      <c r="BT102" s="790"/>
      <c r="BU102" s="790"/>
      <c r="BV102" s="790"/>
      <c r="BW102" s="790"/>
      <c r="BX102" s="790"/>
      <c r="BY102" s="790"/>
      <c r="BZ102" s="790"/>
      <c r="CA102" s="790"/>
      <c r="CB102" s="790"/>
      <c r="CC102" s="790"/>
      <c r="CD102" s="790"/>
      <c r="CE102" s="790"/>
      <c r="CF102" s="790"/>
      <c r="CG102" s="791"/>
      <c r="CH102" s="889"/>
      <c r="CI102" s="890"/>
      <c r="CJ102" s="890"/>
      <c r="CK102" s="890"/>
      <c r="CL102" s="891"/>
      <c r="CM102" s="889"/>
      <c r="CN102" s="890"/>
      <c r="CO102" s="890"/>
      <c r="CP102" s="890"/>
      <c r="CQ102" s="891"/>
      <c r="CR102" s="892"/>
      <c r="CS102" s="854"/>
      <c r="CT102" s="854"/>
      <c r="CU102" s="854"/>
      <c r="CV102" s="893"/>
      <c r="CW102" s="892"/>
      <c r="CX102" s="854"/>
      <c r="CY102" s="854"/>
      <c r="CZ102" s="854"/>
      <c r="DA102" s="893"/>
      <c r="DB102" s="892"/>
      <c r="DC102" s="854"/>
      <c r="DD102" s="854"/>
      <c r="DE102" s="854"/>
      <c r="DF102" s="893"/>
      <c r="DG102" s="892"/>
      <c r="DH102" s="854"/>
      <c r="DI102" s="854"/>
      <c r="DJ102" s="854"/>
      <c r="DK102" s="893"/>
      <c r="DL102" s="892"/>
      <c r="DM102" s="854"/>
      <c r="DN102" s="854"/>
      <c r="DO102" s="854"/>
      <c r="DP102" s="893"/>
      <c r="DQ102" s="892"/>
      <c r="DR102" s="854"/>
      <c r="DS102" s="854"/>
      <c r="DT102" s="854"/>
      <c r="DU102" s="893"/>
      <c r="DV102" s="789"/>
      <c r="DW102" s="790"/>
      <c r="DX102" s="790"/>
      <c r="DY102" s="790"/>
      <c r="DZ102" s="916"/>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7" t="s">
        <v>418</v>
      </c>
      <c r="BR103" s="917"/>
      <c r="BS103" s="917"/>
      <c r="BT103" s="917"/>
      <c r="BU103" s="917"/>
      <c r="BV103" s="917"/>
      <c r="BW103" s="917"/>
      <c r="BX103" s="917"/>
      <c r="BY103" s="917"/>
      <c r="BZ103" s="917"/>
      <c r="CA103" s="917"/>
      <c r="CB103" s="917"/>
      <c r="CC103" s="917"/>
      <c r="CD103" s="917"/>
      <c r="CE103" s="917"/>
      <c r="CF103" s="917"/>
      <c r="CG103" s="917"/>
      <c r="CH103" s="917"/>
      <c r="CI103" s="917"/>
      <c r="CJ103" s="917"/>
      <c r="CK103" s="917"/>
      <c r="CL103" s="917"/>
      <c r="CM103" s="917"/>
      <c r="CN103" s="917"/>
      <c r="CO103" s="917"/>
      <c r="CP103" s="917"/>
      <c r="CQ103" s="917"/>
      <c r="CR103" s="917"/>
      <c r="CS103" s="917"/>
      <c r="CT103" s="917"/>
      <c r="CU103" s="917"/>
      <c r="CV103" s="917"/>
      <c r="CW103" s="917"/>
      <c r="CX103" s="917"/>
      <c r="CY103" s="917"/>
      <c r="CZ103" s="917"/>
      <c r="DA103" s="917"/>
      <c r="DB103" s="917"/>
      <c r="DC103" s="917"/>
      <c r="DD103" s="917"/>
      <c r="DE103" s="917"/>
      <c r="DF103" s="917"/>
      <c r="DG103" s="917"/>
      <c r="DH103" s="917"/>
      <c r="DI103" s="917"/>
      <c r="DJ103" s="917"/>
      <c r="DK103" s="917"/>
      <c r="DL103" s="917"/>
      <c r="DM103" s="917"/>
      <c r="DN103" s="917"/>
      <c r="DO103" s="917"/>
      <c r="DP103" s="917"/>
      <c r="DQ103" s="917"/>
      <c r="DR103" s="917"/>
      <c r="DS103" s="917"/>
      <c r="DT103" s="917"/>
      <c r="DU103" s="917"/>
      <c r="DV103" s="917"/>
      <c r="DW103" s="917"/>
      <c r="DX103" s="917"/>
      <c r="DY103" s="917"/>
      <c r="DZ103" s="917"/>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8" t="s">
        <v>419</v>
      </c>
      <c r="BR104" s="918"/>
      <c r="BS104" s="918"/>
      <c r="BT104" s="918"/>
      <c r="BU104" s="918"/>
      <c r="BV104" s="918"/>
      <c r="BW104" s="918"/>
      <c r="BX104" s="918"/>
      <c r="BY104" s="918"/>
      <c r="BZ104" s="918"/>
      <c r="CA104" s="918"/>
      <c r="CB104" s="918"/>
      <c r="CC104" s="918"/>
      <c r="CD104" s="918"/>
      <c r="CE104" s="918"/>
      <c r="CF104" s="918"/>
      <c r="CG104" s="918"/>
      <c r="CH104" s="918"/>
      <c r="CI104" s="918"/>
      <c r="CJ104" s="918"/>
      <c r="CK104" s="918"/>
      <c r="CL104" s="918"/>
      <c r="CM104" s="918"/>
      <c r="CN104" s="918"/>
      <c r="CO104" s="918"/>
      <c r="CP104" s="918"/>
      <c r="CQ104" s="918"/>
      <c r="CR104" s="918"/>
      <c r="CS104" s="918"/>
      <c r="CT104" s="918"/>
      <c r="CU104" s="918"/>
      <c r="CV104" s="918"/>
      <c r="CW104" s="918"/>
      <c r="CX104" s="918"/>
      <c r="CY104" s="918"/>
      <c r="CZ104" s="918"/>
      <c r="DA104" s="918"/>
      <c r="DB104" s="918"/>
      <c r="DC104" s="918"/>
      <c r="DD104" s="918"/>
      <c r="DE104" s="918"/>
      <c r="DF104" s="918"/>
      <c r="DG104" s="918"/>
      <c r="DH104" s="918"/>
      <c r="DI104" s="918"/>
      <c r="DJ104" s="918"/>
      <c r="DK104" s="918"/>
      <c r="DL104" s="918"/>
      <c r="DM104" s="918"/>
      <c r="DN104" s="918"/>
      <c r="DO104" s="918"/>
      <c r="DP104" s="918"/>
      <c r="DQ104" s="918"/>
      <c r="DR104" s="918"/>
      <c r="DS104" s="918"/>
      <c r="DT104" s="918"/>
      <c r="DU104" s="918"/>
      <c r="DV104" s="918"/>
      <c r="DW104" s="918"/>
      <c r="DX104" s="918"/>
      <c r="DY104" s="918"/>
      <c r="DZ104" s="918"/>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9" t="s">
        <v>422</v>
      </c>
      <c r="B108" s="920"/>
      <c r="C108" s="920"/>
      <c r="D108" s="920"/>
      <c r="E108" s="920"/>
      <c r="F108" s="920"/>
      <c r="G108" s="920"/>
      <c r="H108" s="920"/>
      <c r="I108" s="920"/>
      <c r="J108" s="920"/>
      <c r="K108" s="920"/>
      <c r="L108" s="920"/>
      <c r="M108" s="920"/>
      <c r="N108" s="920"/>
      <c r="O108" s="920"/>
      <c r="P108" s="920"/>
      <c r="Q108" s="920"/>
      <c r="R108" s="920"/>
      <c r="S108" s="920"/>
      <c r="T108" s="920"/>
      <c r="U108" s="920"/>
      <c r="V108" s="920"/>
      <c r="W108" s="920"/>
      <c r="X108" s="920"/>
      <c r="Y108" s="920"/>
      <c r="Z108" s="920"/>
      <c r="AA108" s="920"/>
      <c r="AB108" s="920"/>
      <c r="AC108" s="920"/>
      <c r="AD108" s="920"/>
      <c r="AE108" s="920"/>
      <c r="AF108" s="920"/>
      <c r="AG108" s="920"/>
      <c r="AH108" s="920"/>
      <c r="AI108" s="920"/>
      <c r="AJ108" s="920"/>
      <c r="AK108" s="920"/>
      <c r="AL108" s="920"/>
      <c r="AM108" s="920"/>
      <c r="AN108" s="920"/>
      <c r="AO108" s="920"/>
      <c r="AP108" s="920"/>
      <c r="AQ108" s="920"/>
      <c r="AR108" s="920"/>
      <c r="AS108" s="920"/>
      <c r="AT108" s="921"/>
      <c r="AU108" s="919" t="s">
        <v>423</v>
      </c>
      <c r="AV108" s="920"/>
      <c r="AW108" s="920"/>
      <c r="AX108" s="920"/>
      <c r="AY108" s="920"/>
      <c r="AZ108" s="920"/>
      <c r="BA108" s="920"/>
      <c r="BB108" s="920"/>
      <c r="BC108" s="920"/>
      <c r="BD108" s="920"/>
      <c r="BE108" s="920"/>
      <c r="BF108" s="920"/>
      <c r="BG108" s="920"/>
      <c r="BH108" s="920"/>
      <c r="BI108" s="920"/>
      <c r="BJ108" s="920"/>
      <c r="BK108" s="920"/>
      <c r="BL108" s="920"/>
      <c r="BM108" s="920"/>
      <c r="BN108" s="920"/>
      <c r="BO108" s="920"/>
      <c r="BP108" s="920"/>
      <c r="BQ108" s="920"/>
      <c r="BR108" s="920"/>
      <c r="BS108" s="920"/>
      <c r="BT108" s="920"/>
      <c r="BU108" s="920"/>
      <c r="BV108" s="920"/>
      <c r="BW108" s="920"/>
      <c r="BX108" s="920"/>
      <c r="BY108" s="920"/>
      <c r="BZ108" s="920"/>
      <c r="CA108" s="920"/>
      <c r="CB108" s="920"/>
      <c r="CC108" s="920"/>
      <c r="CD108" s="920"/>
      <c r="CE108" s="920"/>
      <c r="CF108" s="920"/>
      <c r="CG108" s="920"/>
      <c r="CH108" s="920"/>
      <c r="CI108" s="920"/>
      <c r="CJ108" s="920"/>
      <c r="CK108" s="920"/>
      <c r="CL108" s="920"/>
      <c r="CM108" s="920"/>
      <c r="CN108" s="920"/>
      <c r="CO108" s="920"/>
      <c r="CP108" s="920"/>
      <c r="CQ108" s="920"/>
      <c r="CR108" s="920"/>
      <c r="CS108" s="920"/>
      <c r="CT108" s="920"/>
      <c r="CU108" s="920"/>
      <c r="CV108" s="920"/>
      <c r="CW108" s="920"/>
      <c r="CX108" s="920"/>
      <c r="CY108" s="920"/>
      <c r="CZ108" s="920"/>
      <c r="DA108" s="920"/>
      <c r="DB108" s="920"/>
      <c r="DC108" s="920"/>
      <c r="DD108" s="920"/>
      <c r="DE108" s="920"/>
      <c r="DF108" s="920"/>
      <c r="DG108" s="920"/>
      <c r="DH108" s="920"/>
      <c r="DI108" s="920"/>
      <c r="DJ108" s="920"/>
      <c r="DK108" s="920"/>
      <c r="DL108" s="920"/>
      <c r="DM108" s="920"/>
      <c r="DN108" s="920"/>
      <c r="DO108" s="920"/>
      <c r="DP108" s="920"/>
      <c r="DQ108" s="920"/>
      <c r="DR108" s="920"/>
      <c r="DS108" s="920"/>
      <c r="DT108" s="920"/>
      <c r="DU108" s="920"/>
      <c r="DV108" s="920"/>
      <c r="DW108" s="920"/>
      <c r="DX108" s="920"/>
      <c r="DY108" s="920"/>
      <c r="DZ108" s="921"/>
    </row>
    <row r="109" spans="1:131" s="230" customFormat="1" ht="26.25" customHeight="1" x14ac:dyDescent="0.2">
      <c r="A109" s="914" t="s">
        <v>424</v>
      </c>
      <c r="B109" s="895"/>
      <c r="C109" s="895"/>
      <c r="D109" s="895"/>
      <c r="E109" s="895"/>
      <c r="F109" s="895"/>
      <c r="G109" s="895"/>
      <c r="H109" s="895"/>
      <c r="I109" s="895"/>
      <c r="J109" s="895"/>
      <c r="K109" s="895"/>
      <c r="L109" s="895"/>
      <c r="M109" s="895"/>
      <c r="N109" s="895"/>
      <c r="O109" s="895"/>
      <c r="P109" s="895"/>
      <c r="Q109" s="895"/>
      <c r="R109" s="895"/>
      <c r="S109" s="895"/>
      <c r="T109" s="895"/>
      <c r="U109" s="895"/>
      <c r="V109" s="895"/>
      <c r="W109" s="895"/>
      <c r="X109" s="895"/>
      <c r="Y109" s="895"/>
      <c r="Z109" s="896"/>
      <c r="AA109" s="894" t="s">
        <v>425</v>
      </c>
      <c r="AB109" s="895"/>
      <c r="AC109" s="895"/>
      <c r="AD109" s="895"/>
      <c r="AE109" s="896"/>
      <c r="AF109" s="894" t="s">
        <v>426</v>
      </c>
      <c r="AG109" s="895"/>
      <c r="AH109" s="895"/>
      <c r="AI109" s="895"/>
      <c r="AJ109" s="896"/>
      <c r="AK109" s="894" t="s">
        <v>309</v>
      </c>
      <c r="AL109" s="895"/>
      <c r="AM109" s="895"/>
      <c r="AN109" s="895"/>
      <c r="AO109" s="896"/>
      <c r="AP109" s="894" t="s">
        <v>427</v>
      </c>
      <c r="AQ109" s="895"/>
      <c r="AR109" s="895"/>
      <c r="AS109" s="895"/>
      <c r="AT109" s="897"/>
      <c r="AU109" s="914" t="s">
        <v>424</v>
      </c>
      <c r="AV109" s="895"/>
      <c r="AW109" s="895"/>
      <c r="AX109" s="895"/>
      <c r="AY109" s="895"/>
      <c r="AZ109" s="895"/>
      <c r="BA109" s="895"/>
      <c r="BB109" s="895"/>
      <c r="BC109" s="895"/>
      <c r="BD109" s="895"/>
      <c r="BE109" s="895"/>
      <c r="BF109" s="895"/>
      <c r="BG109" s="895"/>
      <c r="BH109" s="895"/>
      <c r="BI109" s="895"/>
      <c r="BJ109" s="895"/>
      <c r="BK109" s="895"/>
      <c r="BL109" s="895"/>
      <c r="BM109" s="895"/>
      <c r="BN109" s="895"/>
      <c r="BO109" s="895"/>
      <c r="BP109" s="896"/>
      <c r="BQ109" s="894" t="s">
        <v>425</v>
      </c>
      <c r="BR109" s="895"/>
      <c r="BS109" s="895"/>
      <c r="BT109" s="895"/>
      <c r="BU109" s="896"/>
      <c r="BV109" s="894" t="s">
        <v>426</v>
      </c>
      <c r="BW109" s="895"/>
      <c r="BX109" s="895"/>
      <c r="BY109" s="895"/>
      <c r="BZ109" s="896"/>
      <c r="CA109" s="894" t="s">
        <v>309</v>
      </c>
      <c r="CB109" s="895"/>
      <c r="CC109" s="895"/>
      <c r="CD109" s="895"/>
      <c r="CE109" s="896"/>
      <c r="CF109" s="915" t="s">
        <v>427</v>
      </c>
      <c r="CG109" s="915"/>
      <c r="CH109" s="915"/>
      <c r="CI109" s="915"/>
      <c r="CJ109" s="915"/>
      <c r="CK109" s="894" t="s">
        <v>428</v>
      </c>
      <c r="CL109" s="895"/>
      <c r="CM109" s="895"/>
      <c r="CN109" s="895"/>
      <c r="CO109" s="895"/>
      <c r="CP109" s="895"/>
      <c r="CQ109" s="895"/>
      <c r="CR109" s="895"/>
      <c r="CS109" s="895"/>
      <c r="CT109" s="895"/>
      <c r="CU109" s="895"/>
      <c r="CV109" s="895"/>
      <c r="CW109" s="895"/>
      <c r="CX109" s="895"/>
      <c r="CY109" s="895"/>
      <c r="CZ109" s="895"/>
      <c r="DA109" s="895"/>
      <c r="DB109" s="895"/>
      <c r="DC109" s="895"/>
      <c r="DD109" s="895"/>
      <c r="DE109" s="895"/>
      <c r="DF109" s="896"/>
      <c r="DG109" s="894" t="s">
        <v>425</v>
      </c>
      <c r="DH109" s="895"/>
      <c r="DI109" s="895"/>
      <c r="DJ109" s="895"/>
      <c r="DK109" s="896"/>
      <c r="DL109" s="894" t="s">
        <v>426</v>
      </c>
      <c r="DM109" s="895"/>
      <c r="DN109" s="895"/>
      <c r="DO109" s="895"/>
      <c r="DP109" s="896"/>
      <c r="DQ109" s="894" t="s">
        <v>309</v>
      </c>
      <c r="DR109" s="895"/>
      <c r="DS109" s="895"/>
      <c r="DT109" s="895"/>
      <c r="DU109" s="896"/>
      <c r="DV109" s="894" t="s">
        <v>427</v>
      </c>
      <c r="DW109" s="895"/>
      <c r="DX109" s="895"/>
      <c r="DY109" s="895"/>
      <c r="DZ109" s="897"/>
    </row>
    <row r="110" spans="1:131" s="230" customFormat="1" ht="26.25" customHeight="1" x14ac:dyDescent="0.2">
      <c r="A110" s="898" t="s">
        <v>429</v>
      </c>
      <c r="B110" s="899"/>
      <c r="C110" s="899"/>
      <c r="D110" s="899"/>
      <c r="E110" s="899"/>
      <c r="F110" s="899"/>
      <c r="G110" s="899"/>
      <c r="H110" s="899"/>
      <c r="I110" s="899"/>
      <c r="J110" s="899"/>
      <c r="K110" s="899"/>
      <c r="L110" s="899"/>
      <c r="M110" s="899"/>
      <c r="N110" s="899"/>
      <c r="O110" s="899"/>
      <c r="P110" s="899"/>
      <c r="Q110" s="899"/>
      <c r="R110" s="899"/>
      <c r="S110" s="899"/>
      <c r="T110" s="899"/>
      <c r="U110" s="899"/>
      <c r="V110" s="899"/>
      <c r="W110" s="899"/>
      <c r="X110" s="899"/>
      <c r="Y110" s="899"/>
      <c r="Z110" s="900"/>
      <c r="AA110" s="901">
        <v>25286412</v>
      </c>
      <c r="AB110" s="902"/>
      <c r="AC110" s="902"/>
      <c r="AD110" s="902"/>
      <c r="AE110" s="903"/>
      <c r="AF110" s="904">
        <v>25074285</v>
      </c>
      <c r="AG110" s="902"/>
      <c r="AH110" s="902"/>
      <c r="AI110" s="902"/>
      <c r="AJ110" s="903"/>
      <c r="AK110" s="904">
        <v>25251368</v>
      </c>
      <c r="AL110" s="902"/>
      <c r="AM110" s="902"/>
      <c r="AN110" s="902"/>
      <c r="AO110" s="903"/>
      <c r="AP110" s="905">
        <v>7.1</v>
      </c>
      <c r="AQ110" s="906"/>
      <c r="AR110" s="906"/>
      <c r="AS110" s="906"/>
      <c r="AT110" s="907"/>
      <c r="AU110" s="908" t="s">
        <v>75</v>
      </c>
      <c r="AV110" s="909"/>
      <c r="AW110" s="909"/>
      <c r="AX110" s="909"/>
      <c r="AY110" s="909"/>
      <c r="AZ110" s="931" t="s">
        <v>430</v>
      </c>
      <c r="BA110" s="899"/>
      <c r="BB110" s="899"/>
      <c r="BC110" s="899"/>
      <c r="BD110" s="899"/>
      <c r="BE110" s="899"/>
      <c r="BF110" s="899"/>
      <c r="BG110" s="899"/>
      <c r="BH110" s="899"/>
      <c r="BI110" s="899"/>
      <c r="BJ110" s="899"/>
      <c r="BK110" s="899"/>
      <c r="BL110" s="899"/>
      <c r="BM110" s="899"/>
      <c r="BN110" s="899"/>
      <c r="BO110" s="899"/>
      <c r="BP110" s="900"/>
      <c r="BQ110" s="932">
        <v>1031629544</v>
      </c>
      <c r="BR110" s="933"/>
      <c r="BS110" s="933"/>
      <c r="BT110" s="933"/>
      <c r="BU110" s="933"/>
      <c r="BV110" s="933">
        <v>1037830385</v>
      </c>
      <c r="BW110" s="933"/>
      <c r="BX110" s="933"/>
      <c r="BY110" s="933"/>
      <c r="BZ110" s="933"/>
      <c r="CA110" s="933">
        <v>1060051770</v>
      </c>
      <c r="CB110" s="933"/>
      <c r="CC110" s="933"/>
      <c r="CD110" s="933"/>
      <c r="CE110" s="933"/>
      <c r="CF110" s="946">
        <v>297.39999999999998</v>
      </c>
      <c r="CG110" s="947"/>
      <c r="CH110" s="947"/>
      <c r="CI110" s="947"/>
      <c r="CJ110" s="947"/>
      <c r="CK110" s="948" t="s">
        <v>431</v>
      </c>
      <c r="CL110" s="949"/>
      <c r="CM110" s="931" t="s">
        <v>432</v>
      </c>
      <c r="CN110" s="899"/>
      <c r="CO110" s="899"/>
      <c r="CP110" s="899"/>
      <c r="CQ110" s="899"/>
      <c r="CR110" s="899"/>
      <c r="CS110" s="899"/>
      <c r="CT110" s="899"/>
      <c r="CU110" s="899"/>
      <c r="CV110" s="899"/>
      <c r="CW110" s="899"/>
      <c r="CX110" s="899"/>
      <c r="CY110" s="899"/>
      <c r="CZ110" s="899"/>
      <c r="DA110" s="899"/>
      <c r="DB110" s="899"/>
      <c r="DC110" s="899"/>
      <c r="DD110" s="899"/>
      <c r="DE110" s="899"/>
      <c r="DF110" s="900"/>
      <c r="DG110" s="932">
        <v>7237688</v>
      </c>
      <c r="DH110" s="933"/>
      <c r="DI110" s="933"/>
      <c r="DJ110" s="933"/>
      <c r="DK110" s="933"/>
      <c r="DL110" s="933">
        <v>6366514</v>
      </c>
      <c r="DM110" s="933"/>
      <c r="DN110" s="933"/>
      <c r="DO110" s="933"/>
      <c r="DP110" s="933"/>
      <c r="DQ110" s="933">
        <v>5668466</v>
      </c>
      <c r="DR110" s="933"/>
      <c r="DS110" s="933"/>
      <c r="DT110" s="933"/>
      <c r="DU110" s="933"/>
      <c r="DV110" s="934">
        <v>1.6</v>
      </c>
      <c r="DW110" s="934"/>
      <c r="DX110" s="934"/>
      <c r="DY110" s="934"/>
      <c r="DZ110" s="935"/>
    </row>
    <row r="111" spans="1:131" s="230" customFormat="1" ht="26.25" customHeight="1" x14ac:dyDescent="0.2">
      <c r="A111" s="936" t="s">
        <v>433</v>
      </c>
      <c r="B111" s="937"/>
      <c r="C111" s="937"/>
      <c r="D111" s="937"/>
      <c r="E111" s="937"/>
      <c r="F111" s="937"/>
      <c r="G111" s="937"/>
      <c r="H111" s="937"/>
      <c r="I111" s="937"/>
      <c r="J111" s="937"/>
      <c r="K111" s="937"/>
      <c r="L111" s="937"/>
      <c r="M111" s="937"/>
      <c r="N111" s="937"/>
      <c r="O111" s="937"/>
      <c r="P111" s="937"/>
      <c r="Q111" s="937"/>
      <c r="R111" s="937"/>
      <c r="S111" s="937"/>
      <c r="T111" s="937"/>
      <c r="U111" s="937"/>
      <c r="V111" s="937"/>
      <c r="W111" s="937"/>
      <c r="X111" s="937"/>
      <c r="Y111" s="937"/>
      <c r="Z111" s="938"/>
      <c r="AA111" s="939">
        <v>7983750</v>
      </c>
      <c r="AB111" s="940"/>
      <c r="AC111" s="940"/>
      <c r="AD111" s="940"/>
      <c r="AE111" s="941"/>
      <c r="AF111" s="942">
        <v>7666720</v>
      </c>
      <c r="AG111" s="940"/>
      <c r="AH111" s="940"/>
      <c r="AI111" s="940"/>
      <c r="AJ111" s="941"/>
      <c r="AK111" s="942">
        <v>5009797</v>
      </c>
      <c r="AL111" s="940"/>
      <c r="AM111" s="940"/>
      <c r="AN111" s="940"/>
      <c r="AO111" s="941"/>
      <c r="AP111" s="943">
        <v>1.4</v>
      </c>
      <c r="AQ111" s="944"/>
      <c r="AR111" s="944"/>
      <c r="AS111" s="944"/>
      <c r="AT111" s="945"/>
      <c r="AU111" s="910"/>
      <c r="AV111" s="911"/>
      <c r="AW111" s="911"/>
      <c r="AX111" s="911"/>
      <c r="AY111" s="911"/>
      <c r="AZ111" s="924" t="s">
        <v>434</v>
      </c>
      <c r="BA111" s="925"/>
      <c r="BB111" s="925"/>
      <c r="BC111" s="925"/>
      <c r="BD111" s="925"/>
      <c r="BE111" s="925"/>
      <c r="BF111" s="925"/>
      <c r="BG111" s="925"/>
      <c r="BH111" s="925"/>
      <c r="BI111" s="925"/>
      <c r="BJ111" s="925"/>
      <c r="BK111" s="925"/>
      <c r="BL111" s="925"/>
      <c r="BM111" s="925"/>
      <c r="BN111" s="925"/>
      <c r="BO111" s="925"/>
      <c r="BP111" s="926"/>
      <c r="BQ111" s="927">
        <v>21077809</v>
      </c>
      <c r="BR111" s="928"/>
      <c r="BS111" s="928"/>
      <c r="BT111" s="928"/>
      <c r="BU111" s="928"/>
      <c r="BV111" s="928">
        <v>18613271</v>
      </c>
      <c r="BW111" s="928"/>
      <c r="BX111" s="928"/>
      <c r="BY111" s="928"/>
      <c r="BZ111" s="928"/>
      <c r="CA111" s="928">
        <v>16142961</v>
      </c>
      <c r="CB111" s="928"/>
      <c r="CC111" s="928"/>
      <c r="CD111" s="928"/>
      <c r="CE111" s="928"/>
      <c r="CF111" s="922">
        <v>4.5</v>
      </c>
      <c r="CG111" s="923"/>
      <c r="CH111" s="923"/>
      <c r="CI111" s="923"/>
      <c r="CJ111" s="923"/>
      <c r="CK111" s="950"/>
      <c r="CL111" s="951"/>
      <c r="CM111" s="924" t="s">
        <v>435</v>
      </c>
      <c r="CN111" s="925"/>
      <c r="CO111" s="925"/>
      <c r="CP111" s="925"/>
      <c r="CQ111" s="925"/>
      <c r="CR111" s="925"/>
      <c r="CS111" s="925"/>
      <c r="CT111" s="925"/>
      <c r="CU111" s="925"/>
      <c r="CV111" s="925"/>
      <c r="CW111" s="925"/>
      <c r="CX111" s="925"/>
      <c r="CY111" s="925"/>
      <c r="CZ111" s="925"/>
      <c r="DA111" s="925"/>
      <c r="DB111" s="925"/>
      <c r="DC111" s="925"/>
      <c r="DD111" s="925"/>
      <c r="DE111" s="925"/>
      <c r="DF111" s="926"/>
      <c r="DG111" s="927">
        <v>2586953</v>
      </c>
      <c r="DH111" s="928"/>
      <c r="DI111" s="928"/>
      <c r="DJ111" s="928"/>
      <c r="DK111" s="928"/>
      <c r="DL111" s="928">
        <v>2175449</v>
      </c>
      <c r="DM111" s="928"/>
      <c r="DN111" s="928"/>
      <c r="DO111" s="928"/>
      <c r="DP111" s="928"/>
      <c r="DQ111" s="928">
        <v>1756815</v>
      </c>
      <c r="DR111" s="928"/>
      <c r="DS111" s="928"/>
      <c r="DT111" s="928"/>
      <c r="DU111" s="928"/>
      <c r="DV111" s="929">
        <v>0.5</v>
      </c>
      <c r="DW111" s="929"/>
      <c r="DX111" s="929"/>
      <c r="DY111" s="929"/>
      <c r="DZ111" s="930"/>
    </row>
    <row r="112" spans="1:131" s="230" customFormat="1" ht="26.25" customHeight="1" x14ac:dyDescent="0.2">
      <c r="A112" s="954" t="s">
        <v>436</v>
      </c>
      <c r="B112" s="955"/>
      <c r="C112" s="925" t="s">
        <v>437</v>
      </c>
      <c r="D112" s="925"/>
      <c r="E112" s="925"/>
      <c r="F112" s="925"/>
      <c r="G112" s="925"/>
      <c r="H112" s="925"/>
      <c r="I112" s="925"/>
      <c r="J112" s="925"/>
      <c r="K112" s="925"/>
      <c r="L112" s="925"/>
      <c r="M112" s="925"/>
      <c r="N112" s="925"/>
      <c r="O112" s="925"/>
      <c r="P112" s="925"/>
      <c r="Q112" s="925"/>
      <c r="R112" s="925"/>
      <c r="S112" s="925"/>
      <c r="T112" s="925"/>
      <c r="U112" s="925"/>
      <c r="V112" s="925"/>
      <c r="W112" s="925"/>
      <c r="X112" s="925"/>
      <c r="Y112" s="925"/>
      <c r="Z112" s="926"/>
      <c r="AA112" s="960">
        <v>42505907</v>
      </c>
      <c r="AB112" s="961"/>
      <c r="AC112" s="961"/>
      <c r="AD112" s="961"/>
      <c r="AE112" s="962"/>
      <c r="AF112" s="963">
        <v>42756141</v>
      </c>
      <c r="AG112" s="961"/>
      <c r="AH112" s="961"/>
      <c r="AI112" s="961"/>
      <c r="AJ112" s="962"/>
      <c r="AK112" s="963">
        <v>45447183</v>
      </c>
      <c r="AL112" s="961"/>
      <c r="AM112" s="961"/>
      <c r="AN112" s="961"/>
      <c r="AO112" s="962"/>
      <c r="AP112" s="964">
        <v>12.7</v>
      </c>
      <c r="AQ112" s="965"/>
      <c r="AR112" s="965"/>
      <c r="AS112" s="965"/>
      <c r="AT112" s="966"/>
      <c r="AU112" s="910"/>
      <c r="AV112" s="911"/>
      <c r="AW112" s="911"/>
      <c r="AX112" s="911"/>
      <c r="AY112" s="911"/>
      <c r="AZ112" s="924" t="s">
        <v>438</v>
      </c>
      <c r="BA112" s="925"/>
      <c r="BB112" s="925"/>
      <c r="BC112" s="925"/>
      <c r="BD112" s="925"/>
      <c r="BE112" s="925"/>
      <c r="BF112" s="925"/>
      <c r="BG112" s="925"/>
      <c r="BH112" s="925"/>
      <c r="BI112" s="925"/>
      <c r="BJ112" s="925"/>
      <c r="BK112" s="925"/>
      <c r="BL112" s="925"/>
      <c r="BM112" s="925"/>
      <c r="BN112" s="925"/>
      <c r="BO112" s="925"/>
      <c r="BP112" s="926"/>
      <c r="BQ112" s="927">
        <v>149402362</v>
      </c>
      <c r="BR112" s="928"/>
      <c r="BS112" s="928"/>
      <c r="BT112" s="928"/>
      <c r="BU112" s="928"/>
      <c r="BV112" s="928">
        <v>146904797</v>
      </c>
      <c r="BW112" s="928"/>
      <c r="BX112" s="928"/>
      <c r="BY112" s="928"/>
      <c r="BZ112" s="928"/>
      <c r="CA112" s="928">
        <v>169615034</v>
      </c>
      <c r="CB112" s="928"/>
      <c r="CC112" s="928"/>
      <c r="CD112" s="928"/>
      <c r="CE112" s="928"/>
      <c r="CF112" s="922">
        <v>47.6</v>
      </c>
      <c r="CG112" s="923"/>
      <c r="CH112" s="923"/>
      <c r="CI112" s="923"/>
      <c r="CJ112" s="923"/>
      <c r="CK112" s="950"/>
      <c r="CL112" s="951"/>
      <c r="CM112" s="924" t="s">
        <v>439</v>
      </c>
      <c r="CN112" s="925"/>
      <c r="CO112" s="925"/>
      <c r="CP112" s="925"/>
      <c r="CQ112" s="925"/>
      <c r="CR112" s="925"/>
      <c r="CS112" s="925"/>
      <c r="CT112" s="925"/>
      <c r="CU112" s="925"/>
      <c r="CV112" s="925"/>
      <c r="CW112" s="925"/>
      <c r="CX112" s="925"/>
      <c r="CY112" s="925"/>
      <c r="CZ112" s="925"/>
      <c r="DA112" s="925"/>
      <c r="DB112" s="925"/>
      <c r="DC112" s="925"/>
      <c r="DD112" s="925"/>
      <c r="DE112" s="925"/>
      <c r="DF112" s="926"/>
      <c r="DG112" s="927" t="s">
        <v>403</v>
      </c>
      <c r="DH112" s="928"/>
      <c r="DI112" s="928"/>
      <c r="DJ112" s="928"/>
      <c r="DK112" s="928"/>
      <c r="DL112" s="928" t="s">
        <v>245</v>
      </c>
      <c r="DM112" s="928"/>
      <c r="DN112" s="928"/>
      <c r="DO112" s="928"/>
      <c r="DP112" s="928"/>
      <c r="DQ112" s="928" t="s">
        <v>403</v>
      </c>
      <c r="DR112" s="928"/>
      <c r="DS112" s="928"/>
      <c r="DT112" s="928"/>
      <c r="DU112" s="928"/>
      <c r="DV112" s="929" t="s">
        <v>403</v>
      </c>
      <c r="DW112" s="929"/>
      <c r="DX112" s="929"/>
      <c r="DY112" s="929"/>
      <c r="DZ112" s="930"/>
    </row>
    <row r="113" spans="1:130" s="230" customFormat="1" ht="26.25" customHeight="1" x14ac:dyDescent="0.2">
      <c r="A113" s="956"/>
      <c r="B113" s="957"/>
      <c r="C113" s="925" t="s">
        <v>440</v>
      </c>
      <c r="D113" s="925"/>
      <c r="E113" s="925"/>
      <c r="F113" s="925"/>
      <c r="G113" s="925"/>
      <c r="H113" s="925"/>
      <c r="I113" s="925"/>
      <c r="J113" s="925"/>
      <c r="K113" s="925"/>
      <c r="L113" s="925"/>
      <c r="M113" s="925"/>
      <c r="N113" s="925"/>
      <c r="O113" s="925"/>
      <c r="P113" s="925"/>
      <c r="Q113" s="925"/>
      <c r="R113" s="925"/>
      <c r="S113" s="925"/>
      <c r="T113" s="925"/>
      <c r="U113" s="925"/>
      <c r="V113" s="925"/>
      <c r="W113" s="925"/>
      <c r="X113" s="925"/>
      <c r="Y113" s="925"/>
      <c r="Z113" s="926"/>
      <c r="AA113" s="939">
        <v>12855902</v>
      </c>
      <c r="AB113" s="940"/>
      <c r="AC113" s="940"/>
      <c r="AD113" s="940"/>
      <c r="AE113" s="941"/>
      <c r="AF113" s="942">
        <v>12217035</v>
      </c>
      <c r="AG113" s="940"/>
      <c r="AH113" s="940"/>
      <c r="AI113" s="940"/>
      <c r="AJ113" s="941"/>
      <c r="AK113" s="942">
        <v>11918912</v>
      </c>
      <c r="AL113" s="940"/>
      <c r="AM113" s="940"/>
      <c r="AN113" s="940"/>
      <c r="AO113" s="941"/>
      <c r="AP113" s="943">
        <v>3.3</v>
      </c>
      <c r="AQ113" s="944"/>
      <c r="AR113" s="944"/>
      <c r="AS113" s="944"/>
      <c r="AT113" s="945"/>
      <c r="AU113" s="910"/>
      <c r="AV113" s="911"/>
      <c r="AW113" s="911"/>
      <c r="AX113" s="911"/>
      <c r="AY113" s="911"/>
      <c r="AZ113" s="924" t="s">
        <v>441</v>
      </c>
      <c r="BA113" s="925"/>
      <c r="BB113" s="925"/>
      <c r="BC113" s="925"/>
      <c r="BD113" s="925"/>
      <c r="BE113" s="925"/>
      <c r="BF113" s="925"/>
      <c r="BG113" s="925"/>
      <c r="BH113" s="925"/>
      <c r="BI113" s="925"/>
      <c r="BJ113" s="925"/>
      <c r="BK113" s="925"/>
      <c r="BL113" s="925"/>
      <c r="BM113" s="925"/>
      <c r="BN113" s="925"/>
      <c r="BO113" s="925"/>
      <c r="BP113" s="926"/>
      <c r="BQ113" s="927" t="s">
        <v>442</v>
      </c>
      <c r="BR113" s="928"/>
      <c r="BS113" s="928"/>
      <c r="BT113" s="928"/>
      <c r="BU113" s="928"/>
      <c r="BV113" s="928" t="s">
        <v>245</v>
      </c>
      <c r="BW113" s="928"/>
      <c r="BX113" s="928"/>
      <c r="BY113" s="928"/>
      <c r="BZ113" s="928"/>
      <c r="CA113" s="928" t="s">
        <v>442</v>
      </c>
      <c r="CB113" s="928"/>
      <c r="CC113" s="928"/>
      <c r="CD113" s="928"/>
      <c r="CE113" s="928"/>
      <c r="CF113" s="922" t="s">
        <v>403</v>
      </c>
      <c r="CG113" s="923"/>
      <c r="CH113" s="923"/>
      <c r="CI113" s="923"/>
      <c r="CJ113" s="923"/>
      <c r="CK113" s="950"/>
      <c r="CL113" s="951"/>
      <c r="CM113" s="924" t="s">
        <v>443</v>
      </c>
      <c r="CN113" s="925"/>
      <c r="CO113" s="925"/>
      <c r="CP113" s="925"/>
      <c r="CQ113" s="925"/>
      <c r="CR113" s="925"/>
      <c r="CS113" s="925"/>
      <c r="CT113" s="925"/>
      <c r="CU113" s="925"/>
      <c r="CV113" s="925"/>
      <c r="CW113" s="925"/>
      <c r="CX113" s="925"/>
      <c r="CY113" s="925"/>
      <c r="CZ113" s="925"/>
      <c r="DA113" s="925"/>
      <c r="DB113" s="925"/>
      <c r="DC113" s="925"/>
      <c r="DD113" s="925"/>
      <c r="DE113" s="925"/>
      <c r="DF113" s="926"/>
      <c r="DG113" s="960">
        <v>8494</v>
      </c>
      <c r="DH113" s="961"/>
      <c r="DI113" s="961"/>
      <c r="DJ113" s="961"/>
      <c r="DK113" s="962"/>
      <c r="DL113" s="963" t="s">
        <v>442</v>
      </c>
      <c r="DM113" s="961"/>
      <c r="DN113" s="961"/>
      <c r="DO113" s="961"/>
      <c r="DP113" s="962"/>
      <c r="DQ113" s="963" t="s">
        <v>403</v>
      </c>
      <c r="DR113" s="961"/>
      <c r="DS113" s="961"/>
      <c r="DT113" s="961"/>
      <c r="DU113" s="962"/>
      <c r="DV113" s="964" t="s">
        <v>444</v>
      </c>
      <c r="DW113" s="965"/>
      <c r="DX113" s="965"/>
      <c r="DY113" s="965"/>
      <c r="DZ113" s="966"/>
    </row>
    <row r="114" spans="1:130" s="230" customFormat="1" ht="26.25" customHeight="1" x14ac:dyDescent="0.2">
      <c r="A114" s="956"/>
      <c r="B114" s="957"/>
      <c r="C114" s="925" t="s">
        <v>445</v>
      </c>
      <c r="D114" s="925"/>
      <c r="E114" s="925"/>
      <c r="F114" s="925"/>
      <c r="G114" s="925"/>
      <c r="H114" s="925"/>
      <c r="I114" s="925"/>
      <c r="J114" s="925"/>
      <c r="K114" s="925"/>
      <c r="L114" s="925"/>
      <c r="M114" s="925"/>
      <c r="N114" s="925"/>
      <c r="O114" s="925"/>
      <c r="P114" s="925"/>
      <c r="Q114" s="925"/>
      <c r="R114" s="925"/>
      <c r="S114" s="925"/>
      <c r="T114" s="925"/>
      <c r="U114" s="925"/>
      <c r="V114" s="925"/>
      <c r="W114" s="925"/>
      <c r="X114" s="925"/>
      <c r="Y114" s="925"/>
      <c r="Z114" s="926"/>
      <c r="AA114" s="960" t="s">
        <v>245</v>
      </c>
      <c r="AB114" s="961"/>
      <c r="AC114" s="961"/>
      <c r="AD114" s="961"/>
      <c r="AE114" s="962"/>
      <c r="AF114" s="963" t="s">
        <v>403</v>
      </c>
      <c r="AG114" s="961"/>
      <c r="AH114" s="961"/>
      <c r="AI114" s="961"/>
      <c r="AJ114" s="962"/>
      <c r="AK114" s="963" t="s">
        <v>446</v>
      </c>
      <c r="AL114" s="961"/>
      <c r="AM114" s="961"/>
      <c r="AN114" s="961"/>
      <c r="AO114" s="962"/>
      <c r="AP114" s="964" t="s">
        <v>403</v>
      </c>
      <c r="AQ114" s="965"/>
      <c r="AR114" s="965"/>
      <c r="AS114" s="965"/>
      <c r="AT114" s="966"/>
      <c r="AU114" s="910"/>
      <c r="AV114" s="911"/>
      <c r="AW114" s="911"/>
      <c r="AX114" s="911"/>
      <c r="AY114" s="911"/>
      <c r="AZ114" s="924" t="s">
        <v>447</v>
      </c>
      <c r="BA114" s="925"/>
      <c r="BB114" s="925"/>
      <c r="BC114" s="925"/>
      <c r="BD114" s="925"/>
      <c r="BE114" s="925"/>
      <c r="BF114" s="925"/>
      <c r="BG114" s="925"/>
      <c r="BH114" s="925"/>
      <c r="BI114" s="925"/>
      <c r="BJ114" s="925"/>
      <c r="BK114" s="925"/>
      <c r="BL114" s="925"/>
      <c r="BM114" s="925"/>
      <c r="BN114" s="925"/>
      <c r="BO114" s="925"/>
      <c r="BP114" s="926"/>
      <c r="BQ114" s="927">
        <v>101065156</v>
      </c>
      <c r="BR114" s="928"/>
      <c r="BS114" s="928"/>
      <c r="BT114" s="928"/>
      <c r="BU114" s="928"/>
      <c r="BV114" s="928">
        <v>102440196</v>
      </c>
      <c r="BW114" s="928"/>
      <c r="BX114" s="928"/>
      <c r="BY114" s="928"/>
      <c r="BZ114" s="928"/>
      <c r="CA114" s="928">
        <v>100835984</v>
      </c>
      <c r="CB114" s="928"/>
      <c r="CC114" s="928"/>
      <c r="CD114" s="928"/>
      <c r="CE114" s="928"/>
      <c r="CF114" s="922">
        <v>28.3</v>
      </c>
      <c r="CG114" s="923"/>
      <c r="CH114" s="923"/>
      <c r="CI114" s="923"/>
      <c r="CJ114" s="923"/>
      <c r="CK114" s="950"/>
      <c r="CL114" s="951"/>
      <c r="CM114" s="924" t="s">
        <v>448</v>
      </c>
      <c r="CN114" s="925"/>
      <c r="CO114" s="925"/>
      <c r="CP114" s="925"/>
      <c r="CQ114" s="925"/>
      <c r="CR114" s="925"/>
      <c r="CS114" s="925"/>
      <c r="CT114" s="925"/>
      <c r="CU114" s="925"/>
      <c r="CV114" s="925"/>
      <c r="CW114" s="925"/>
      <c r="CX114" s="925"/>
      <c r="CY114" s="925"/>
      <c r="CZ114" s="925"/>
      <c r="DA114" s="925"/>
      <c r="DB114" s="925"/>
      <c r="DC114" s="925"/>
      <c r="DD114" s="925"/>
      <c r="DE114" s="925"/>
      <c r="DF114" s="926"/>
      <c r="DG114" s="960" t="s">
        <v>403</v>
      </c>
      <c r="DH114" s="961"/>
      <c r="DI114" s="961"/>
      <c r="DJ114" s="961"/>
      <c r="DK114" s="962"/>
      <c r="DL114" s="963" t="s">
        <v>446</v>
      </c>
      <c r="DM114" s="961"/>
      <c r="DN114" s="961"/>
      <c r="DO114" s="961"/>
      <c r="DP114" s="962"/>
      <c r="DQ114" s="963" t="s">
        <v>446</v>
      </c>
      <c r="DR114" s="961"/>
      <c r="DS114" s="961"/>
      <c r="DT114" s="961"/>
      <c r="DU114" s="962"/>
      <c r="DV114" s="964" t="s">
        <v>403</v>
      </c>
      <c r="DW114" s="965"/>
      <c r="DX114" s="965"/>
      <c r="DY114" s="965"/>
      <c r="DZ114" s="966"/>
    </row>
    <row r="115" spans="1:130" s="230" customFormat="1" ht="26.25" customHeight="1" x14ac:dyDescent="0.2">
      <c r="A115" s="956"/>
      <c r="B115" s="957"/>
      <c r="C115" s="925" t="s">
        <v>449</v>
      </c>
      <c r="D115" s="925"/>
      <c r="E115" s="925"/>
      <c r="F115" s="925"/>
      <c r="G115" s="925"/>
      <c r="H115" s="925"/>
      <c r="I115" s="925"/>
      <c r="J115" s="925"/>
      <c r="K115" s="925"/>
      <c r="L115" s="925"/>
      <c r="M115" s="925"/>
      <c r="N115" s="925"/>
      <c r="O115" s="925"/>
      <c r="P115" s="925"/>
      <c r="Q115" s="925"/>
      <c r="R115" s="925"/>
      <c r="S115" s="925"/>
      <c r="T115" s="925"/>
      <c r="U115" s="925"/>
      <c r="V115" s="925"/>
      <c r="W115" s="925"/>
      <c r="X115" s="925"/>
      <c r="Y115" s="925"/>
      <c r="Z115" s="926"/>
      <c r="AA115" s="939">
        <v>1720687</v>
      </c>
      <c r="AB115" s="940"/>
      <c r="AC115" s="940"/>
      <c r="AD115" s="940"/>
      <c r="AE115" s="941"/>
      <c r="AF115" s="942">
        <v>1507030</v>
      </c>
      <c r="AG115" s="940"/>
      <c r="AH115" s="940"/>
      <c r="AI115" s="940"/>
      <c r="AJ115" s="941"/>
      <c r="AK115" s="942">
        <v>1515168</v>
      </c>
      <c r="AL115" s="940"/>
      <c r="AM115" s="940"/>
      <c r="AN115" s="940"/>
      <c r="AO115" s="941"/>
      <c r="AP115" s="943">
        <v>0.4</v>
      </c>
      <c r="AQ115" s="944"/>
      <c r="AR115" s="944"/>
      <c r="AS115" s="944"/>
      <c r="AT115" s="945"/>
      <c r="AU115" s="910"/>
      <c r="AV115" s="911"/>
      <c r="AW115" s="911"/>
      <c r="AX115" s="911"/>
      <c r="AY115" s="911"/>
      <c r="AZ115" s="924" t="s">
        <v>450</v>
      </c>
      <c r="BA115" s="925"/>
      <c r="BB115" s="925"/>
      <c r="BC115" s="925"/>
      <c r="BD115" s="925"/>
      <c r="BE115" s="925"/>
      <c r="BF115" s="925"/>
      <c r="BG115" s="925"/>
      <c r="BH115" s="925"/>
      <c r="BI115" s="925"/>
      <c r="BJ115" s="925"/>
      <c r="BK115" s="925"/>
      <c r="BL115" s="925"/>
      <c r="BM115" s="925"/>
      <c r="BN115" s="925"/>
      <c r="BO115" s="925"/>
      <c r="BP115" s="926"/>
      <c r="BQ115" s="927">
        <v>36625</v>
      </c>
      <c r="BR115" s="928"/>
      <c r="BS115" s="928"/>
      <c r="BT115" s="928"/>
      <c r="BU115" s="928"/>
      <c r="BV115" s="928">
        <v>26267</v>
      </c>
      <c r="BW115" s="928"/>
      <c r="BX115" s="928"/>
      <c r="BY115" s="928"/>
      <c r="BZ115" s="928"/>
      <c r="CA115" s="928">
        <v>18074</v>
      </c>
      <c r="CB115" s="928"/>
      <c r="CC115" s="928"/>
      <c r="CD115" s="928"/>
      <c r="CE115" s="928"/>
      <c r="CF115" s="922">
        <v>0</v>
      </c>
      <c r="CG115" s="923"/>
      <c r="CH115" s="923"/>
      <c r="CI115" s="923"/>
      <c r="CJ115" s="923"/>
      <c r="CK115" s="950"/>
      <c r="CL115" s="951"/>
      <c r="CM115" s="924" t="s">
        <v>451</v>
      </c>
      <c r="CN115" s="925"/>
      <c r="CO115" s="925"/>
      <c r="CP115" s="925"/>
      <c r="CQ115" s="925"/>
      <c r="CR115" s="925"/>
      <c r="CS115" s="925"/>
      <c r="CT115" s="925"/>
      <c r="CU115" s="925"/>
      <c r="CV115" s="925"/>
      <c r="CW115" s="925"/>
      <c r="CX115" s="925"/>
      <c r="CY115" s="925"/>
      <c r="CZ115" s="925"/>
      <c r="DA115" s="925"/>
      <c r="DB115" s="925"/>
      <c r="DC115" s="925"/>
      <c r="DD115" s="925"/>
      <c r="DE115" s="925"/>
      <c r="DF115" s="926"/>
      <c r="DG115" s="960">
        <v>7550705</v>
      </c>
      <c r="DH115" s="961"/>
      <c r="DI115" s="961"/>
      <c r="DJ115" s="961"/>
      <c r="DK115" s="962"/>
      <c r="DL115" s="963">
        <v>6693854</v>
      </c>
      <c r="DM115" s="961"/>
      <c r="DN115" s="961"/>
      <c r="DO115" s="961"/>
      <c r="DP115" s="962"/>
      <c r="DQ115" s="963">
        <v>5814651</v>
      </c>
      <c r="DR115" s="961"/>
      <c r="DS115" s="961"/>
      <c r="DT115" s="961"/>
      <c r="DU115" s="962"/>
      <c r="DV115" s="964">
        <v>1.6</v>
      </c>
      <c r="DW115" s="965"/>
      <c r="DX115" s="965"/>
      <c r="DY115" s="965"/>
      <c r="DZ115" s="966"/>
    </row>
    <row r="116" spans="1:130" s="230" customFormat="1" ht="26.25" customHeight="1" x14ac:dyDescent="0.2">
      <c r="A116" s="958"/>
      <c r="B116" s="959"/>
      <c r="C116" s="967" t="s">
        <v>452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960" t="s">
        <v>444</v>
      </c>
      <c r="AB116" s="961"/>
      <c r="AC116" s="961"/>
      <c r="AD116" s="961"/>
      <c r="AE116" s="962"/>
      <c r="AF116" s="963" t="s">
        <v>403</v>
      </c>
      <c r="AG116" s="961"/>
      <c r="AH116" s="961"/>
      <c r="AI116" s="961"/>
      <c r="AJ116" s="962"/>
      <c r="AK116" s="963" t="s">
        <v>446</v>
      </c>
      <c r="AL116" s="961"/>
      <c r="AM116" s="961"/>
      <c r="AN116" s="961"/>
      <c r="AO116" s="962"/>
      <c r="AP116" s="964" t="s">
        <v>446</v>
      </c>
      <c r="AQ116" s="965"/>
      <c r="AR116" s="965"/>
      <c r="AS116" s="965"/>
      <c r="AT116" s="966"/>
      <c r="AU116" s="910"/>
      <c r="AV116" s="911"/>
      <c r="AW116" s="911"/>
      <c r="AX116" s="911"/>
      <c r="AY116" s="911"/>
      <c r="AZ116" s="969" t="s">
        <v>453</v>
      </c>
      <c r="BA116" s="970"/>
      <c r="BB116" s="970"/>
      <c r="BC116" s="970"/>
      <c r="BD116" s="970"/>
      <c r="BE116" s="970"/>
      <c r="BF116" s="970"/>
      <c r="BG116" s="970"/>
      <c r="BH116" s="970"/>
      <c r="BI116" s="970"/>
      <c r="BJ116" s="970"/>
      <c r="BK116" s="970"/>
      <c r="BL116" s="970"/>
      <c r="BM116" s="970"/>
      <c r="BN116" s="970"/>
      <c r="BO116" s="970"/>
      <c r="BP116" s="971"/>
      <c r="BQ116" s="927" t="s">
        <v>403</v>
      </c>
      <c r="BR116" s="928"/>
      <c r="BS116" s="928"/>
      <c r="BT116" s="928"/>
      <c r="BU116" s="928"/>
      <c r="BV116" s="928" t="s">
        <v>403</v>
      </c>
      <c r="BW116" s="928"/>
      <c r="BX116" s="928"/>
      <c r="BY116" s="928"/>
      <c r="BZ116" s="928"/>
      <c r="CA116" s="928" t="s">
        <v>403</v>
      </c>
      <c r="CB116" s="928"/>
      <c r="CC116" s="928"/>
      <c r="CD116" s="928"/>
      <c r="CE116" s="928"/>
      <c r="CF116" s="922" t="s">
        <v>245</v>
      </c>
      <c r="CG116" s="923"/>
      <c r="CH116" s="923"/>
      <c r="CI116" s="923"/>
      <c r="CJ116" s="923"/>
      <c r="CK116" s="950"/>
      <c r="CL116" s="951"/>
      <c r="CM116" s="924" t="s">
        <v>454</v>
      </c>
      <c r="CN116" s="925"/>
      <c r="CO116" s="925"/>
      <c r="CP116" s="925"/>
      <c r="CQ116" s="925"/>
      <c r="CR116" s="925"/>
      <c r="CS116" s="925"/>
      <c r="CT116" s="925"/>
      <c r="CU116" s="925"/>
      <c r="CV116" s="925"/>
      <c r="CW116" s="925"/>
      <c r="CX116" s="925"/>
      <c r="CY116" s="925"/>
      <c r="CZ116" s="925"/>
      <c r="DA116" s="925"/>
      <c r="DB116" s="925"/>
      <c r="DC116" s="925"/>
      <c r="DD116" s="925"/>
      <c r="DE116" s="925"/>
      <c r="DF116" s="926"/>
      <c r="DG116" s="960">
        <v>3693969</v>
      </c>
      <c r="DH116" s="961"/>
      <c r="DI116" s="961"/>
      <c r="DJ116" s="961"/>
      <c r="DK116" s="962"/>
      <c r="DL116" s="963">
        <v>3377454</v>
      </c>
      <c r="DM116" s="961"/>
      <c r="DN116" s="961"/>
      <c r="DO116" s="961"/>
      <c r="DP116" s="962"/>
      <c r="DQ116" s="963">
        <v>2903029</v>
      </c>
      <c r="DR116" s="961"/>
      <c r="DS116" s="961"/>
      <c r="DT116" s="961"/>
      <c r="DU116" s="962"/>
      <c r="DV116" s="964">
        <v>0.8</v>
      </c>
      <c r="DW116" s="965"/>
      <c r="DX116" s="965"/>
      <c r="DY116" s="965"/>
      <c r="DZ116" s="966"/>
    </row>
    <row r="117" spans="1:130" s="230" customFormat="1" ht="26.25" customHeight="1" x14ac:dyDescent="0.2">
      <c r="A117" s="914" t="s">
        <v>188</v>
      </c>
      <c r="B117" s="895"/>
      <c r="C117" s="895"/>
      <c r="D117" s="895"/>
      <c r="E117" s="895"/>
      <c r="F117" s="895"/>
      <c r="G117" s="895"/>
      <c r="H117" s="895"/>
      <c r="I117" s="895"/>
      <c r="J117" s="895"/>
      <c r="K117" s="895"/>
      <c r="L117" s="895"/>
      <c r="M117" s="895"/>
      <c r="N117" s="895"/>
      <c r="O117" s="895"/>
      <c r="P117" s="895"/>
      <c r="Q117" s="895"/>
      <c r="R117" s="895"/>
      <c r="S117" s="895"/>
      <c r="T117" s="895"/>
      <c r="U117" s="895"/>
      <c r="V117" s="895"/>
      <c r="W117" s="895"/>
      <c r="X117" s="895"/>
      <c r="Y117" s="979" t="s">
        <v>455</v>
      </c>
      <c r="Z117" s="896"/>
      <c r="AA117" s="980">
        <v>90352658</v>
      </c>
      <c r="AB117" s="981"/>
      <c r="AC117" s="981"/>
      <c r="AD117" s="981"/>
      <c r="AE117" s="982"/>
      <c r="AF117" s="983">
        <v>89221211</v>
      </c>
      <c r="AG117" s="981"/>
      <c r="AH117" s="981"/>
      <c r="AI117" s="981"/>
      <c r="AJ117" s="982"/>
      <c r="AK117" s="983">
        <v>89142428</v>
      </c>
      <c r="AL117" s="981"/>
      <c r="AM117" s="981"/>
      <c r="AN117" s="981"/>
      <c r="AO117" s="982"/>
      <c r="AP117" s="984"/>
      <c r="AQ117" s="985"/>
      <c r="AR117" s="985"/>
      <c r="AS117" s="985"/>
      <c r="AT117" s="986"/>
      <c r="AU117" s="910"/>
      <c r="AV117" s="911"/>
      <c r="AW117" s="911"/>
      <c r="AX117" s="911"/>
      <c r="AY117" s="911"/>
      <c r="AZ117" s="976" t="s">
        <v>456</v>
      </c>
      <c r="BA117" s="977"/>
      <c r="BB117" s="977"/>
      <c r="BC117" s="977"/>
      <c r="BD117" s="977"/>
      <c r="BE117" s="977"/>
      <c r="BF117" s="977"/>
      <c r="BG117" s="977"/>
      <c r="BH117" s="977"/>
      <c r="BI117" s="977"/>
      <c r="BJ117" s="977"/>
      <c r="BK117" s="977"/>
      <c r="BL117" s="977"/>
      <c r="BM117" s="977"/>
      <c r="BN117" s="977"/>
      <c r="BO117" s="977"/>
      <c r="BP117" s="978"/>
      <c r="BQ117" s="927" t="s">
        <v>457</v>
      </c>
      <c r="BR117" s="928"/>
      <c r="BS117" s="928"/>
      <c r="BT117" s="928"/>
      <c r="BU117" s="928"/>
      <c r="BV117" s="928" t="s">
        <v>245</v>
      </c>
      <c r="BW117" s="928"/>
      <c r="BX117" s="928"/>
      <c r="BY117" s="928"/>
      <c r="BZ117" s="928"/>
      <c r="CA117" s="928" t="s">
        <v>245</v>
      </c>
      <c r="CB117" s="928"/>
      <c r="CC117" s="928"/>
      <c r="CD117" s="928"/>
      <c r="CE117" s="928"/>
      <c r="CF117" s="922" t="s">
        <v>446</v>
      </c>
      <c r="CG117" s="923"/>
      <c r="CH117" s="923"/>
      <c r="CI117" s="923"/>
      <c r="CJ117" s="923"/>
      <c r="CK117" s="950"/>
      <c r="CL117" s="951"/>
      <c r="CM117" s="924" t="s">
        <v>458</v>
      </c>
      <c r="CN117" s="925"/>
      <c r="CO117" s="925"/>
      <c r="CP117" s="925"/>
      <c r="CQ117" s="925"/>
      <c r="CR117" s="925"/>
      <c r="CS117" s="925"/>
      <c r="CT117" s="925"/>
      <c r="CU117" s="925"/>
      <c r="CV117" s="925"/>
      <c r="CW117" s="925"/>
      <c r="CX117" s="925"/>
      <c r="CY117" s="925"/>
      <c r="CZ117" s="925"/>
      <c r="DA117" s="925"/>
      <c r="DB117" s="925"/>
      <c r="DC117" s="925"/>
      <c r="DD117" s="925"/>
      <c r="DE117" s="925"/>
      <c r="DF117" s="926"/>
      <c r="DG117" s="960" t="s">
        <v>245</v>
      </c>
      <c r="DH117" s="961"/>
      <c r="DI117" s="961"/>
      <c r="DJ117" s="961"/>
      <c r="DK117" s="962"/>
      <c r="DL117" s="963" t="s">
        <v>245</v>
      </c>
      <c r="DM117" s="961"/>
      <c r="DN117" s="961"/>
      <c r="DO117" s="961"/>
      <c r="DP117" s="962"/>
      <c r="DQ117" s="963" t="s">
        <v>245</v>
      </c>
      <c r="DR117" s="961"/>
      <c r="DS117" s="961"/>
      <c r="DT117" s="961"/>
      <c r="DU117" s="962"/>
      <c r="DV117" s="964" t="s">
        <v>403</v>
      </c>
      <c r="DW117" s="965"/>
      <c r="DX117" s="965"/>
      <c r="DY117" s="965"/>
      <c r="DZ117" s="966"/>
    </row>
    <row r="118" spans="1:130" s="230" customFormat="1" ht="26.25" customHeight="1" x14ac:dyDescent="0.2">
      <c r="A118" s="914" t="s">
        <v>428</v>
      </c>
      <c r="B118" s="895"/>
      <c r="C118" s="895"/>
      <c r="D118" s="895"/>
      <c r="E118" s="895"/>
      <c r="F118" s="895"/>
      <c r="G118" s="895"/>
      <c r="H118" s="895"/>
      <c r="I118" s="895"/>
      <c r="J118" s="895"/>
      <c r="K118" s="895"/>
      <c r="L118" s="895"/>
      <c r="M118" s="895"/>
      <c r="N118" s="895"/>
      <c r="O118" s="895"/>
      <c r="P118" s="895"/>
      <c r="Q118" s="895"/>
      <c r="R118" s="895"/>
      <c r="S118" s="895"/>
      <c r="T118" s="895"/>
      <c r="U118" s="895"/>
      <c r="V118" s="895"/>
      <c r="W118" s="895"/>
      <c r="X118" s="895"/>
      <c r="Y118" s="895"/>
      <c r="Z118" s="896"/>
      <c r="AA118" s="894" t="s">
        <v>425</v>
      </c>
      <c r="AB118" s="895"/>
      <c r="AC118" s="895"/>
      <c r="AD118" s="895"/>
      <c r="AE118" s="896"/>
      <c r="AF118" s="894" t="s">
        <v>426</v>
      </c>
      <c r="AG118" s="895"/>
      <c r="AH118" s="895"/>
      <c r="AI118" s="895"/>
      <c r="AJ118" s="896"/>
      <c r="AK118" s="894" t="s">
        <v>309</v>
      </c>
      <c r="AL118" s="895"/>
      <c r="AM118" s="895"/>
      <c r="AN118" s="895"/>
      <c r="AO118" s="896"/>
      <c r="AP118" s="972" t="s">
        <v>427</v>
      </c>
      <c r="AQ118" s="973"/>
      <c r="AR118" s="973"/>
      <c r="AS118" s="973"/>
      <c r="AT118" s="974"/>
      <c r="AU118" s="910"/>
      <c r="AV118" s="911"/>
      <c r="AW118" s="911"/>
      <c r="AX118" s="911"/>
      <c r="AY118" s="911"/>
      <c r="AZ118" s="975" t="s">
        <v>459</v>
      </c>
      <c r="BA118" s="967"/>
      <c r="BB118" s="967"/>
      <c r="BC118" s="967"/>
      <c r="BD118" s="967"/>
      <c r="BE118" s="967"/>
      <c r="BF118" s="967"/>
      <c r="BG118" s="967"/>
      <c r="BH118" s="967"/>
      <c r="BI118" s="967"/>
      <c r="BJ118" s="967"/>
      <c r="BK118" s="967"/>
      <c r="BL118" s="967"/>
      <c r="BM118" s="967"/>
      <c r="BN118" s="967"/>
      <c r="BO118" s="967"/>
      <c r="BP118" s="968"/>
      <c r="BQ118" s="1001" t="s">
        <v>403</v>
      </c>
      <c r="BR118" s="1002"/>
      <c r="BS118" s="1002"/>
      <c r="BT118" s="1002"/>
      <c r="BU118" s="1002"/>
      <c r="BV118" s="1002" t="s">
        <v>403</v>
      </c>
      <c r="BW118" s="1002"/>
      <c r="BX118" s="1002"/>
      <c r="BY118" s="1002"/>
      <c r="BZ118" s="1002"/>
      <c r="CA118" s="1002" t="s">
        <v>446</v>
      </c>
      <c r="CB118" s="1002"/>
      <c r="CC118" s="1002"/>
      <c r="CD118" s="1002"/>
      <c r="CE118" s="1002"/>
      <c r="CF118" s="922" t="s">
        <v>446</v>
      </c>
      <c r="CG118" s="923"/>
      <c r="CH118" s="923"/>
      <c r="CI118" s="923"/>
      <c r="CJ118" s="923"/>
      <c r="CK118" s="950"/>
      <c r="CL118" s="951"/>
      <c r="CM118" s="924" t="s">
        <v>460</v>
      </c>
      <c r="CN118" s="925"/>
      <c r="CO118" s="925"/>
      <c r="CP118" s="925"/>
      <c r="CQ118" s="925"/>
      <c r="CR118" s="925"/>
      <c r="CS118" s="925"/>
      <c r="CT118" s="925"/>
      <c r="CU118" s="925"/>
      <c r="CV118" s="925"/>
      <c r="CW118" s="925"/>
      <c r="CX118" s="925"/>
      <c r="CY118" s="925"/>
      <c r="CZ118" s="925"/>
      <c r="DA118" s="925"/>
      <c r="DB118" s="925"/>
      <c r="DC118" s="925"/>
      <c r="DD118" s="925"/>
      <c r="DE118" s="925"/>
      <c r="DF118" s="926"/>
      <c r="DG118" s="960" t="s">
        <v>446</v>
      </c>
      <c r="DH118" s="961"/>
      <c r="DI118" s="961"/>
      <c r="DJ118" s="961"/>
      <c r="DK118" s="962"/>
      <c r="DL118" s="963" t="s">
        <v>446</v>
      </c>
      <c r="DM118" s="961"/>
      <c r="DN118" s="961"/>
      <c r="DO118" s="961"/>
      <c r="DP118" s="962"/>
      <c r="DQ118" s="963" t="s">
        <v>403</v>
      </c>
      <c r="DR118" s="961"/>
      <c r="DS118" s="961"/>
      <c r="DT118" s="961"/>
      <c r="DU118" s="962"/>
      <c r="DV118" s="964" t="s">
        <v>446</v>
      </c>
      <c r="DW118" s="965"/>
      <c r="DX118" s="965"/>
      <c r="DY118" s="965"/>
      <c r="DZ118" s="966"/>
    </row>
    <row r="119" spans="1:130" s="230" customFormat="1" ht="26.25" customHeight="1" x14ac:dyDescent="0.2">
      <c r="A119" s="1058" t="s">
        <v>431</v>
      </c>
      <c r="B119" s="949"/>
      <c r="C119" s="931" t="s">
        <v>432</v>
      </c>
      <c r="D119" s="899"/>
      <c r="E119" s="899"/>
      <c r="F119" s="899"/>
      <c r="G119" s="899"/>
      <c r="H119" s="899"/>
      <c r="I119" s="899"/>
      <c r="J119" s="899"/>
      <c r="K119" s="899"/>
      <c r="L119" s="899"/>
      <c r="M119" s="899"/>
      <c r="N119" s="899"/>
      <c r="O119" s="899"/>
      <c r="P119" s="899"/>
      <c r="Q119" s="899"/>
      <c r="R119" s="899"/>
      <c r="S119" s="899"/>
      <c r="T119" s="899"/>
      <c r="U119" s="899"/>
      <c r="V119" s="899"/>
      <c r="W119" s="899"/>
      <c r="X119" s="899"/>
      <c r="Y119" s="899"/>
      <c r="Z119" s="900"/>
      <c r="AA119" s="901">
        <v>832234</v>
      </c>
      <c r="AB119" s="902"/>
      <c r="AC119" s="902"/>
      <c r="AD119" s="902"/>
      <c r="AE119" s="903"/>
      <c r="AF119" s="904">
        <v>649325</v>
      </c>
      <c r="AG119" s="902"/>
      <c r="AH119" s="902"/>
      <c r="AI119" s="902"/>
      <c r="AJ119" s="903"/>
      <c r="AK119" s="904">
        <v>649677</v>
      </c>
      <c r="AL119" s="902"/>
      <c r="AM119" s="902"/>
      <c r="AN119" s="902"/>
      <c r="AO119" s="903"/>
      <c r="AP119" s="905">
        <v>0.2</v>
      </c>
      <c r="AQ119" s="906"/>
      <c r="AR119" s="906"/>
      <c r="AS119" s="906"/>
      <c r="AT119" s="907"/>
      <c r="AU119" s="912"/>
      <c r="AV119" s="913"/>
      <c r="AW119" s="913"/>
      <c r="AX119" s="913"/>
      <c r="AY119" s="913"/>
      <c r="AZ119" s="251" t="s">
        <v>188</v>
      </c>
      <c r="BA119" s="251"/>
      <c r="BB119" s="251"/>
      <c r="BC119" s="251"/>
      <c r="BD119" s="251"/>
      <c r="BE119" s="251"/>
      <c r="BF119" s="251"/>
      <c r="BG119" s="251"/>
      <c r="BH119" s="251"/>
      <c r="BI119" s="251"/>
      <c r="BJ119" s="251"/>
      <c r="BK119" s="251"/>
      <c r="BL119" s="251"/>
      <c r="BM119" s="251"/>
      <c r="BN119" s="251"/>
      <c r="BO119" s="979" t="s">
        <v>461</v>
      </c>
      <c r="BP119" s="1007"/>
      <c r="BQ119" s="1001">
        <v>1303211496</v>
      </c>
      <c r="BR119" s="1002"/>
      <c r="BS119" s="1002"/>
      <c r="BT119" s="1002"/>
      <c r="BU119" s="1002"/>
      <c r="BV119" s="1002">
        <v>1305814916</v>
      </c>
      <c r="BW119" s="1002"/>
      <c r="BX119" s="1002"/>
      <c r="BY119" s="1002"/>
      <c r="BZ119" s="1002"/>
      <c r="CA119" s="1002">
        <v>1346663823</v>
      </c>
      <c r="CB119" s="1002"/>
      <c r="CC119" s="1002"/>
      <c r="CD119" s="1002"/>
      <c r="CE119" s="1002"/>
      <c r="CF119" s="1003"/>
      <c r="CG119" s="1004"/>
      <c r="CH119" s="1004"/>
      <c r="CI119" s="1004"/>
      <c r="CJ119" s="1005"/>
      <c r="CK119" s="952"/>
      <c r="CL119" s="953"/>
      <c r="CM119" s="975" t="s">
        <v>462</v>
      </c>
      <c r="CN119" s="967"/>
      <c r="CO119" s="967"/>
      <c r="CP119" s="967"/>
      <c r="CQ119" s="967"/>
      <c r="CR119" s="967"/>
      <c r="CS119" s="967"/>
      <c r="CT119" s="967"/>
      <c r="CU119" s="967"/>
      <c r="CV119" s="967"/>
      <c r="CW119" s="967"/>
      <c r="CX119" s="967"/>
      <c r="CY119" s="967"/>
      <c r="CZ119" s="967"/>
      <c r="DA119" s="967"/>
      <c r="DB119" s="967"/>
      <c r="DC119" s="967"/>
      <c r="DD119" s="967"/>
      <c r="DE119" s="967"/>
      <c r="DF119" s="968"/>
      <c r="DG119" s="1006" t="s">
        <v>245</v>
      </c>
      <c r="DH119" s="988"/>
      <c r="DI119" s="988"/>
      <c r="DJ119" s="988"/>
      <c r="DK119" s="989"/>
      <c r="DL119" s="987" t="s">
        <v>245</v>
      </c>
      <c r="DM119" s="988"/>
      <c r="DN119" s="988"/>
      <c r="DO119" s="988"/>
      <c r="DP119" s="989"/>
      <c r="DQ119" s="987" t="s">
        <v>446</v>
      </c>
      <c r="DR119" s="988"/>
      <c r="DS119" s="988"/>
      <c r="DT119" s="988"/>
      <c r="DU119" s="989"/>
      <c r="DV119" s="990" t="s">
        <v>403</v>
      </c>
      <c r="DW119" s="991"/>
      <c r="DX119" s="991"/>
      <c r="DY119" s="991"/>
      <c r="DZ119" s="992"/>
    </row>
    <row r="120" spans="1:130" s="230" customFormat="1" ht="26.25" customHeight="1" x14ac:dyDescent="0.2">
      <c r="A120" s="1059"/>
      <c r="B120" s="951"/>
      <c r="C120" s="924" t="s">
        <v>435</v>
      </c>
      <c r="D120" s="925"/>
      <c r="E120" s="925"/>
      <c r="F120" s="925"/>
      <c r="G120" s="925"/>
      <c r="H120" s="925"/>
      <c r="I120" s="925"/>
      <c r="J120" s="925"/>
      <c r="K120" s="925"/>
      <c r="L120" s="925"/>
      <c r="M120" s="925"/>
      <c r="N120" s="925"/>
      <c r="O120" s="925"/>
      <c r="P120" s="925"/>
      <c r="Q120" s="925"/>
      <c r="R120" s="925"/>
      <c r="S120" s="925"/>
      <c r="T120" s="925"/>
      <c r="U120" s="925"/>
      <c r="V120" s="925"/>
      <c r="W120" s="925"/>
      <c r="X120" s="925"/>
      <c r="Y120" s="925"/>
      <c r="Z120" s="926"/>
      <c r="AA120" s="960">
        <v>277926</v>
      </c>
      <c r="AB120" s="961"/>
      <c r="AC120" s="961"/>
      <c r="AD120" s="961"/>
      <c r="AE120" s="962"/>
      <c r="AF120" s="963">
        <v>277816</v>
      </c>
      <c r="AG120" s="961"/>
      <c r="AH120" s="961"/>
      <c r="AI120" s="961"/>
      <c r="AJ120" s="962"/>
      <c r="AK120" s="963">
        <v>277706</v>
      </c>
      <c r="AL120" s="961"/>
      <c r="AM120" s="961"/>
      <c r="AN120" s="961"/>
      <c r="AO120" s="962"/>
      <c r="AP120" s="964">
        <v>0.1</v>
      </c>
      <c r="AQ120" s="965"/>
      <c r="AR120" s="965"/>
      <c r="AS120" s="965"/>
      <c r="AT120" s="966"/>
      <c r="AU120" s="993" t="s">
        <v>463</v>
      </c>
      <c r="AV120" s="994"/>
      <c r="AW120" s="994"/>
      <c r="AX120" s="994"/>
      <c r="AY120" s="995"/>
      <c r="AZ120" s="931" t="s">
        <v>464</v>
      </c>
      <c r="BA120" s="899"/>
      <c r="BB120" s="899"/>
      <c r="BC120" s="899"/>
      <c r="BD120" s="899"/>
      <c r="BE120" s="899"/>
      <c r="BF120" s="899"/>
      <c r="BG120" s="899"/>
      <c r="BH120" s="899"/>
      <c r="BI120" s="899"/>
      <c r="BJ120" s="899"/>
      <c r="BK120" s="899"/>
      <c r="BL120" s="899"/>
      <c r="BM120" s="899"/>
      <c r="BN120" s="899"/>
      <c r="BO120" s="899"/>
      <c r="BP120" s="900"/>
      <c r="BQ120" s="932">
        <v>220191967</v>
      </c>
      <c r="BR120" s="933"/>
      <c r="BS120" s="933"/>
      <c r="BT120" s="933"/>
      <c r="BU120" s="933"/>
      <c r="BV120" s="933">
        <v>236915969</v>
      </c>
      <c r="BW120" s="933"/>
      <c r="BX120" s="933"/>
      <c r="BY120" s="933"/>
      <c r="BZ120" s="933"/>
      <c r="CA120" s="933">
        <v>260995340</v>
      </c>
      <c r="CB120" s="933"/>
      <c r="CC120" s="933"/>
      <c r="CD120" s="933"/>
      <c r="CE120" s="933"/>
      <c r="CF120" s="946">
        <v>73.2</v>
      </c>
      <c r="CG120" s="947"/>
      <c r="CH120" s="947"/>
      <c r="CI120" s="947"/>
      <c r="CJ120" s="947"/>
      <c r="CK120" s="1008" t="s">
        <v>465</v>
      </c>
      <c r="CL120" s="1009"/>
      <c r="CM120" s="1009"/>
      <c r="CN120" s="1009"/>
      <c r="CO120" s="1010"/>
      <c r="CP120" s="1016" t="s">
        <v>466</v>
      </c>
      <c r="CQ120" s="1017"/>
      <c r="CR120" s="1017"/>
      <c r="CS120" s="1017"/>
      <c r="CT120" s="1017"/>
      <c r="CU120" s="1017"/>
      <c r="CV120" s="1017"/>
      <c r="CW120" s="1017"/>
      <c r="CX120" s="1017"/>
      <c r="CY120" s="1017"/>
      <c r="CZ120" s="1017"/>
      <c r="DA120" s="1017"/>
      <c r="DB120" s="1017"/>
      <c r="DC120" s="1017"/>
      <c r="DD120" s="1017"/>
      <c r="DE120" s="1017"/>
      <c r="DF120" s="1018"/>
      <c r="DG120" s="932">
        <v>112407295</v>
      </c>
      <c r="DH120" s="933"/>
      <c r="DI120" s="933"/>
      <c r="DJ120" s="933"/>
      <c r="DK120" s="933"/>
      <c r="DL120" s="933">
        <v>109197093</v>
      </c>
      <c r="DM120" s="933"/>
      <c r="DN120" s="933"/>
      <c r="DO120" s="933"/>
      <c r="DP120" s="933"/>
      <c r="DQ120" s="933">
        <v>133888358</v>
      </c>
      <c r="DR120" s="933"/>
      <c r="DS120" s="933"/>
      <c r="DT120" s="933"/>
      <c r="DU120" s="933"/>
      <c r="DV120" s="934">
        <v>37.6</v>
      </c>
      <c r="DW120" s="934"/>
      <c r="DX120" s="934"/>
      <c r="DY120" s="934"/>
      <c r="DZ120" s="935"/>
    </row>
    <row r="121" spans="1:130" s="230" customFormat="1" ht="26.25" customHeight="1" x14ac:dyDescent="0.2">
      <c r="A121" s="1059"/>
      <c r="B121" s="951"/>
      <c r="C121" s="976" t="s">
        <v>467</v>
      </c>
      <c r="D121" s="977"/>
      <c r="E121" s="977"/>
      <c r="F121" s="977"/>
      <c r="G121" s="977"/>
      <c r="H121" s="977"/>
      <c r="I121" s="977"/>
      <c r="J121" s="977"/>
      <c r="K121" s="977"/>
      <c r="L121" s="977"/>
      <c r="M121" s="977"/>
      <c r="N121" s="977"/>
      <c r="O121" s="977"/>
      <c r="P121" s="977"/>
      <c r="Q121" s="977"/>
      <c r="R121" s="977"/>
      <c r="S121" s="977"/>
      <c r="T121" s="977"/>
      <c r="U121" s="977"/>
      <c r="V121" s="977"/>
      <c r="W121" s="977"/>
      <c r="X121" s="977"/>
      <c r="Y121" s="977"/>
      <c r="Z121" s="978"/>
      <c r="AA121" s="960">
        <v>8665</v>
      </c>
      <c r="AB121" s="961"/>
      <c r="AC121" s="961"/>
      <c r="AD121" s="961"/>
      <c r="AE121" s="962"/>
      <c r="AF121" s="963">
        <v>8495</v>
      </c>
      <c r="AG121" s="961"/>
      <c r="AH121" s="961"/>
      <c r="AI121" s="961"/>
      <c r="AJ121" s="962"/>
      <c r="AK121" s="963" t="s">
        <v>446</v>
      </c>
      <c r="AL121" s="961"/>
      <c r="AM121" s="961"/>
      <c r="AN121" s="961"/>
      <c r="AO121" s="962"/>
      <c r="AP121" s="964" t="s">
        <v>446</v>
      </c>
      <c r="AQ121" s="965"/>
      <c r="AR121" s="965"/>
      <c r="AS121" s="965"/>
      <c r="AT121" s="966"/>
      <c r="AU121" s="996"/>
      <c r="AV121" s="997"/>
      <c r="AW121" s="997"/>
      <c r="AX121" s="997"/>
      <c r="AY121" s="998"/>
      <c r="AZ121" s="924" t="s">
        <v>468</v>
      </c>
      <c r="BA121" s="925"/>
      <c r="BB121" s="925"/>
      <c r="BC121" s="925"/>
      <c r="BD121" s="925"/>
      <c r="BE121" s="925"/>
      <c r="BF121" s="925"/>
      <c r="BG121" s="925"/>
      <c r="BH121" s="925"/>
      <c r="BI121" s="925"/>
      <c r="BJ121" s="925"/>
      <c r="BK121" s="925"/>
      <c r="BL121" s="925"/>
      <c r="BM121" s="925"/>
      <c r="BN121" s="925"/>
      <c r="BO121" s="925"/>
      <c r="BP121" s="926"/>
      <c r="BQ121" s="927">
        <v>265157055</v>
      </c>
      <c r="BR121" s="928"/>
      <c r="BS121" s="928"/>
      <c r="BT121" s="928"/>
      <c r="BU121" s="928"/>
      <c r="BV121" s="928">
        <v>260367792</v>
      </c>
      <c r="BW121" s="928"/>
      <c r="BX121" s="928"/>
      <c r="BY121" s="928"/>
      <c r="BZ121" s="928"/>
      <c r="CA121" s="928">
        <v>277577527</v>
      </c>
      <c r="CB121" s="928"/>
      <c r="CC121" s="928"/>
      <c r="CD121" s="928"/>
      <c r="CE121" s="928"/>
      <c r="CF121" s="922">
        <v>77.900000000000006</v>
      </c>
      <c r="CG121" s="923"/>
      <c r="CH121" s="923"/>
      <c r="CI121" s="923"/>
      <c r="CJ121" s="923"/>
      <c r="CK121" s="1011"/>
      <c r="CL121" s="1012"/>
      <c r="CM121" s="1012"/>
      <c r="CN121" s="1012"/>
      <c r="CO121" s="1013"/>
      <c r="CP121" s="1021" t="s">
        <v>469</v>
      </c>
      <c r="CQ121" s="1022"/>
      <c r="CR121" s="1022"/>
      <c r="CS121" s="1022"/>
      <c r="CT121" s="1022"/>
      <c r="CU121" s="1022"/>
      <c r="CV121" s="1022"/>
      <c r="CW121" s="1022"/>
      <c r="CX121" s="1022"/>
      <c r="CY121" s="1022"/>
      <c r="CZ121" s="1022"/>
      <c r="DA121" s="1022"/>
      <c r="DB121" s="1022"/>
      <c r="DC121" s="1022"/>
      <c r="DD121" s="1022"/>
      <c r="DE121" s="1022"/>
      <c r="DF121" s="1023"/>
      <c r="DG121" s="927">
        <v>28458570</v>
      </c>
      <c r="DH121" s="928"/>
      <c r="DI121" s="928"/>
      <c r="DJ121" s="928"/>
      <c r="DK121" s="928"/>
      <c r="DL121" s="928">
        <v>28297651</v>
      </c>
      <c r="DM121" s="928"/>
      <c r="DN121" s="928"/>
      <c r="DO121" s="928"/>
      <c r="DP121" s="928"/>
      <c r="DQ121" s="928">
        <v>26321686</v>
      </c>
      <c r="DR121" s="928"/>
      <c r="DS121" s="928"/>
      <c r="DT121" s="928"/>
      <c r="DU121" s="928"/>
      <c r="DV121" s="929">
        <v>7.4</v>
      </c>
      <c r="DW121" s="929"/>
      <c r="DX121" s="929"/>
      <c r="DY121" s="929"/>
      <c r="DZ121" s="930"/>
    </row>
    <row r="122" spans="1:130" s="230" customFormat="1" ht="26.25" customHeight="1" x14ac:dyDescent="0.2">
      <c r="A122" s="1059"/>
      <c r="B122" s="951"/>
      <c r="C122" s="924" t="s">
        <v>448</v>
      </c>
      <c r="D122" s="925"/>
      <c r="E122" s="925"/>
      <c r="F122" s="925"/>
      <c r="G122" s="925"/>
      <c r="H122" s="925"/>
      <c r="I122" s="925"/>
      <c r="J122" s="925"/>
      <c r="K122" s="925"/>
      <c r="L122" s="925"/>
      <c r="M122" s="925"/>
      <c r="N122" s="925"/>
      <c r="O122" s="925"/>
      <c r="P122" s="925"/>
      <c r="Q122" s="925"/>
      <c r="R122" s="925"/>
      <c r="S122" s="925"/>
      <c r="T122" s="925"/>
      <c r="U122" s="925"/>
      <c r="V122" s="925"/>
      <c r="W122" s="925"/>
      <c r="X122" s="925"/>
      <c r="Y122" s="925"/>
      <c r="Z122" s="926"/>
      <c r="AA122" s="960" t="s">
        <v>245</v>
      </c>
      <c r="AB122" s="961"/>
      <c r="AC122" s="961"/>
      <c r="AD122" s="961"/>
      <c r="AE122" s="962"/>
      <c r="AF122" s="963" t="s">
        <v>245</v>
      </c>
      <c r="AG122" s="961"/>
      <c r="AH122" s="961"/>
      <c r="AI122" s="961"/>
      <c r="AJ122" s="962"/>
      <c r="AK122" s="963" t="s">
        <v>446</v>
      </c>
      <c r="AL122" s="961"/>
      <c r="AM122" s="961"/>
      <c r="AN122" s="961"/>
      <c r="AO122" s="962"/>
      <c r="AP122" s="964" t="s">
        <v>245</v>
      </c>
      <c r="AQ122" s="965"/>
      <c r="AR122" s="965"/>
      <c r="AS122" s="965"/>
      <c r="AT122" s="966"/>
      <c r="AU122" s="996"/>
      <c r="AV122" s="997"/>
      <c r="AW122" s="997"/>
      <c r="AX122" s="997"/>
      <c r="AY122" s="998"/>
      <c r="AZ122" s="975" t="s">
        <v>470</v>
      </c>
      <c r="BA122" s="967"/>
      <c r="BB122" s="967"/>
      <c r="BC122" s="967"/>
      <c r="BD122" s="967"/>
      <c r="BE122" s="967"/>
      <c r="BF122" s="967"/>
      <c r="BG122" s="967"/>
      <c r="BH122" s="967"/>
      <c r="BI122" s="967"/>
      <c r="BJ122" s="967"/>
      <c r="BK122" s="967"/>
      <c r="BL122" s="967"/>
      <c r="BM122" s="967"/>
      <c r="BN122" s="967"/>
      <c r="BO122" s="967"/>
      <c r="BP122" s="968"/>
      <c r="BQ122" s="1001">
        <v>396618605</v>
      </c>
      <c r="BR122" s="1002"/>
      <c r="BS122" s="1002"/>
      <c r="BT122" s="1002"/>
      <c r="BU122" s="1002"/>
      <c r="BV122" s="1002">
        <v>384700297</v>
      </c>
      <c r="BW122" s="1002"/>
      <c r="BX122" s="1002"/>
      <c r="BY122" s="1002"/>
      <c r="BZ122" s="1002"/>
      <c r="CA122" s="1002">
        <v>368189380</v>
      </c>
      <c r="CB122" s="1002"/>
      <c r="CC122" s="1002"/>
      <c r="CD122" s="1002"/>
      <c r="CE122" s="1002"/>
      <c r="CF122" s="1019">
        <v>103.3</v>
      </c>
      <c r="CG122" s="1020"/>
      <c r="CH122" s="1020"/>
      <c r="CI122" s="1020"/>
      <c r="CJ122" s="1020"/>
      <c r="CK122" s="1011"/>
      <c r="CL122" s="1012"/>
      <c r="CM122" s="1012"/>
      <c r="CN122" s="1012"/>
      <c r="CO122" s="1013"/>
      <c r="CP122" s="1021" t="s">
        <v>471</v>
      </c>
      <c r="CQ122" s="1022"/>
      <c r="CR122" s="1022"/>
      <c r="CS122" s="1022"/>
      <c r="CT122" s="1022"/>
      <c r="CU122" s="1022"/>
      <c r="CV122" s="1022"/>
      <c r="CW122" s="1022"/>
      <c r="CX122" s="1022"/>
      <c r="CY122" s="1022"/>
      <c r="CZ122" s="1022"/>
      <c r="DA122" s="1022"/>
      <c r="DB122" s="1022"/>
      <c r="DC122" s="1022"/>
      <c r="DD122" s="1022"/>
      <c r="DE122" s="1022"/>
      <c r="DF122" s="1023"/>
      <c r="DG122" s="927">
        <v>3850982</v>
      </c>
      <c r="DH122" s="928"/>
      <c r="DI122" s="928"/>
      <c r="DJ122" s="928"/>
      <c r="DK122" s="928"/>
      <c r="DL122" s="928">
        <v>4669913</v>
      </c>
      <c r="DM122" s="928"/>
      <c r="DN122" s="928"/>
      <c r="DO122" s="928"/>
      <c r="DP122" s="928"/>
      <c r="DQ122" s="928">
        <v>4679695</v>
      </c>
      <c r="DR122" s="928"/>
      <c r="DS122" s="928"/>
      <c r="DT122" s="928"/>
      <c r="DU122" s="928"/>
      <c r="DV122" s="929">
        <v>1.3</v>
      </c>
      <c r="DW122" s="929"/>
      <c r="DX122" s="929"/>
      <c r="DY122" s="929"/>
      <c r="DZ122" s="930"/>
    </row>
    <row r="123" spans="1:130" s="230" customFormat="1" ht="26.25" customHeight="1" x14ac:dyDescent="0.2">
      <c r="A123" s="1059"/>
      <c r="B123" s="951"/>
      <c r="C123" s="924" t="s">
        <v>454</v>
      </c>
      <c r="D123" s="925"/>
      <c r="E123" s="925"/>
      <c r="F123" s="925"/>
      <c r="G123" s="925"/>
      <c r="H123" s="925"/>
      <c r="I123" s="925"/>
      <c r="J123" s="925"/>
      <c r="K123" s="925"/>
      <c r="L123" s="925"/>
      <c r="M123" s="925"/>
      <c r="N123" s="925"/>
      <c r="O123" s="925"/>
      <c r="P123" s="925"/>
      <c r="Q123" s="925"/>
      <c r="R123" s="925"/>
      <c r="S123" s="925"/>
      <c r="T123" s="925"/>
      <c r="U123" s="925"/>
      <c r="V123" s="925"/>
      <c r="W123" s="925"/>
      <c r="X123" s="925"/>
      <c r="Y123" s="925"/>
      <c r="Z123" s="926"/>
      <c r="AA123" s="960">
        <v>601862</v>
      </c>
      <c r="AB123" s="961"/>
      <c r="AC123" s="961"/>
      <c r="AD123" s="961"/>
      <c r="AE123" s="962"/>
      <c r="AF123" s="963">
        <v>571394</v>
      </c>
      <c r="AG123" s="961"/>
      <c r="AH123" s="961"/>
      <c r="AI123" s="961"/>
      <c r="AJ123" s="962"/>
      <c r="AK123" s="963">
        <v>587785</v>
      </c>
      <c r="AL123" s="961"/>
      <c r="AM123" s="961"/>
      <c r="AN123" s="961"/>
      <c r="AO123" s="962"/>
      <c r="AP123" s="964">
        <v>0.2</v>
      </c>
      <c r="AQ123" s="965"/>
      <c r="AR123" s="965"/>
      <c r="AS123" s="965"/>
      <c r="AT123" s="966"/>
      <c r="AU123" s="999"/>
      <c r="AV123" s="1000"/>
      <c r="AW123" s="1000"/>
      <c r="AX123" s="1000"/>
      <c r="AY123" s="1000"/>
      <c r="AZ123" s="251" t="s">
        <v>188</v>
      </c>
      <c r="BA123" s="251"/>
      <c r="BB123" s="251"/>
      <c r="BC123" s="251"/>
      <c r="BD123" s="251"/>
      <c r="BE123" s="251"/>
      <c r="BF123" s="251"/>
      <c r="BG123" s="251"/>
      <c r="BH123" s="251"/>
      <c r="BI123" s="251"/>
      <c r="BJ123" s="251"/>
      <c r="BK123" s="251"/>
      <c r="BL123" s="251"/>
      <c r="BM123" s="251"/>
      <c r="BN123" s="251"/>
      <c r="BO123" s="979" t="s">
        <v>472</v>
      </c>
      <c r="BP123" s="1007"/>
      <c r="BQ123" s="1065">
        <v>881967627</v>
      </c>
      <c r="BR123" s="1066"/>
      <c r="BS123" s="1066"/>
      <c r="BT123" s="1066"/>
      <c r="BU123" s="1066"/>
      <c r="BV123" s="1066">
        <v>881984058</v>
      </c>
      <c r="BW123" s="1066"/>
      <c r="BX123" s="1066"/>
      <c r="BY123" s="1066"/>
      <c r="BZ123" s="1066"/>
      <c r="CA123" s="1066">
        <v>906762247</v>
      </c>
      <c r="CB123" s="1066"/>
      <c r="CC123" s="1066"/>
      <c r="CD123" s="1066"/>
      <c r="CE123" s="1066"/>
      <c r="CF123" s="1003"/>
      <c r="CG123" s="1004"/>
      <c r="CH123" s="1004"/>
      <c r="CI123" s="1004"/>
      <c r="CJ123" s="1005"/>
      <c r="CK123" s="1011"/>
      <c r="CL123" s="1012"/>
      <c r="CM123" s="1012"/>
      <c r="CN123" s="1012"/>
      <c r="CO123" s="1013"/>
      <c r="CP123" s="1021" t="s">
        <v>473</v>
      </c>
      <c r="CQ123" s="1022"/>
      <c r="CR123" s="1022"/>
      <c r="CS123" s="1022"/>
      <c r="CT123" s="1022"/>
      <c r="CU123" s="1022"/>
      <c r="CV123" s="1022"/>
      <c r="CW123" s="1022"/>
      <c r="CX123" s="1022"/>
      <c r="CY123" s="1022"/>
      <c r="CZ123" s="1022"/>
      <c r="DA123" s="1022"/>
      <c r="DB123" s="1022"/>
      <c r="DC123" s="1022"/>
      <c r="DD123" s="1022"/>
      <c r="DE123" s="1022"/>
      <c r="DF123" s="1023"/>
      <c r="DG123" s="960">
        <v>2843048</v>
      </c>
      <c r="DH123" s="961"/>
      <c r="DI123" s="961"/>
      <c r="DJ123" s="961"/>
      <c r="DK123" s="962"/>
      <c r="DL123" s="963">
        <v>2946455</v>
      </c>
      <c r="DM123" s="961"/>
      <c r="DN123" s="961"/>
      <c r="DO123" s="961"/>
      <c r="DP123" s="962"/>
      <c r="DQ123" s="963">
        <v>2950126</v>
      </c>
      <c r="DR123" s="961"/>
      <c r="DS123" s="961"/>
      <c r="DT123" s="961"/>
      <c r="DU123" s="962"/>
      <c r="DV123" s="964">
        <v>0.8</v>
      </c>
      <c r="DW123" s="965"/>
      <c r="DX123" s="965"/>
      <c r="DY123" s="965"/>
      <c r="DZ123" s="966"/>
    </row>
    <row r="124" spans="1:130" s="230" customFormat="1" ht="26.25" customHeight="1" thickBot="1" x14ac:dyDescent="0.25">
      <c r="A124" s="1059"/>
      <c r="B124" s="951"/>
      <c r="C124" s="924" t="s">
        <v>458</v>
      </c>
      <c r="D124" s="925"/>
      <c r="E124" s="925"/>
      <c r="F124" s="925"/>
      <c r="G124" s="925"/>
      <c r="H124" s="925"/>
      <c r="I124" s="925"/>
      <c r="J124" s="925"/>
      <c r="K124" s="925"/>
      <c r="L124" s="925"/>
      <c r="M124" s="925"/>
      <c r="N124" s="925"/>
      <c r="O124" s="925"/>
      <c r="P124" s="925"/>
      <c r="Q124" s="925"/>
      <c r="R124" s="925"/>
      <c r="S124" s="925"/>
      <c r="T124" s="925"/>
      <c r="U124" s="925"/>
      <c r="V124" s="925"/>
      <c r="W124" s="925"/>
      <c r="X124" s="925"/>
      <c r="Y124" s="925"/>
      <c r="Z124" s="926"/>
      <c r="AA124" s="960" t="s">
        <v>403</v>
      </c>
      <c r="AB124" s="961"/>
      <c r="AC124" s="961"/>
      <c r="AD124" s="961"/>
      <c r="AE124" s="962"/>
      <c r="AF124" s="963" t="s">
        <v>403</v>
      </c>
      <c r="AG124" s="961"/>
      <c r="AH124" s="961"/>
      <c r="AI124" s="961"/>
      <c r="AJ124" s="962"/>
      <c r="AK124" s="963" t="s">
        <v>403</v>
      </c>
      <c r="AL124" s="961"/>
      <c r="AM124" s="961"/>
      <c r="AN124" s="961"/>
      <c r="AO124" s="962"/>
      <c r="AP124" s="964" t="s">
        <v>403</v>
      </c>
      <c r="AQ124" s="965"/>
      <c r="AR124" s="965"/>
      <c r="AS124" s="965"/>
      <c r="AT124" s="966"/>
      <c r="AU124" s="1061" t="s">
        <v>474</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122</v>
      </c>
      <c r="BR124" s="1029"/>
      <c r="BS124" s="1029"/>
      <c r="BT124" s="1029"/>
      <c r="BU124" s="1029"/>
      <c r="BV124" s="1029">
        <v>123.4</v>
      </c>
      <c r="BW124" s="1029"/>
      <c r="BX124" s="1029"/>
      <c r="BY124" s="1029"/>
      <c r="BZ124" s="1029"/>
      <c r="CA124" s="1029">
        <v>123.4</v>
      </c>
      <c r="CB124" s="1029"/>
      <c r="CC124" s="1029"/>
      <c r="CD124" s="1029"/>
      <c r="CE124" s="1029"/>
      <c r="CF124" s="1030"/>
      <c r="CG124" s="1031"/>
      <c r="CH124" s="1031"/>
      <c r="CI124" s="1031"/>
      <c r="CJ124" s="1032"/>
      <c r="CK124" s="1014"/>
      <c r="CL124" s="1014"/>
      <c r="CM124" s="1014"/>
      <c r="CN124" s="1014"/>
      <c r="CO124" s="1015"/>
      <c r="CP124" s="1021" t="s">
        <v>475</v>
      </c>
      <c r="CQ124" s="1022"/>
      <c r="CR124" s="1022"/>
      <c r="CS124" s="1022"/>
      <c r="CT124" s="1022"/>
      <c r="CU124" s="1022"/>
      <c r="CV124" s="1022"/>
      <c r="CW124" s="1022"/>
      <c r="CX124" s="1022"/>
      <c r="CY124" s="1022"/>
      <c r="CZ124" s="1022"/>
      <c r="DA124" s="1022"/>
      <c r="DB124" s="1022"/>
      <c r="DC124" s="1022"/>
      <c r="DD124" s="1022"/>
      <c r="DE124" s="1022"/>
      <c r="DF124" s="1023"/>
      <c r="DG124" s="1006">
        <v>1842467</v>
      </c>
      <c r="DH124" s="988"/>
      <c r="DI124" s="988"/>
      <c r="DJ124" s="988"/>
      <c r="DK124" s="989"/>
      <c r="DL124" s="987">
        <v>1793685</v>
      </c>
      <c r="DM124" s="988"/>
      <c r="DN124" s="988"/>
      <c r="DO124" s="988"/>
      <c r="DP124" s="989"/>
      <c r="DQ124" s="987">
        <v>1775169</v>
      </c>
      <c r="DR124" s="988"/>
      <c r="DS124" s="988"/>
      <c r="DT124" s="988"/>
      <c r="DU124" s="989"/>
      <c r="DV124" s="990">
        <v>0.5</v>
      </c>
      <c r="DW124" s="991"/>
      <c r="DX124" s="991"/>
      <c r="DY124" s="991"/>
      <c r="DZ124" s="992"/>
    </row>
    <row r="125" spans="1:130" s="230" customFormat="1" ht="26.25" customHeight="1" x14ac:dyDescent="0.2">
      <c r="A125" s="1059"/>
      <c r="B125" s="951"/>
      <c r="C125" s="924" t="s">
        <v>460</v>
      </c>
      <c r="D125" s="925"/>
      <c r="E125" s="925"/>
      <c r="F125" s="925"/>
      <c r="G125" s="925"/>
      <c r="H125" s="925"/>
      <c r="I125" s="925"/>
      <c r="J125" s="925"/>
      <c r="K125" s="925"/>
      <c r="L125" s="925"/>
      <c r="M125" s="925"/>
      <c r="N125" s="925"/>
      <c r="O125" s="925"/>
      <c r="P125" s="925"/>
      <c r="Q125" s="925"/>
      <c r="R125" s="925"/>
      <c r="S125" s="925"/>
      <c r="T125" s="925"/>
      <c r="U125" s="925"/>
      <c r="V125" s="925"/>
      <c r="W125" s="925"/>
      <c r="X125" s="925"/>
      <c r="Y125" s="925"/>
      <c r="Z125" s="926"/>
      <c r="AA125" s="960" t="s">
        <v>389</v>
      </c>
      <c r="AB125" s="961"/>
      <c r="AC125" s="961"/>
      <c r="AD125" s="961"/>
      <c r="AE125" s="962"/>
      <c r="AF125" s="963" t="s">
        <v>389</v>
      </c>
      <c r="AG125" s="961"/>
      <c r="AH125" s="961"/>
      <c r="AI125" s="961"/>
      <c r="AJ125" s="962"/>
      <c r="AK125" s="963" t="s">
        <v>389</v>
      </c>
      <c r="AL125" s="961"/>
      <c r="AM125" s="961"/>
      <c r="AN125" s="961"/>
      <c r="AO125" s="962"/>
      <c r="AP125" s="964" t="s">
        <v>389</v>
      </c>
      <c r="AQ125" s="965"/>
      <c r="AR125" s="965"/>
      <c r="AS125" s="965"/>
      <c r="AT125" s="96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4" t="s">
        <v>476</v>
      </c>
      <c r="CL125" s="1009"/>
      <c r="CM125" s="1009"/>
      <c r="CN125" s="1009"/>
      <c r="CO125" s="1010"/>
      <c r="CP125" s="931" t="s">
        <v>477</v>
      </c>
      <c r="CQ125" s="899"/>
      <c r="CR125" s="899"/>
      <c r="CS125" s="899"/>
      <c r="CT125" s="899"/>
      <c r="CU125" s="899"/>
      <c r="CV125" s="899"/>
      <c r="CW125" s="899"/>
      <c r="CX125" s="899"/>
      <c r="CY125" s="899"/>
      <c r="CZ125" s="899"/>
      <c r="DA125" s="899"/>
      <c r="DB125" s="899"/>
      <c r="DC125" s="899"/>
      <c r="DD125" s="899"/>
      <c r="DE125" s="899"/>
      <c r="DF125" s="900"/>
      <c r="DG125" s="932" t="s">
        <v>389</v>
      </c>
      <c r="DH125" s="933"/>
      <c r="DI125" s="933"/>
      <c r="DJ125" s="933"/>
      <c r="DK125" s="933"/>
      <c r="DL125" s="933" t="s">
        <v>389</v>
      </c>
      <c r="DM125" s="933"/>
      <c r="DN125" s="933"/>
      <c r="DO125" s="933"/>
      <c r="DP125" s="933"/>
      <c r="DQ125" s="933" t="s">
        <v>389</v>
      </c>
      <c r="DR125" s="933"/>
      <c r="DS125" s="933"/>
      <c r="DT125" s="933"/>
      <c r="DU125" s="933"/>
      <c r="DV125" s="934" t="s">
        <v>389</v>
      </c>
      <c r="DW125" s="934"/>
      <c r="DX125" s="934"/>
      <c r="DY125" s="934"/>
      <c r="DZ125" s="935"/>
    </row>
    <row r="126" spans="1:130" s="230" customFormat="1" ht="26.25" customHeight="1" thickBot="1" x14ac:dyDescent="0.25">
      <c r="A126" s="1059"/>
      <c r="B126" s="951"/>
      <c r="C126" s="924" t="s">
        <v>462</v>
      </c>
      <c r="D126" s="925"/>
      <c r="E126" s="925"/>
      <c r="F126" s="925"/>
      <c r="G126" s="925"/>
      <c r="H126" s="925"/>
      <c r="I126" s="925"/>
      <c r="J126" s="925"/>
      <c r="K126" s="925"/>
      <c r="L126" s="925"/>
      <c r="M126" s="925"/>
      <c r="N126" s="925"/>
      <c r="O126" s="925"/>
      <c r="P126" s="925"/>
      <c r="Q126" s="925"/>
      <c r="R126" s="925"/>
      <c r="S126" s="925"/>
      <c r="T126" s="925"/>
      <c r="U126" s="925"/>
      <c r="V126" s="925"/>
      <c r="W126" s="925"/>
      <c r="X126" s="925"/>
      <c r="Y126" s="925"/>
      <c r="Z126" s="926"/>
      <c r="AA126" s="960" t="s">
        <v>389</v>
      </c>
      <c r="AB126" s="961"/>
      <c r="AC126" s="961"/>
      <c r="AD126" s="961"/>
      <c r="AE126" s="962"/>
      <c r="AF126" s="963" t="s">
        <v>389</v>
      </c>
      <c r="AG126" s="961"/>
      <c r="AH126" s="961"/>
      <c r="AI126" s="961"/>
      <c r="AJ126" s="962"/>
      <c r="AK126" s="963" t="s">
        <v>389</v>
      </c>
      <c r="AL126" s="961"/>
      <c r="AM126" s="961"/>
      <c r="AN126" s="961"/>
      <c r="AO126" s="962"/>
      <c r="AP126" s="964" t="s">
        <v>389</v>
      </c>
      <c r="AQ126" s="965"/>
      <c r="AR126" s="965"/>
      <c r="AS126" s="965"/>
      <c r="AT126" s="96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5"/>
      <c r="CL126" s="1012"/>
      <c r="CM126" s="1012"/>
      <c r="CN126" s="1012"/>
      <c r="CO126" s="1013"/>
      <c r="CP126" s="924" t="s">
        <v>478</v>
      </c>
      <c r="CQ126" s="925"/>
      <c r="CR126" s="925"/>
      <c r="CS126" s="925"/>
      <c r="CT126" s="925"/>
      <c r="CU126" s="925"/>
      <c r="CV126" s="925"/>
      <c r="CW126" s="925"/>
      <c r="CX126" s="925"/>
      <c r="CY126" s="925"/>
      <c r="CZ126" s="925"/>
      <c r="DA126" s="925"/>
      <c r="DB126" s="925"/>
      <c r="DC126" s="925"/>
      <c r="DD126" s="925"/>
      <c r="DE126" s="925"/>
      <c r="DF126" s="926"/>
      <c r="DG126" s="927" t="s">
        <v>442</v>
      </c>
      <c r="DH126" s="928"/>
      <c r="DI126" s="928"/>
      <c r="DJ126" s="928"/>
      <c r="DK126" s="928"/>
      <c r="DL126" s="928" t="s">
        <v>389</v>
      </c>
      <c r="DM126" s="928"/>
      <c r="DN126" s="928"/>
      <c r="DO126" s="928"/>
      <c r="DP126" s="928"/>
      <c r="DQ126" s="928" t="s">
        <v>389</v>
      </c>
      <c r="DR126" s="928"/>
      <c r="DS126" s="928"/>
      <c r="DT126" s="928"/>
      <c r="DU126" s="928"/>
      <c r="DV126" s="929" t="s">
        <v>389</v>
      </c>
      <c r="DW126" s="929"/>
      <c r="DX126" s="929"/>
      <c r="DY126" s="929"/>
      <c r="DZ126" s="930"/>
    </row>
    <row r="127" spans="1:130" s="230" customFormat="1" ht="26.25" customHeight="1" x14ac:dyDescent="0.2">
      <c r="A127" s="1060"/>
      <c r="B127" s="953"/>
      <c r="C127" s="975" t="s">
        <v>479</v>
      </c>
      <c r="D127" s="967"/>
      <c r="E127" s="967"/>
      <c r="F127" s="967"/>
      <c r="G127" s="967"/>
      <c r="H127" s="967"/>
      <c r="I127" s="967"/>
      <c r="J127" s="967"/>
      <c r="K127" s="967"/>
      <c r="L127" s="967"/>
      <c r="M127" s="967"/>
      <c r="N127" s="967"/>
      <c r="O127" s="967"/>
      <c r="P127" s="967"/>
      <c r="Q127" s="967"/>
      <c r="R127" s="967"/>
      <c r="S127" s="967"/>
      <c r="T127" s="967"/>
      <c r="U127" s="967"/>
      <c r="V127" s="967"/>
      <c r="W127" s="967"/>
      <c r="X127" s="967"/>
      <c r="Y127" s="967"/>
      <c r="Z127" s="968"/>
      <c r="AA127" s="960" t="s">
        <v>389</v>
      </c>
      <c r="AB127" s="961"/>
      <c r="AC127" s="961"/>
      <c r="AD127" s="961"/>
      <c r="AE127" s="962"/>
      <c r="AF127" s="963" t="s">
        <v>389</v>
      </c>
      <c r="AG127" s="961"/>
      <c r="AH127" s="961"/>
      <c r="AI127" s="961"/>
      <c r="AJ127" s="962"/>
      <c r="AK127" s="963" t="s">
        <v>389</v>
      </c>
      <c r="AL127" s="961"/>
      <c r="AM127" s="961"/>
      <c r="AN127" s="961"/>
      <c r="AO127" s="962"/>
      <c r="AP127" s="964" t="s">
        <v>389</v>
      </c>
      <c r="AQ127" s="965"/>
      <c r="AR127" s="965"/>
      <c r="AS127" s="965"/>
      <c r="AT127" s="966"/>
      <c r="AU127" s="232"/>
      <c r="AV127" s="232"/>
      <c r="AW127" s="232"/>
      <c r="AX127" s="1033" t="s">
        <v>480</v>
      </c>
      <c r="AY127" s="1034"/>
      <c r="AZ127" s="1034"/>
      <c r="BA127" s="1034"/>
      <c r="BB127" s="1034"/>
      <c r="BC127" s="1034"/>
      <c r="BD127" s="1034"/>
      <c r="BE127" s="1035"/>
      <c r="BF127" s="1036" t="s">
        <v>481</v>
      </c>
      <c r="BG127" s="1034"/>
      <c r="BH127" s="1034"/>
      <c r="BI127" s="1034"/>
      <c r="BJ127" s="1034"/>
      <c r="BK127" s="1034"/>
      <c r="BL127" s="1035"/>
      <c r="BM127" s="1036" t="s">
        <v>482</v>
      </c>
      <c r="BN127" s="1034"/>
      <c r="BO127" s="1034"/>
      <c r="BP127" s="1034"/>
      <c r="BQ127" s="1034"/>
      <c r="BR127" s="1034"/>
      <c r="BS127" s="1035"/>
      <c r="BT127" s="1036" t="s">
        <v>483</v>
      </c>
      <c r="BU127" s="1034"/>
      <c r="BV127" s="1034"/>
      <c r="BW127" s="1034"/>
      <c r="BX127" s="1034"/>
      <c r="BY127" s="1034"/>
      <c r="BZ127" s="1057"/>
      <c r="CA127" s="232"/>
      <c r="CB127" s="232"/>
      <c r="CC127" s="232"/>
      <c r="CD127" s="255"/>
      <c r="CE127" s="255"/>
      <c r="CF127" s="255"/>
      <c r="CG127" s="232"/>
      <c r="CH127" s="232"/>
      <c r="CI127" s="232"/>
      <c r="CJ127" s="254"/>
      <c r="CK127" s="1025"/>
      <c r="CL127" s="1012"/>
      <c r="CM127" s="1012"/>
      <c r="CN127" s="1012"/>
      <c r="CO127" s="1013"/>
      <c r="CP127" s="924" t="s">
        <v>484</v>
      </c>
      <c r="CQ127" s="925"/>
      <c r="CR127" s="925"/>
      <c r="CS127" s="925"/>
      <c r="CT127" s="925"/>
      <c r="CU127" s="925"/>
      <c r="CV127" s="925"/>
      <c r="CW127" s="925"/>
      <c r="CX127" s="925"/>
      <c r="CY127" s="925"/>
      <c r="CZ127" s="925"/>
      <c r="DA127" s="925"/>
      <c r="DB127" s="925"/>
      <c r="DC127" s="925"/>
      <c r="DD127" s="925"/>
      <c r="DE127" s="925"/>
      <c r="DF127" s="926"/>
      <c r="DG127" s="927" t="s">
        <v>389</v>
      </c>
      <c r="DH127" s="928"/>
      <c r="DI127" s="928"/>
      <c r="DJ127" s="928"/>
      <c r="DK127" s="928"/>
      <c r="DL127" s="928" t="s">
        <v>389</v>
      </c>
      <c r="DM127" s="928"/>
      <c r="DN127" s="928"/>
      <c r="DO127" s="928"/>
      <c r="DP127" s="928"/>
      <c r="DQ127" s="928" t="s">
        <v>389</v>
      </c>
      <c r="DR127" s="928"/>
      <c r="DS127" s="928"/>
      <c r="DT127" s="928"/>
      <c r="DU127" s="928"/>
      <c r="DV127" s="929" t="s">
        <v>389</v>
      </c>
      <c r="DW127" s="929"/>
      <c r="DX127" s="929"/>
      <c r="DY127" s="929"/>
      <c r="DZ127" s="930"/>
    </row>
    <row r="128" spans="1:130" s="230" customFormat="1" ht="26.25" customHeight="1" thickBot="1" x14ac:dyDescent="0.25">
      <c r="A128" s="1043" t="s">
        <v>485</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486</v>
      </c>
      <c r="X128" s="1045"/>
      <c r="Y128" s="1045"/>
      <c r="Z128" s="1046"/>
      <c r="AA128" s="1047">
        <v>20565789</v>
      </c>
      <c r="AB128" s="1048"/>
      <c r="AC128" s="1048"/>
      <c r="AD128" s="1048"/>
      <c r="AE128" s="1049"/>
      <c r="AF128" s="1050">
        <v>21360639</v>
      </c>
      <c r="AG128" s="1048"/>
      <c r="AH128" s="1048"/>
      <c r="AI128" s="1048"/>
      <c r="AJ128" s="1049"/>
      <c r="AK128" s="1050">
        <v>22002752</v>
      </c>
      <c r="AL128" s="1048"/>
      <c r="AM128" s="1048"/>
      <c r="AN128" s="1048"/>
      <c r="AO128" s="1049"/>
      <c r="AP128" s="1051"/>
      <c r="AQ128" s="1052"/>
      <c r="AR128" s="1052"/>
      <c r="AS128" s="1052"/>
      <c r="AT128" s="1053"/>
      <c r="AU128" s="232"/>
      <c r="AV128" s="232"/>
      <c r="AW128" s="232"/>
      <c r="AX128" s="898" t="s">
        <v>487</v>
      </c>
      <c r="AY128" s="899"/>
      <c r="AZ128" s="899"/>
      <c r="BA128" s="899"/>
      <c r="BB128" s="899"/>
      <c r="BC128" s="899"/>
      <c r="BD128" s="899"/>
      <c r="BE128" s="900"/>
      <c r="BF128" s="1054" t="s">
        <v>488</v>
      </c>
      <c r="BG128" s="1055"/>
      <c r="BH128" s="1055"/>
      <c r="BI128" s="1055"/>
      <c r="BJ128" s="1055"/>
      <c r="BK128" s="1055"/>
      <c r="BL128" s="1056"/>
      <c r="BM128" s="1054">
        <v>11.25</v>
      </c>
      <c r="BN128" s="1055"/>
      <c r="BO128" s="1055"/>
      <c r="BP128" s="1055"/>
      <c r="BQ128" s="1055"/>
      <c r="BR128" s="1055"/>
      <c r="BS128" s="1056"/>
      <c r="BT128" s="1054">
        <v>20</v>
      </c>
      <c r="BU128" s="1055"/>
      <c r="BV128" s="1055"/>
      <c r="BW128" s="1055"/>
      <c r="BX128" s="1055"/>
      <c r="BY128" s="1055"/>
      <c r="BZ128" s="1078"/>
      <c r="CA128" s="255"/>
      <c r="CB128" s="255"/>
      <c r="CC128" s="255"/>
      <c r="CD128" s="255"/>
      <c r="CE128" s="255"/>
      <c r="CF128" s="255"/>
      <c r="CG128" s="232"/>
      <c r="CH128" s="232"/>
      <c r="CI128" s="232"/>
      <c r="CJ128" s="254"/>
      <c r="CK128" s="1026"/>
      <c r="CL128" s="1027"/>
      <c r="CM128" s="1027"/>
      <c r="CN128" s="1027"/>
      <c r="CO128" s="1028"/>
      <c r="CP128" s="1037" t="s">
        <v>489</v>
      </c>
      <c r="CQ128" s="726"/>
      <c r="CR128" s="726"/>
      <c r="CS128" s="726"/>
      <c r="CT128" s="726"/>
      <c r="CU128" s="726"/>
      <c r="CV128" s="726"/>
      <c r="CW128" s="726"/>
      <c r="CX128" s="726"/>
      <c r="CY128" s="726"/>
      <c r="CZ128" s="726"/>
      <c r="DA128" s="726"/>
      <c r="DB128" s="726"/>
      <c r="DC128" s="726"/>
      <c r="DD128" s="726"/>
      <c r="DE128" s="726"/>
      <c r="DF128" s="1038"/>
      <c r="DG128" s="1039">
        <v>36625</v>
      </c>
      <c r="DH128" s="1040"/>
      <c r="DI128" s="1040"/>
      <c r="DJ128" s="1040"/>
      <c r="DK128" s="1040"/>
      <c r="DL128" s="1040">
        <v>26267</v>
      </c>
      <c r="DM128" s="1040"/>
      <c r="DN128" s="1040"/>
      <c r="DO128" s="1040"/>
      <c r="DP128" s="1040"/>
      <c r="DQ128" s="1040">
        <v>18074</v>
      </c>
      <c r="DR128" s="1040"/>
      <c r="DS128" s="1040"/>
      <c r="DT128" s="1040"/>
      <c r="DU128" s="1040"/>
      <c r="DV128" s="1041">
        <v>0</v>
      </c>
      <c r="DW128" s="1041"/>
      <c r="DX128" s="1041"/>
      <c r="DY128" s="1041"/>
      <c r="DZ128" s="1042"/>
    </row>
    <row r="129" spans="1:131" s="230" customFormat="1" ht="26.25" customHeight="1" x14ac:dyDescent="0.2">
      <c r="A129" s="936" t="s">
        <v>109</v>
      </c>
      <c r="B129" s="937"/>
      <c r="C129" s="937"/>
      <c r="D129" s="937"/>
      <c r="E129" s="937"/>
      <c r="F129" s="937"/>
      <c r="G129" s="937"/>
      <c r="H129" s="937"/>
      <c r="I129" s="937"/>
      <c r="J129" s="937"/>
      <c r="K129" s="937"/>
      <c r="L129" s="937"/>
      <c r="M129" s="937"/>
      <c r="N129" s="937"/>
      <c r="O129" s="937"/>
      <c r="P129" s="937"/>
      <c r="Q129" s="937"/>
      <c r="R129" s="937"/>
      <c r="S129" s="937"/>
      <c r="T129" s="937"/>
      <c r="U129" s="937"/>
      <c r="V129" s="937"/>
      <c r="W129" s="1072" t="s">
        <v>490</v>
      </c>
      <c r="X129" s="1073"/>
      <c r="Y129" s="1073"/>
      <c r="Z129" s="1074"/>
      <c r="AA129" s="960">
        <v>384273580</v>
      </c>
      <c r="AB129" s="961"/>
      <c r="AC129" s="961"/>
      <c r="AD129" s="961"/>
      <c r="AE129" s="962"/>
      <c r="AF129" s="963">
        <v>380864071</v>
      </c>
      <c r="AG129" s="961"/>
      <c r="AH129" s="961"/>
      <c r="AI129" s="961"/>
      <c r="AJ129" s="962"/>
      <c r="AK129" s="963">
        <v>392985485</v>
      </c>
      <c r="AL129" s="961"/>
      <c r="AM129" s="961"/>
      <c r="AN129" s="961"/>
      <c r="AO129" s="962"/>
      <c r="AP129" s="1075"/>
      <c r="AQ129" s="1076"/>
      <c r="AR129" s="1076"/>
      <c r="AS129" s="1076"/>
      <c r="AT129" s="1077"/>
      <c r="AU129" s="233"/>
      <c r="AV129" s="233"/>
      <c r="AW129" s="233"/>
      <c r="AX129" s="1067" t="s">
        <v>491</v>
      </c>
      <c r="AY129" s="925"/>
      <c r="AZ129" s="925"/>
      <c r="BA129" s="925"/>
      <c r="BB129" s="925"/>
      <c r="BC129" s="925"/>
      <c r="BD129" s="925"/>
      <c r="BE129" s="926"/>
      <c r="BF129" s="1068" t="s">
        <v>492</v>
      </c>
      <c r="BG129" s="1069"/>
      <c r="BH129" s="1069"/>
      <c r="BI129" s="1069"/>
      <c r="BJ129" s="1069"/>
      <c r="BK129" s="1069"/>
      <c r="BL129" s="1070"/>
      <c r="BM129" s="1068">
        <v>16.25</v>
      </c>
      <c r="BN129" s="1069"/>
      <c r="BO129" s="1069"/>
      <c r="BP129" s="1069"/>
      <c r="BQ129" s="1069"/>
      <c r="BR129" s="1069"/>
      <c r="BS129" s="1070"/>
      <c r="BT129" s="1068">
        <v>30</v>
      </c>
      <c r="BU129" s="1069"/>
      <c r="BV129" s="1069"/>
      <c r="BW129" s="1069"/>
      <c r="BX129" s="1069"/>
      <c r="BY129" s="1069"/>
      <c r="BZ129" s="1071"/>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6" t="s">
        <v>493</v>
      </c>
      <c r="B130" s="937"/>
      <c r="C130" s="937"/>
      <c r="D130" s="937"/>
      <c r="E130" s="937"/>
      <c r="F130" s="937"/>
      <c r="G130" s="937"/>
      <c r="H130" s="937"/>
      <c r="I130" s="937"/>
      <c r="J130" s="937"/>
      <c r="K130" s="937"/>
      <c r="L130" s="937"/>
      <c r="M130" s="937"/>
      <c r="N130" s="937"/>
      <c r="O130" s="937"/>
      <c r="P130" s="937"/>
      <c r="Q130" s="937"/>
      <c r="R130" s="937"/>
      <c r="S130" s="937"/>
      <c r="T130" s="937"/>
      <c r="U130" s="937"/>
      <c r="V130" s="937"/>
      <c r="W130" s="1072" t="s">
        <v>494</v>
      </c>
      <c r="X130" s="1073"/>
      <c r="Y130" s="1073"/>
      <c r="Z130" s="1074"/>
      <c r="AA130" s="960">
        <v>39214021</v>
      </c>
      <c r="AB130" s="961"/>
      <c r="AC130" s="961"/>
      <c r="AD130" s="961"/>
      <c r="AE130" s="962"/>
      <c r="AF130" s="963">
        <v>37670001</v>
      </c>
      <c r="AG130" s="961"/>
      <c r="AH130" s="961"/>
      <c r="AI130" s="961"/>
      <c r="AJ130" s="962"/>
      <c r="AK130" s="963">
        <v>36514410</v>
      </c>
      <c r="AL130" s="961"/>
      <c r="AM130" s="961"/>
      <c r="AN130" s="961"/>
      <c r="AO130" s="962"/>
      <c r="AP130" s="1075"/>
      <c r="AQ130" s="1076"/>
      <c r="AR130" s="1076"/>
      <c r="AS130" s="1076"/>
      <c r="AT130" s="1077"/>
      <c r="AU130" s="233"/>
      <c r="AV130" s="233"/>
      <c r="AW130" s="233"/>
      <c r="AX130" s="1067" t="s">
        <v>495</v>
      </c>
      <c r="AY130" s="925"/>
      <c r="AZ130" s="925"/>
      <c r="BA130" s="925"/>
      <c r="BB130" s="925"/>
      <c r="BC130" s="925"/>
      <c r="BD130" s="925"/>
      <c r="BE130" s="926"/>
      <c r="BF130" s="1103">
        <v>8.6999999999999993</v>
      </c>
      <c r="BG130" s="1104"/>
      <c r="BH130" s="1104"/>
      <c r="BI130" s="1104"/>
      <c r="BJ130" s="1104"/>
      <c r="BK130" s="1104"/>
      <c r="BL130" s="1105"/>
      <c r="BM130" s="1103">
        <v>25</v>
      </c>
      <c r="BN130" s="1104"/>
      <c r="BO130" s="1104"/>
      <c r="BP130" s="1104"/>
      <c r="BQ130" s="1104"/>
      <c r="BR130" s="1104"/>
      <c r="BS130" s="1105"/>
      <c r="BT130" s="1103">
        <v>35</v>
      </c>
      <c r="BU130" s="1104"/>
      <c r="BV130" s="1104"/>
      <c r="BW130" s="1104"/>
      <c r="BX130" s="1104"/>
      <c r="BY130" s="1104"/>
      <c r="BZ130" s="1106"/>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7"/>
      <c r="B131" s="1108"/>
      <c r="C131" s="1108"/>
      <c r="D131" s="1108"/>
      <c r="E131" s="1108"/>
      <c r="F131" s="1108"/>
      <c r="G131" s="1108"/>
      <c r="H131" s="1108"/>
      <c r="I131" s="1108"/>
      <c r="J131" s="1108"/>
      <c r="K131" s="1108"/>
      <c r="L131" s="1108"/>
      <c r="M131" s="1108"/>
      <c r="N131" s="1108"/>
      <c r="O131" s="1108"/>
      <c r="P131" s="1108"/>
      <c r="Q131" s="1108"/>
      <c r="R131" s="1108"/>
      <c r="S131" s="1108"/>
      <c r="T131" s="1108"/>
      <c r="U131" s="1108"/>
      <c r="V131" s="1108"/>
      <c r="W131" s="1109" t="s">
        <v>496</v>
      </c>
      <c r="X131" s="1110"/>
      <c r="Y131" s="1110"/>
      <c r="Z131" s="1111"/>
      <c r="AA131" s="1006">
        <v>345059559</v>
      </c>
      <c r="AB131" s="988"/>
      <c r="AC131" s="988"/>
      <c r="AD131" s="988"/>
      <c r="AE131" s="989"/>
      <c r="AF131" s="987">
        <v>343194070</v>
      </c>
      <c r="AG131" s="988"/>
      <c r="AH131" s="988"/>
      <c r="AI131" s="988"/>
      <c r="AJ131" s="989"/>
      <c r="AK131" s="987">
        <v>356471075</v>
      </c>
      <c r="AL131" s="988"/>
      <c r="AM131" s="988"/>
      <c r="AN131" s="988"/>
      <c r="AO131" s="989"/>
      <c r="AP131" s="1112"/>
      <c r="AQ131" s="1113"/>
      <c r="AR131" s="1113"/>
      <c r="AS131" s="1113"/>
      <c r="AT131" s="1114"/>
      <c r="AU131" s="233"/>
      <c r="AV131" s="233"/>
      <c r="AW131" s="233"/>
      <c r="AX131" s="1085" t="s">
        <v>497</v>
      </c>
      <c r="AY131" s="726"/>
      <c r="AZ131" s="726"/>
      <c r="BA131" s="726"/>
      <c r="BB131" s="726"/>
      <c r="BC131" s="726"/>
      <c r="BD131" s="726"/>
      <c r="BE131" s="1038"/>
      <c r="BF131" s="1086">
        <v>123.4</v>
      </c>
      <c r="BG131" s="1087"/>
      <c r="BH131" s="1087"/>
      <c r="BI131" s="1087"/>
      <c r="BJ131" s="1087"/>
      <c r="BK131" s="1087"/>
      <c r="BL131" s="1088"/>
      <c r="BM131" s="1086">
        <v>400</v>
      </c>
      <c r="BN131" s="1087"/>
      <c r="BO131" s="1087"/>
      <c r="BP131" s="1087"/>
      <c r="BQ131" s="1087"/>
      <c r="BR131" s="1087"/>
      <c r="BS131" s="1088"/>
      <c r="BT131" s="1089"/>
      <c r="BU131" s="1090"/>
      <c r="BV131" s="1090"/>
      <c r="BW131" s="1090"/>
      <c r="BX131" s="1090"/>
      <c r="BY131" s="1090"/>
      <c r="BZ131" s="1091"/>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2" t="s">
        <v>498</v>
      </c>
      <c r="B132" s="1093"/>
      <c r="C132" s="1093"/>
      <c r="D132" s="1093"/>
      <c r="E132" s="1093"/>
      <c r="F132" s="1093"/>
      <c r="G132" s="1093"/>
      <c r="H132" s="1093"/>
      <c r="I132" s="1093"/>
      <c r="J132" s="1093"/>
      <c r="K132" s="1093"/>
      <c r="L132" s="1093"/>
      <c r="M132" s="1093"/>
      <c r="N132" s="1093"/>
      <c r="O132" s="1093"/>
      <c r="P132" s="1093"/>
      <c r="Q132" s="1093"/>
      <c r="R132" s="1093"/>
      <c r="S132" s="1093"/>
      <c r="T132" s="1093"/>
      <c r="U132" s="1093"/>
      <c r="V132" s="1096" t="s">
        <v>499</v>
      </c>
      <c r="W132" s="1096"/>
      <c r="X132" s="1096"/>
      <c r="Y132" s="1096"/>
      <c r="Z132" s="1097"/>
      <c r="AA132" s="1098">
        <v>8.8601655000000008</v>
      </c>
      <c r="AB132" s="1099"/>
      <c r="AC132" s="1099"/>
      <c r="AD132" s="1099"/>
      <c r="AE132" s="1100"/>
      <c r="AF132" s="1101">
        <v>8.79693842</v>
      </c>
      <c r="AG132" s="1099"/>
      <c r="AH132" s="1099"/>
      <c r="AI132" s="1099"/>
      <c r="AJ132" s="1100"/>
      <c r="AK132" s="1101">
        <v>8.5912345059999993</v>
      </c>
      <c r="AL132" s="1099"/>
      <c r="AM132" s="1099"/>
      <c r="AN132" s="1099"/>
      <c r="AO132" s="1100"/>
      <c r="AP132" s="1003"/>
      <c r="AQ132" s="1004"/>
      <c r="AR132" s="1004"/>
      <c r="AS132" s="1004"/>
      <c r="AT132" s="1102"/>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4"/>
      <c r="B133" s="1095"/>
      <c r="C133" s="1095"/>
      <c r="D133" s="1095"/>
      <c r="E133" s="1095"/>
      <c r="F133" s="1095"/>
      <c r="G133" s="1095"/>
      <c r="H133" s="1095"/>
      <c r="I133" s="1095"/>
      <c r="J133" s="1095"/>
      <c r="K133" s="1095"/>
      <c r="L133" s="1095"/>
      <c r="M133" s="1095"/>
      <c r="N133" s="1095"/>
      <c r="O133" s="1095"/>
      <c r="P133" s="1095"/>
      <c r="Q133" s="1095"/>
      <c r="R133" s="1095"/>
      <c r="S133" s="1095"/>
      <c r="T133" s="1095"/>
      <c r="U133" s="1095"/>
      <c r="V133" s="1079" t="s">
        <v>500</v>
      </c>
      <c r="W133" s="1079"/>
      <c r="X133" s="1079"/>
      <c r="Y133" s="1079"/>
      <c r="Z133" s="1080"/>
      <c r="AA133" s="1081">
        <v>8.1999999999999993</v>
      </c>
      <c r="AB133" s="1082"/>
      <c r="AC133" s="1082"/>
      <c r="AD133" s="1082"/>
      <c r="AE133" s="1083"/>
      <c r="AF133" s="1081">
        <v>8.5</v>
      </c>
      <c r="AG133" s="1082"/>
      <c r="AH133" s="1082"/>
      <c r="AI133" s="1082"/>
      <c r="AJ133" s="1083"/>
      <c r="AK133" s="1081">
        <v>8.6999999999999993</v>
      </c>
      <c r="AL133" s="1082"/>
      <c r="AM133" s="1082"/>
      <c r="AN133" s="1082"/>
      <c r="AO133" s="1083"/>
      <c r="AP133" s="1030"/>
      <c r="AQ133" s="1031"/>
      <c r="AR133" s="1031"/>
      <c r="AS133" s="1031"/>
      <c r="AT133" s="1084"/>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bGmMXtcCaK5ahFuMPKMGQqusWBLhEyklc2taCPyhAOD8Mh+zs+0xu0ovFjqIABpxZKkL/F2Gy2PZ9T7M1+G1mw==" saltValue="EaNK/oT8e0InlLq3dNHRx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s="260" customFormat="1" ht="13.2" x14ac:dyDescent="0.2"/>
    <row r="82" spans="97:112" s="260" customFormat="1" ht="13.2" x14ac:dyDescent="0.2"/>
    <row r="83" spans="97:112" s="260" customFormat="1" ht="13.2" x14ac:dyDescent="0.2"/>
    <row r="84" spans="97:112" s="260" customFormat="1" ht="13.2" x14ac:dyDescent="0.2"/>
    <row r="85" spans="97:112" s="260" customFormat="1" ht="13.2" x14ac:dyDescent="0.2"/>
    <row r="86" spans="97:112" s="260" customFormat="1" ht="13.2" x14ac:dyDescent="0.2"/>
    <row r="87" spans="97:112" s="260" customFormat="1" ht="13.2" x14ac:dyDescent="0.2"/>
    <row r="88" spans="97:112" s="260" customFormat="1" ht="13.2" x14ac:dyDescent="0.2"/>
    <row r="89" spans="97:112" s="260" customFormat="1" ht="13.2" x14ac:dyDescent="0.2"/>
    <row r="90" spans="97:112" s="260" customFormat="1" ht="13.2" x14ac:dyDescent="0.2"/>
    <row r="91" spans="97:112" s="260" customFormat="1" ht="13.2" x14ac:dyDescent="0.2"/>
    <row r="92" spans="97:112" s="260" customFormat="1" ht="13.2" x14ac:dyDescent="0.2"/>
    <row r="93" spans="97:112" s="260" customFormat="1" ht="13.2" x14ac:dyDescent="0.2"/>
    <row r="94" spans="97:112" s="260" customFormat="1" ht="13.2" x14ac:dyDescent="0.2"/>
    <row r="95" spans="97:112" s="260" customFormat="1" ht="13.2" x14ac:dyDescent="0.2"/>
    <row r="96" spans="97:112" s="260" customFormat="1" ht="13.2" x14ac:dyDescent="0.2">
      <c r="CS96" s="259"/>
      <c r="CX96" s="259"/>
      <c r="DC96" s="259"/>
      <c r="DH96" s="259"/>
    </row>
    <row r="97" spans="24:120" ht="13.2" x14ac:dyDescent="0.2">
      <c r="CS97" s="259"/>
      <c r="CX97" s="259"/>
      <c r="DC97" s="259"/>
      <c r="DH97" s="259"/>
      <c r="DP97" s="260" t="s">
        <v>501</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TRSf8YII3G73mTeQKz91PgZpcmPHfeFCIXpexpi8fXq6pUTZRhPrM/PCmpWxSCp64Ged87lEQ9OHF9CtANs68w==" saltValue="xiA0e0DLVUR0oDQC3hrwm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zf80EvGIw8ukErVlXEunFLERKteQN91OOcGxqMiAPOZ6DmKsZjrWMNGLdWI4o1QMOJyjC8mSz7b9iIbdHTHANw==" saltValue="xVRqH74qHO5t9CheUBxzN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503</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6" t="s">
        <v>504</v>
      </c>
      <c r="AP7" s="272"/>
      <c r="AQ7" s="273" t="s">
        <v>505</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7"/>
      <c r="AP8" s="278" t="s">
        <v>506</v>
      </c>
      <c r="AQ8" s="279" t="s">
        <v>507</v>
      </c>
      <c r="AR8" s="280" t="s">
        <v>508</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8" t="s">
        <v>509</v>
      </c>
      <c r="AL9" s="1119"/>
      <c r="AM9" s="1119"/>
      <c r="AN9" s="1120"/>
      <c r="AO9" s="281">
        <v>152551439</v>
      </c>
      <c r="AP9" s="281">
        <v>100098</v>
      </c>
      <c r="AQ9" s="282">
        <v>106216</v>
      </c>
      <c r="AR9" s="283">
        <v>-5.8</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8" t="s">
        <v>510</v>
      </c>
      <c r="AL10" s="1119"/>
      <c r="AM10" s="1119"/>
      <c r="AN10" s="1120"/>
      <c r="AO10" s="284">
        <v>170</v>
      </c>
      <c r="AP10" s="284">
        <v>0</v>
      </c>
      <c r="AQ10" s="285">
        <v>93</v>
      </c>
      <c r="AR10" s="286">
        <v>-100</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8" t="s">
        <v>511</v>
      </c>
      <c r="AL11" s="1119"/>
      <c r="AM11" s="1119"/>
      <c r="AN11" s="1120"/>
      <c r="AO11" s="284">
        <v>4641334</v>
      </c>
      <c r="AP11" s="284">
        <v>3045</v>
      </c>
      <c r="AQ11" s="285">
        <v>1081</v>
      </c>
      <c r="AR11" s="286">
        <v>181.7</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8" t="s">
        <v>512</v>
      </c>
      <c r="AL12" s="1119"/>
      <c r="AM12" s="1119"/>
      <c r="AN12" s="1120"/>
      <c r="AO12" s="284" t="s">
        <v>513</v>
      </c>
      <c r="AP12" s="284" t="s">
        <v>513</v>
      </c>
      <c r="AQ12" s="285">
        <v>5</v>
      </c>
      <c r="AR12" s="286" t="s">
        <v>513</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8" t="s">
        <v>514</v>
      </c>
      <c r="AL13" s="1119"/>
      <c r="AM13" s="1119"/>
      <c r="AN13" s="1120"/>
      <c r="AO13" s="284">
        <v>1538385</v>
      </c>
      <c r="AP13" s="284">
        <v>1009</v>
      </c>
      <c r="AQ13" s="285">
        <v>1912</v>
      </c>
      <c r="AR13" s="286">
        <v>-47.2</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8" t="s">
        <v>515</v>
      </c>
      <c r="AL14" s="1119"/>
      <c r="AM14" s="1119"/>
      <c r="AN14" s="1120"/>
      <c r="AO14" s="284">
        <v>3594190</v>
      </c>
      <c r="AP14" s="284">
        <v>2358</v>
      </c>
      <c r="AQ14" s="285">
        <v>1291</v>
      </c>
      <c r="AR14" s="286">
        <v>82.6</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1" t="s">
        <v>516</v>
      </c>
      <c r="AL15" s="1122"/>
      <c r="AM15" s="1122"/>
      <c r="AN15" s="1123"/>
      <c r="AO15" s="284">
        <v>-8867561</v>
      </c>
      <c r="AP15" s="284">
        <v>-5819</v>
      </c>
      <c r="AQ15" s="285">
        <v>-7284</v>
      </c>
      <c r="AR15" s="286">
        <v>-20.100000000000001</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1" t="s">
        <v>188</v>
      </c>
      <c r="AL16" s="1122"/>
      <c r="AM16" s="1122"/>
      <c r="AN16" s="1123"/>
      <c r="AO16" s="284">
        <v>153457957</v>
      </c>
      <c r="AP16" s="284">
        <v>100692</v>
      </c>
      <c r="AQ16" s="285">
        <v>103314</v>
      </c>
      <c r="AR16" s="286">
        <v>-2.5</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517</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518</v>
      </c>
      <c r="AP20" s="293" t="s">
        <v>519</v>
      </c>
      <c r="AQ20" s="294" t="s">
        <v>520</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4" t="s">
        <v>521</v>
      </c>
      <c r="AL21" s="1125"/>
      <c r="AM21" s="1125"/>
      <c r="AN21" s="1126"/>
      <c r="AO21" s="297">
        <v>10.58</v>
      </c>
      <c r="AP21" s="298">
        <v>11.33</v>
      </c>
      <c r="AQ21" s="299">
        <v>-0.75</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4" t="s">
        <v>522</v>
      </c>
      <c r="AL22" s="1125"/>
      <c r="AM22" s="1125"/>
      <c r="AN22" s="1126"/>
      <c r="AO22" s="302">
        <v>100.7</v>
      </c>
      <c r="AP22" s="303">
        <v>99.7</v>
      </c>
      <c r="AQ22" s="304">
        <v>1</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5" t="s">
        <v>523</v>
      </c>
      <c r="B26" s="1115"/>
      <c r="C26" s="1115"/>
      <c r="D26" s="1115"/>
      <c r="E26" s="1115"/>
      <c r="F26" s="1115"/>
      <c r="G26" s="1115"/>
      <c r="H26" s="1115"/>
      <c r="I26" s="1115"/>
      <c r="J26" s="1115"/>
      <c r="K26" s="1115"/>
      <c r="L26" s="1115"/>
      <c r="M26" s="1115"/>
      <c r="N26" s="1115"/>
      <c r="O26" s="1115"/>
      <c r="P26" s="1115"/>
      <c r="Q26" s="1115"/>
      <c r="R26" s="1115"/>
      <c r="S26" s="1115"/>
      <c r="T26" s="1115"/>
      <c r="U26" s="1115"/>
      <c r="V26" s="1115"/>
      <c r="W26" s="1115"/>
      <c r="X26" s="1115"/>
      <c r="Y26" s="1115"/>
      <c r="Z26" s="1115"/>
      <c r="AA26" s="1115"/>
      <c r="AB26" s="1115"/>
      <c r="AC26" s="1115"/>
      <c r="AD26" s="1115"/>
      <c r="AE26" s="1115"/>
      <c r="AF26" s="1115"/>
      <c r="AG26" s="1115"/>
      <c r="AH26" s="1115"/>
      <c r="AI26" s="1115"/>
      <c r="AJ26" s="1115"/>
      <c r="AK26" s="1115"/>
      <c r="AL26" s="1115"/>
      <c r="AM26" s="1115"/>
      <c r="AN26" s="1115"/>
      <c r="AO26" s="1115"/>
      <c r="AP26" s="1115"/>
      <c r="AQ26" s="1115"/>
      <c r="AR26" s="1115"/>
      <c r="AS26" s="1115"/>
      <c r="AT26" s="267"/>
    </row>
    <row r="27" spans="1:46" ht="13.2" x14ac:dyDescent="0.2">
      <c r="A27" s="309"/>
      <c r="AO27" s="262"/>
      <c r="AP27" s="262"/>
      <c r="AQ27" s="262"/>
      <c r="AR27" s="262"/>
      <c r="AS27" s="262"/>
      <c r="AT27" s="262"/>
    </row>
    <row r="28" spans="1:46" ht="16.2" x14ac:dyDescent="0.2">
      <c r="A28" s="263" t="s">
        <v>524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525</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6" t="s">
        <v>504</v>
      </c>
      <c r="AP30" s="272"/>
      <c r="AQ30" s="273" t="s">
        <v>505</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7"/>
      <c r="AP31" s="278" t="s">
        <v>506</v>
      </c>
      <c r="AQ31" s="279" t="s">
        <v>507</v>
      </c>
      <c r="AR31" s="280" t="s">
        <v>508</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2" t="s">
        <v>526</v>
      </c>
      <c r="AL32" s="1133"/>
      <c r="AM32" s="1133"/>
      <c r="AN32" s="1134"/>
      <c r="AO32" s="312">
        <v>25251368</v>
      </c>
      <c r="AP32" s="312">
        <v>16569</v>
      </c>
      <c r="AQ32" s="313">
        <v>30951</v>
      </c>
      <c r="AR32" s="314">
        <v>-46.5</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2" t="s">
        <v>527</v>
      </c>
      <c r="AL33" s="1133"/>
      <c r="AM33" s="1133"/>
      <c r="AN33" s="1134"/>
      <c r="AO33" s="312">
        <v>5009797</v>
      </c>
      <c r="AP33" s="312">
        <v>3287</v>
      </c>
      <c r="AQ33" s="313">
        <v>1792</v>
      </c>
      <c r="AR33" s="314">
        <v>83.4</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2" t="s">
        <v>528</v>
      </c>
      <c r="AL34" s="1133"/>
      <c r="AM34" s="1133"/>
      <c r="AN34" s="1134"/>
      <c r="AO34" s="312">
        <v>45447183</v>
      </c>
      <c r="AP34" s="312">
        <v>29820</v>
      </c>
      <c r="AQ34" s="313">
        <v>21367</v>
      </c>
      <c r="AR34" s="314">
        <v>39.6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2" t="s">
        <v>529</v>
      </c>
      <c r="AL35" s="1133"/>
      <c r="AM35" s="1133"/>
      <c r="AN35" s="1134"/>
      <c r="AO35" s="312">
        <v>11918912</v>
      </c>
      <c r="AP35" s="312">
        <v>7821</v>
      </c>
      <c r="AQ35" s="313">
        <v>9606</v>
      </c>
      <c r="AR35" s="314">
        <v>-18.600000000000001</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2" t="s">
        <v>530</v>
      </c>
      <c r="AL36" s="1133"/>
      <c r="AM36" s="1133"/>
      <c r="AN36" s="1134"/>
      <c r="AO36" s="312" t="s">
        <v>513</v>
      </c>
      <c r="AP36" s="312" t="s">
        <v>513</v>
      </c>
      <c r="AQ36" s="313">
        <v>129</v>
      </c>
      <c r="AR36" s="314" t="s">
        <v>513</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2" t="s">
        <v>531</v>
      </c>
      <c r="AL37" s="1133"/>
      <c r="AM37" s="1133"/>
      <c r="AN37" s="1134"/>
      <c r="AO37" s="312">
        <v>1515168</v>
      </c>
      <c r="AP37" s="312">
        <v>994</v>
      </c>
      <c r="AQ37" s="313">
        <v>1458</v>
      </c>
      <c r="AR37" s="314">
        <v>-31.8</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5" t="s">
        <v>532</v>
      </c>
      <c r="AL38" s="1136"/>
      <c r="AM38" s="1136"/>
      <c r="AN38" s="1137"/>
      <c r="AO38" s="315" t="s">
        <v>513</v>
      </c>
      <c r="AP38" s="315" t="s">
        <v>513</v>
      </c>
      <c r="AQ38" s="316">
        <v>0</v>
      </c>
      <c r="AR38" s="304" t="s">
        <v>513</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5" t="s">
        <v>533</v>
      </c>
      <c r="AL39" s="1136"/>
      <c r="AM39" s="1136"/>
      <c r="AN39" s="1137"/>
      <c r="AO39" s="312">
        <v>-22002752</v>
      </c>
      <c r="AP39" s="312">
        <v>-14437</v>
      </c>
      <c r="AQ39" s="313">
        <v>-17360</v>
      </c>
      <c r="AR39" s="314">
        <v>-16.8</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2" t="s">
        <v>534</v>
      </c>
      <c r="AL40" s="1133"/>
      <c r="AM40" s="1133"/>
      <c r="AN40" s="1134"/>
      <c r="AO40" s="312">
        <v>-36514410</v>
      </c>
      <c r="AP40" s="312">
        <v>-23959</v>
      </c>
      <c r="AQ40" s="313">
        <v>-31639</v>
      </c>
      <c r="AR40" s="314">
        <v>-24.3</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8" t="s">
        <v>302</v>
      </c>
      <c r="AL41" s="1139"/>
      <c r="AM41" s="1139"/>
      <c r="AN41" s="1140"/>
      <c r="AO41" s="312">
        <v>30625266</v>
      </c>
      <c r="AP41" s="312">
        <v>20095</v>
      </c>
      <c r="AQ41" s="313">
        <v>16304</v>
      </c>
      <c r="AR41" s="314">
        <v>23.3</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535</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537</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7" t="s">
        <v>504</v>
      </c>
      <c r="AN49" s="1129" t="s">
        <v>538</v>
      </c>
      <c r="AO49" s="1130"/>
      <c r="AP49" s="1130"/>
      <c r="AQ49" s="1130"/>
      <c r="AR49" s="1131"/>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8"/>
      <c r="AN50" s="328" t="s">
        <v>539</v>
      </c>
      <c r="AO50" s="329" t="s">
        <v>540</v>
      </c>
      <c r="AP50" s="330" t="s">
        <v>541</v>
      </c>
      <c r="AQ50" s="331" t="s">
        <v>542</v>
      </c>
      <c r="AR50" s="332" t="s">
        <v>543</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544</v>
      </c>
      <c r="AL51" s="325"/>
      <c r="AM51" s="333">
        <v>92466191</v>
      </c>
      <c r="AN51" s="334">
        <v>61625</v>
      </c>
      <c r="AO51" s="335">
        <v>-5.0999999999999996</v>
      </c>
      <c r="AP51" s="336">
        <v>54945</v>
      </c>
      <c r="AQ51" s="337">
        <v>3.9</v>
      </c>
      <c r="AR51" s="338">
        <v>-9</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545</v>
      </c>
      <c r="AM52" s="341">
        <v>49446950</v>
      </c>
      <c r="AN52" s="342">
        <v>32955</v>
      </c>
      <c r="AO52" s="343">
        <v>-12.5</v>
      </c>
      <c r="AP52" s="344">
        <v>29293</v>
      </c>
      <c r="AQ52" s="345">
        <v>8.4</v>
      </c>
      <c r="AR52" s="346">
        <v>-20.9</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546</v>
      </c>
      <c r="AL53" s="325"/>
      <c r="AM53" s="333">
        <v>87729821</v>
      </c>
      <c r="AN53" s="334">
        <v>57934</v>
      </c>
      <c r="AO53" s="335">
        <v>-6</v>
      </c>
      <c r="AP53" s="336">
        <v>57132</v>
      </c>
      <c r="AQ53" s="337">
        <v>4</v>
      </c>
      <c r="AR53" s="338">
        <v>-10</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545</v>
      </c>
      <c r="AM54" s="341">
        <v>45726164</v>
      </c>
      <c r="AN54" s="342">
        <v>30196</v>
      </c>
      <c r="AO54" s="343">
        <v>-8.4</v>
      </c>
      <c r="AP54" s="344">
        <v>30126</v>
      </c>
      <c r="AQ54" s="345">
        <v>2.8</v>
      </c>
      <c r="AR54" s="346">
        <v>-11.2</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547</v>
      </c>
      <c r="AL55" s="325"/>
      <c r="AM55" s="333">
        <v>109240246</v>
      </c>
      <c r="AN55" s="334">
        <v>71795</v>
      </c>
      <c r="AO55" s="335">
        <v>23.9</v>
      </c>
      <c r="AP55" s="336">
        <v>58766</v>
      </c>
      <c r="AQ55" s="337">
        <v>2.9</v>
      </c>
      <c r="AR55" s="338">
        <v>21</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545</v>
      </c>
      <c r="AM56" s="341">
        <v>63411353</v>
      </c>
      <c r="AN56" s="342">
        <v>41675</v>
      </c>
      <c r="AO56" s="343">
        <v>38</v>
      </c>
      <c r="AP56" s="344">
        <v>29363</v>
      </c>
      <c r="AQ56" s="345">
        <v>-2.5</v>
      </c>
      <c r="AR56" s="346">
        <v>40.5</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548</v>
      </c>
      <c r="AL57" s="325"/>
      <c r="AM57" s="333">
        <v>97821485</v>
      </c>
      <c r="AN57" s="334">
        <v>64255</v>
      </c>
      <c r="AO57" s="335">
        <v>-10.5</v>
      </c>
      <c r="AP57" s="336">
        <v>62482</v>
      </c>
      <c r="AQ57" s="337">
        <v>6.3</v>
      </c>
      <c r="AR57" s="338">
        <v>-16.8</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545</v>
      </c>
      <c r="AM58" s="341">
        <v>50026183</v>
      </c>
      <c r="AN58" s="342">
        <v>32860</v>
      </c>
      <c r="AO58" s="343">
        <v>-21.2</v>
      </c>
      <c r="AP58" s="344">
        <v>34626</v>
      </c>
      <c r="AQ58" s="345">
        <v>17.899999999999999</v>
      </c>
      <c r="AR58" s="346">
        <v>-39.1</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549</v>
      </c>
      <c r="AL59" s="325"/>
      <c r="AM59" s="333">
        <v>104880684</v>
      </c>
      <c r="AN59" s="334">
        <v>68818</v>
      </c>
      <c r="AO59" s="335">
        <v>7.1</v>
      </c>
      <c r="AP59" s="336">
        <v>59288</v>
      </c>
      <c r="AQ59" s="337">
        <v>-5.0999999999999996</v>
      </c>
      <c r="AR59" s="338">
        <v>12.2</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545</v>
      </c>
      <c r="AM60" s="341">
        <v>64567998</v>
      </c>
      <c r="AN60" s="342">
        <v>42367</v>
      </c>
      <c r="AO60" s="343">
        <v>28.9</v>
      </c>
      <c r="AP60" s="344">
        <v>32670</v>
      </c>
      <c r="AQ60" s="345">
        <v>-5.6</v>
      </c>
      <c r="AR60" s="346">
        <v>34.5</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550</v>
      </c>
      <c r="AL61" s="347"/>
      <c r="AM61" s="348">
        <v>98427685</v>
      </c>
      <c r="AN61" s="349">
        <v>64885</v>
      </c>
      <c r="AO61" s="350">
        <v>1.9</v>
      </c>
      <c r="AP61" s="351">
        <v>58523</v>
      </c>
      <c r="AQ61" s="352">
        <v>2.4</v>
      </c>
      <c r="AR61" s="338">
        <v>-0.5</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545</v>
      </c>
      <c r="AM62" s="341">
        <v>54635730</v>
      </c>
      <c r="AN62" s="342">
        <v>36011</v>
      </c>
      <c r="AO62" s="343">
        <v>5</v>
      </c>
      <c r="AP62" s="344">
        <v>31216</v>
      </c>
      <c r="AQ62" s="345">
        <v>4.2</v>
      </c>
      <c r="AR62" s="346">
        <v>0.8</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2wVG+N292sDEmWgtqitT0WQVo9FF6j1k9OWg62CVotKMayEcleegnWjo7gHQTn/1yavwcOU/RB+aj3DzCr0jFQ==" saltValue="HlDSCmRhcd25qk3gBLaHK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552</v>
      </c>
    </row>
    <row r="120" spans="125:125" ht="13.5" hidden="1" customHeight="1" x14ac:dyDescent="0.2"/>
    <row r="121" spans="125:125" ht="13.5" hidden="1" customHeight="1" x14ac:dyDescent="0.2">
      <c r="DU121" s="259"/>
    </row>
  </sheetData>
  <sheetProtection algorithmName="SHA-512" hashValue="7zCBBqkCCBIUwbDOGubI9Il3Vtio8TBE/HHktvZ07cinuofGtdWflLqzY24ot8FY1yIOq3Any3PyEJ9SIBovrQ==" saltValue="7kScKEEH570DOqc7X5Zm+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553</v>
      </c>
    </row>
  </sheetData>
  <sheetProtection algorithmName="SHA-512" hashValue="EqyBGpHXcsDqv077bkXtjR3dRUGm1A9KU7Q67CUwpWc5kBVWrltrCOF13xmpJPHMDIudzh4n7dudOuVtKgK0xw==" saltValue="6/CUuLrcFCWe2VGP2NcON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2">
      <c r="B47" s="10"/>
      <c r="C47" s="1141" t="s">
        <v>3</v>
      </c>
      <c r="D47" s="1141"/>
      <c r="E47" s="1142"/>
      <c r="F47" s="11">
        <v>1.66</v>
      </c>
      <c r="G47" s="12">
        <v>1.71</v>
      </c>
      <c r="H47" s="12">
        <v>1.7</v>
      </c>
      <c r="I47" s="12">
        <v>1.97</v>
      </c>
      <c r="J47" s="13">
        <v>2.2400000000000002</v>
      </c>
    </row>
    <row r="48" spans="2:10" ht="57.75" customHeight="1" x14ac:dyDescent="0.2">
      <c r="B48" s="14"/>
      <c r="C48" s="1143" t="s">
        <v>4</v>
      </c>
      <c r="D48" s="1143"/>
      <c r="E48" s="1144"/>
      <c r="F48" s="15">
        <v>0.17</v>
      </c>
      <c r="G48" s="16">
        <v>0.12</v>
      </c>
      <c r="H48" s="16">
        <v>0.14000000000000001</v>
      </c>
      <c r="I48" s="16">
        <v>1.63</v>
      </c>
      <c r="J48" s="17">
        <v>0.55000000000000004</v>
      </c>
    </row>
    <row r="49" spans="2:10" ht="57.75" customHeight="1" thickBot="1" x14ac:dyDescent="0.25">
      <c r="B49" s="18"/>
      <c r="C49" s="1145" t="s">
        <v>5</v>
      </c>
      <c r="D49" s="1145"/>
      <c r="E49" s="1146"/>
      <c r="F49" s="19">
        <v>7.0000000000000007E-2</v>
      </c>
      <c r="G49" s="20" t="s">
        <v>559</v>
      </c>
      <c r="H49" s="20">
        <v>0.04</v>
      </c>
      <c r="I49" s="20">
        <v>1.73</v>
      </c>
      <c r="J49" s="21" t="s">
        <v>560</v>
      </c>
    </row>
    <row r="50" spans="2:10" ht="13.2" x14ac:dyDescent="0.2"/>
  </sheetData>
  <sheetProtection algorithmName="SHA-512" hashValue="MBNWPJwtRFx9sceermR8dQxvKdVYe5Eto9DVR8mLtUKfjiV241RR1X36fANB3r07aDtYzQSABFSywEfh1/jvzA==" saltValue="o4dipXl5O11DPbjWGkp94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2024-03-14T01:29:25Z</cp:lastPrinted>
  <dcterms:created xsi:type="dcterms:W3CDTF">2024-02-05T00:59:19Z</dcterms:created>
  <dcterms:modified xsi:type="dcterms:W3CDTF">2024-03-26T06:02:57Z</dcterms:modified>
  <cp:category/>
</cp:coreProperties>
</file>