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78368248\Desktop\１回目\"/>
    </mc:Choice>
  </mc:AlternateContent>
  <bookViews>
    <workbookView xWindow="0" yWindow="0" windowWidth="20496" windowHeight="6780"/>
  </bookViews>
  <sheets>
    <sheet name="総括表" sheetId="1" r:id="rId1"/>
    <sheet name="普通会計の状況" sheetId="2" r:id="rId2"/>
    <sheet name="各会計、関係団体の財政状況及び健全化判断比率" sheetId="3" r:id="rId3"/>
    <sheet name="財政比較分析表" sheetId="15" r:id="rId4"/>
    <sheet name="経常経費分析表（経常収支比率の分析）" sheetId="5" r:id="rId5"/>
    <sheet name="経常経費分析表（人件費・公債費・普通建設事業費の分析）" sheetId="6" r:id="rId6"/>
    <sheet name="性質別歳出決算分析表（住民一人当たりのコスト）" sheetId="7" r:id="rId7"/>
    <sheet name="目的別歳出決算分析表（住民一人当たりのコスト）" sheetId="8" r:id="rId8"/>
    <sheet name="実質収支比率等に係る経年分析" sheetId="9" r:id="rId9"/>
    <sheet name="連結実質赤字比率に係る赤字・黒字の構成分析" sheetId="10" r:id="rId10"/>
    <sheet name="実質公債費比率（分子）の構造" sheetId="11" r:id="rId11"/>
    <sheet name="将来負担比率（分子）の構造" sheetId="12" r:id="rId12"/>
    <sheet name="基金残高に係る経年分析" sheetId="13" r:id="rId13"/>
    <sheet name="データシート" sheetId="14" state="hidden" r:id="rId14"/>
  </sheets>
  <definedNames>
    <definedName name="Z_80CB8F96_30A8_4A01_A16A_E5B85CFD8E14_.wvu.Cols" localSheetId="2" hidden="1">'各会計、関係団体の財政状況及び健全化判断比率'!$EB:$XFD</definedName>
    <definedName name="Z_80CB8F96_30A8_4A01_A16A_E5B85CFD8E14_.wvu.Cols" localSheetId="12" hidden="1">基金残高に係る経年分析!$P:$XFD</definedName>
    <definedName name="Z_80CB8F96_30A8_4A01_A16A_E5B85CFD8E14_.wvu.Cols" localSheetId="4" hidden="1">'経常経費分析表（経常収支比率の分析）'!$DM:$XFD</definedName>
    <definedName name="Z_80CB8F96_30A8_4A01_A16A_E5B85CFD8E14_.wvu.Cols" localSheetId="5" hidden="1">'経常経費分析表（人件費・公債費・普通建設事業費の分析）'!$AU:$XFD</definedName>
    <definedName name="Z_80CB8F96_30A8_4A01_A16A_E5B85CFD8E14_.wvu.Cols" localSheetId="10" hidden="1">'実質公債費比率（分子）の構造'!$V:$XFD</definedName>
    <definedName name="Z_80CB8F96_30A8_4A01_A16A_E5B85CFD8E14_.wvu.Cols" localSheetId="8" hidden="1">実質収支比率等に係る経年分析!$Q:$XFD</definedName>
    <definedName name="Z_80CB8F96_30A8_4A01_A16A_E5B85CFD8E14_.wvu.Cols" localSheetId="11" hidden="1">'将来負担比率（分子）の構造'!$T:$XFD</definedName>
    <definedName name="Z_80CB8F96_30A8_4A01_A16A_E5B85CFD8E14_.wvu.Cols" localSheetId="6" hidden="1">'性質別歳出決算分析表（住民一人当たりのコスト）'!$DV:$XFD</definedName>
    <definedName name="Z_80CB8F96_30A8_4A01_A16A_E5B85CFD8E14_.wvu.Cols" localSheetId="0" hidden="1">総括表!$DP:$XFD</definedName>
    <definedName name="Z_80CB8F96_30A8_4A01_A16A_E5B85CFD8E14_.wvu.Cols" localSheetId="1" hidden="1">普通会計の状況!$EN:$XFD</definedName>
    <definedName name="Z_80CB8F96_30A8_4A01_A16A_E5B85CFD8E14_.wvu.Cols" localSheetId="7" hidden="1">'目的別歳出決算分析表（住民一人当たりのコスト）'!$DV:$XFD</definedName>
    <definedName name="Z_80CB8F96_30A8_4A01_A16A_E5B85CFD8E14_.wvu.Cols" localSheetId="9" hidden="1">連結実質赤字比率に係る赤字・黒字の構成分析!$Q:$XFD</definedName>
    <definedName name="Z_80CB8F96_30A8_4A01_A16A_E5B85CFD8E14_.wvu.Rows" localSheetId="2" hidden="1">'各会計、関係団体の財政状況及び健全化判断比率'!$136:$1048576,'各会計、関係団体の財政状況及び健全化判断比率'!$89:$101,'各会計、関係団体の財政状況及び健全化判断比率'!$135:$135</definedName>
    <definedName name="Z_80CB8F96_30A8_4A01_A16A_E5B85CFD8E14_.wvu.Rows" localSheetId="12" hidden="1">基金残高に係る経年分析!$65:$1048576</definedName>
    <definedName name="Z_80CB8F96_30A8_4A01_A16A_E5B85CFD8E14_.wvu.Rows" localSheetId="4" hidden="1">'経常経費分析表（経常収支比率の分析）'!$90:$1048576</definedName>
    <definedName name="Z_80CB8F96_30A8_4A01_A16A_E5B85CFD8E14_.wvu.Rows" localSheetId="5" hidden="1">'経常経費分析表（人件費・公債費・普通建設事業費の分析）'!$74:$1048576,'経常経費分析表（人件費・公債費・普通建設事業費の分析）'!$67:$73</definedName>
    <definedName name="Z_80CB8F96_30A8_4A01_A16A_E5B85CFD8E14_.wvu.Rows" localSheetId="10" hidden="1">'実質公債費比率（分子）の構造'!$65:$1048576</definedName>
    <definedName name="Z_80CB8F96_30A8_4A01_A16A_E5B85CFD8E14_.wvu.Rows" localSheetId="8" hidden="1">実質収支比率等に係る経年分析!$51:$1048576</definedName>
    <definedName name="Z_80CB8F96_30A8_4A01_A16A_E5B85CFD8E14_.wvu.Rows" localSheetId="11" hidden="1">'将来負担比率（分子）の構造'!$56:$1048576</definedName>
    <definedName name="Z_80CB8F96_30A8_4A01_A16A_E5B85CFD8E14_.wvu.Rows" localSheetId="6" hidden="1">'性質別歳出決算分析表（住民一人当たりのコスト）'!$122:$1048576,'性質別歳出決算分析表（住民一人当たりのコスト）'!$117:$121</definedName>
    <definedName name="Z_80CB8F96_30A8_4A01_A16A_E5B85CFD8E14_.wvu.Rows" localSheetId="0" hidden="1">総括表!$57:$1048576</definedName>
    <definedName name="Z_80CB8F96_30A8_4A01_A16A_E5B85CFD8E14_.wvu.Rows" localSheetId="1" hidden="1">普通会計の状況!$50:$1048576</definedName>
    <definedName name="Z_80CB8F96_30A8_4A01_A16A_E5B85CFD8E14_.wvu.Rows" localSheetId="7" hidden="1">'目的別歳出決算分析表（住民一人当たりのコスト）'!$117:$1048576</definedName>
    <definedName name="Z_80CB8F96_30A8_4A01_A16A_E5B85CFD8E14_.wvu.Rows" localSheetId="9" hidden="1">連結実質赤字比率に係る赤字・黒字の構成分析!$46:$1048576</definedName>
  </definedNames>
  <calcPr calcId="191029"/>
  <customWorkbookViews>
    <customWorkbookView name="藤ノ木 圭太 - 個人用ビュー" guid="{80CB8F96-30A8-4A01-A16A-E5B85CFD8E14}" mergeInterval="0" personalView="1" maximized="1" xWindow="-8" yWindow="-8" windowWidth="1382" windowHeight="744" activeSheetId="4"/>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 l="1"/>
  <c r="BG36" i="1"/>
  <c r="BG35" i="1"/>
  <c r="BG34" i="1"/>
  <c r="AO40" i="1"/>
  <c r="AO39" i="1"/>
  <c r="AO38" i="1"/>
  <c r="AO37" i="1"/>
  <c r="AO36" i="1"/>
  <c r="AO35" i="1"/>
  <c r="AO34" i="1"/>
  <c r="W37" i="1"/>
  <c r="W36" i="1"/>
  <c r="W35" i="1"/>
  <c r="W34" i="1"/>
  <c r="CQ43" i="1"/>
  <c r="CQ42" i="1"/>
  <c r="CQ41" i="1"/>
  <c r="CQ40" i="1"/>
  <c r="CQ39" i="1"/>
  <c r="CQ38" i="1"/>
  <c r="CQ37" i="1"/>
  <c r="CQ36" i="1"/>
  <c r="CQ35" i="1"/>
  <c r="CQ34" i="1"/>
  <c r="DG43" i="1"/>
  <c r="DG42" i="1"/>
  <c r="DG41" i="1"/>
  <c r="DG40" i="1"/>
  <c r="DG39" i="1"/>
  <c r="DG38" i="1"/>
  <c r="DG37" i="1"/>
  <c r="DG36" i="1"/>
  <c r="DG35" i="1"/>
  <c r="DG34" i="1"/>
  <c r="BY43" i="1"/>
  <c r="BY42" i="1"/>
  <c r="BY41" i="1"/>
  <c r="BY40" i="1"/>
  <c r="BY39" i="1"/>
  <c r="BY38" i="1"/>
  <c r="BY37" i="1"/>
  <c r="BY36" i="1"/>
  <c r="BY35" i="1"/>
  <c r="BY34" i="1"/>
  <c r="E43" i="1"/>
  <c r="E42" i="1"/>
  <c r="E41" i="1"/>
  <c r="E40" i="1"/>
  <c r="E39" i="1"/>
  <c r="E38" i="1"/>
  <c r="E37" i="1"/>
  <c r="E36" i="1"/>
  <c r="E35" i="1"/>
  <c r="E34" i="1"/>
  <c r="BW43" i="1" l="1"/>
  <c r="BE43" i="1"/>
  <c r="AM43" i="1"/>
  <c r="U43" i="1"/>
  <c r="C43" i="1"/>
  <c r="BW42" i="1"/>
  <c r="BE42" i="1"/>
  <c r="AM42" i="1"/>
  <c r="U42" i="1"/>
  <c r="BW41" i="1"/>
  <c r="BE41" i="1"/>
  <c r="AM41" i="1"/>
  <c r="U41" i="1"/>
  <c r="BW40" i="1"/>
  <c r="BE40" i="1"/>
  <c r="U40" i="1"/>
  <c r="BW39" i="1"/>
  <c r="BE39" i="1"/>
  <c r="U39" i="1"/>
  <c r="BW38" i="1"/>
  <c r="BE38" i="1"/>
  <c r="U38" i="1"/>
  <c r="BW37" i="1"/>
  <c r="C34" i="1"/>
  <c r="C35" i="1" l="1"/>
  <c r="C36" i="1" s="1"/>
  <c r="C37" i="1" s="1"/>
  <c r="C38" i="1" s="1"/>
  <c r="C39" i="1" s="1"/>
  <c r="C40" i="1" s="1"/>
  <c r="C41" i="1" s="1"/>
  <c r="C42" i="1" s="1"/>
  <c r="D74" i="14"/>
  <c r="C74" i="14"/>
  <c r="B74" i="14"/>
  <c r="D73" i="14"/>
  <c r="C73" i="14"/>
  <c r="B73" i="14"/>
  <c r="D72" i="14"/>
  <c r="C72" i="14"/>
  <c r="B72" i="14"/>
  <c r="D71" i="14"/>
  <c r="C71" i="14"/>
  <c r="B71" i="14"/>
  <c r="P67" i="14"/>
  <c r="O67" i="14"/>
  <c r="N67" i="14"/>
  <c r="M67" i="14"/>
  <c r="L67" i="14"/>
  <c r="K67" i="14"/>
  <c r="J67" i="14"/>
  <c r="I67" i="14"/>
  <c r="H67" i="14"/>
  <c r="G67" i="14"/>
  <c r="F67" i="14"/>
  <c r="E67" i="14"/>
  <c r="D67" i="14"/>
  <c r="C67" i="14"/>
  <c r="B67" i="14"/>
  <c r="N66" i="14"/>
  <c r="K66" i="14"/>
  <c r="H66" i="14"/>
  <c r="E66" i="14"/>
  <c r="B66" i="14"/>
  <c r="N65" i="14"/>
  <c r="K65" i="14"/>
  <c r="H65" i="14"/>
  <c r="E65" i="14"/>
  <c r="B65" i="14"/>
  <c r="N64" i="14"/>
  <c r="K64" i="14"/>
  <c r="H64" i="14"/>
  <c r="E64" i="14"/>
  <c r="B64" i="14"/>
  <c r="N63" i="14"/>
  <c r="K63" i="14"/>
  <c r="H63" i="14"/>
  <c r="E63" i="14"/>
  <c r="B63" i="14"/>
  <c r="N62" i="14"/>
  <c r="K62" i="14"/>
  <c r="H62" i="14"/>
  <c r="E62" i="14"/>
  <c r="B62" i="14"/>
  <c r="N61" i="14"/>
  <c r="K61" i="14"/>
  <c r="H61" i="14"/>
  <c r="E61" i="14"/>
  <c r="B61" i="14"/>
  <c r="N60" i="14"/>
  <c r="K60" i="14"/>
  <c r="H60" i="14"/>
  <c r="E60" i="14"/>
  <c r="B60" i="14"/>
  <c r="N59" i="14"/>
  <c r="K59" i="14"/>
  <c r="H59" i="14"/>
  <c r="E59" i="14"/>
  <c r="B59" i="14"/>
  <c r="P58" i="14"/>
  <c r="M58" i="14"/>
  <c r="J58" i="14"/>
  <c r="G58" i="14"/>
  <c r="D58" i="14"/>
  <c r="P57" i="14"/>
  <c r="M57" i="14"/>
  <c r="J57" i="14"/>
  <c r="G57" i="14"/>
  <c r="D57" i="14"/>
  <c r="P56" i="14"/>
  <c r="M56" i="14"/>
  <c r="J56" i="14"/>
  <c r="G56" i="14"/>
  <c r="D56" i="14"/>
  <c r="N54" i="14"/>
  <c r="K54" i="14"/>
  <c r="H54" i="14"/>
  <c r="E54" i="14"/>
  <c r="B54" i="14"/>
  <c r="P50" i="14"/>
  <c r="O50" i="14"/>
  <c r="N50" i="14"/>
  <c r="M50" i="14"/>
  <c r="L50" i="14"/>
  <c r="K50" i="14"/>
  <c r="J50" i="14"/>
  <c r="I50" i="14"/>
  <c r="H50" i="14"/>
  <c r="G50" i="14"/>
  <c r="F50" i="14"/>
  <c r="E50" i="14"/>
  <c r="D50" i="14"/>
  <c r="C50" i="14"/>
  <c r="B50" i="14"/>
  <c r="N49" i="14"/>
  <c r="K49" i="14"/>
  <c r="H49" i="14"/>
  <c r="E49" i="14"/>
  <c r="B49" i="14"/>
  <c r="N48" i="14"/>
  <c r="K48" i="14"/>
  <c r="H48" i="14"/>
  <c r="E48" i="14"/>
  <c r="B48" i="14"/>
  <c r="N47" i="14"/>
  <c r="K47" i="14"/>
  <c r="H47" i="14"/>
  <c r="E47" i="14"/>
  <c r="B47" i="14"/>
  <c r="N46" i="14"/>
  <c r="K46" i="14"/>
  <c r="H46" i="14"/>
  <c r="E46" i="14"/>
  <c r="B46" i="14"/>
  <c r="N45" i="14"/>
  <c r="K45" i="14"/>
  <c r="H45" i="14"/>
  <c r="E45" i="14"/>
  <c r="B45" i="14"/>
  <c r="N44" i="14"/>
  <c r="K44" i="14"/>
  <c r="H44" i="14"/>
  <c r="E44" i="14"/>
  <c r="B44" i="14"/>
  <c r="N43" i="14"/>
  <c r="K43" i="14"/>
  <c r="H43" i="14"/>
  <c r="E43" i="14"/>
  <c r="B43" i="14"/>
  <c r="P42" i="14"/>
  <c r="M42" i="14"/>
  <c r="J42" i="14"/>
  <c r="G42" i="14"/>
  <c r="D42" i="14"/>
  <c r="N40" i="14"/>
  <c r="K40" i="14"/>
  <c r="H40" i="14"/>
  <c r="E40" i="14"/>
  <c r="B40" i="14"/>
  <c r="K36" i="14"/>
  <c r="J36" i="14"/>
  <c r="I36" i="14"/>
  <c r="H36" i="14"/>
  <c r="G36" i="14"/>
  <c r="F36" i="14"/>
  <c r="E36" i="14"/>
  <c r="D36" i="14"/>
  <c r="C36" i="14"/>
  <c r="B36" i="14"/>
  <c r="A36" i="14"/>
  <c r="K35" i="14"/>
  <c r="J35" i="14"/>
  <c r="I35" i="14"/>
  <c r="H35" i="14"/>
  <c r="G35" i="14"/>
  <c r="F35" i="14"/>
  <c r="E35" i="14"/>
  <c r="D35" i="14"/>
  <c r="C35" i="14"/>
  <c r="B35" i="14"/>
  <c r="A35" i="14"/>
  <c r="K34" i="14"/>
  <c r="J34" i="14"/>
  <c r="I34" i="14"/>
  <c r="H34" i="14"/>
  <c r="G34" i="14"/>
  <c r="F34" i="14"/>
  <c r="E34" i="14"/>
  <c r="D34" i="14"/>
  <c r="C34" i="14"/>
  <c r="B34" i="14"/>
  <c r="A34" i="14"/>
  <c r="K33" i="14"/>
  <c r="J33" i="14"/>
  <c r="I33" i="14"/>
  <c r="H33" i="14"/>
  <c r="G33" i="14"/>
  <c r="F33" i="14"/>
  <c r="E33" i="14"/>
  <c r="D33" i="14"/>
  <c r="C33" i="14"/>
  <c r="B33" i="14"/>
  <c r="A33" i="14"/>
  <c r="K32" i="14"/>
  <c r="J32" i="14"/>
  <c r="I32" i="14"/>
  <c r="H32" i="14"/>
  <c r="G32" i="14"/>
  <c r="F32" i="14"/>
  <c r="E32" i="14"/>
  <c r="D32" i="14"/>
  <c r="C32" i="14"/>
  <c r="B32" i="14"/>
  <c r="A32" i="14"/>
  <c r="K31" i="14"/>
  <c r="J31" i="14"/>
  <c r="I31" i="14"/>
  <c r="H31" i="14"/>
  <c r="G31" i="14"/>
  <c r="F31" i="14"/>
  <c r="E31" i="14"/>
  <c r="D31" i="14"/>
  <c r="C31" i="14"/>
  <c r="B31" i="14"/>
  <c r="A31" i="14"/>
  <c r="K30" i="14"/>
  <c r="J30" i="14"/>
  <c r="I30" i="14"/>
  <c r="H30" i="14"/>
  <c r="G30" i="14"/>
  <c r="F30" i="14"/>
  <c r="E30" i="14"/>
  <c r="D30" i="14"/>
  <c r="C30" i="14"/>
  <c r="B30" i="14"/>
  <c r="A30" i="14"/>
  <c r="K29" i="14"/>
  <c r="J29" i="14"/>
  <c r="I29" i="14"/>
  <c r="H29" i="14"/>
  <c r="G29" i="14"/>
  <c r="F29" i="14"/>
  <c r="E29" i="14"/>
  <c r="D29" i="14"/>
  <c r="C29" i="14"/>
  <c r="B29" i="14"/>
  <c r="A29" i="14"/>
  <c r="K28" i="14"/>
  <c r="J28" i="14"/>
  <c r="I28" i="14"/>
  <c r="H28" i="14"/>
  <c r="G28" i="14"/>
  <c r="F28" i="14"/>
  <c r="E28" i="14"/>
  <c r="D28" i="14"/>
  <c r="C28" i="14"/>
  <c r="B28" i="14"/>
  <c r="A28" i="14"/>
  <c r="K27" i="14"/>
  <c r="J27" i="14"/>
  <c r="I27" i="14"/>
  <c r="H27" i="14"/>
  <c r="G27" i="14"/>
  <c r="F27" i="14"/>
  <c r="E27" i="14"/>
  <c r="D27" i="14"/>
  <c r="C27" i="14"/>
  <c r="B27" i="14"/>
  <c r="A27" i="14"/>
  <c r="J25" i="14"/>
  <c r="H25" i="14"/>
  <c r="F25" i="14"/>
  <c r="D25" i="14"/>
  <c r="B25" i="14"/>
  <c r="F21" i="14"/>
  <c r="E21" i="14"/>
  <c r="D21" i="14"/>
  <c r="C21" i="14"/>
  <c r="B21" i="14"/>
  <c r="F20" i="14"/>
  <c r="E20" i="14"/>
  <c r="D20" i="14"/>
  <c r="C20" i="14"/>
  <c r="B20" i="14"/>
  <c r="F19" i="14"/>
  <c r="E19" i="14"/>
  <c r="D19" i="14"/>
  <c r="C19" i="14"/>
  <c r="B19" i="14"/>
  <c r="F18" i="14"/>
  <c r="E18" i="14"/>
  <c r="D18" i="14"/>
  <c r="C18" i="14"/>
  <c r="B18" i="14"/>
  <c r="U34" i="1" l="1"/>
  <c r="U35" i="1" l="1"/>
  <c r="U36" i="1" s="1"/>
  <c r="U37" i="1" s="1"/>
  <c r="AM34" i="1"/>
  <c r="AM35" i="1" s="1"/>
  <c r="AM36" i="1" s="1"/>
  <c r="AM37" i="1" s="1"/>
  <c r="AM38" i="1" s="1"/>
  <c r="AM39" i="1" s="1"/>
  <c r="AM40" i="1" s="1"/>
  <c r="BE34" i="1" l="1"/>
  <c r="BE35" i="1" s="1"/>
  <c r="BE36" i="1" s="1"/>
  <c r="BE37" i="1" s="1"/>
  <c r="BW34" i="1" l="1"/>
  <c r="BW35" i="1" s="1"/>
  <c r="BW36" i="1" s="1"/>
  <c r="CO34" i="1" l="1"/>
  <c r="CO35" i="1" s="1"/>
  <c r="CO36" i="1" s="1"/>
  <c r="CO37" i="1" s="1"/>
  <c r="CO38" i="1" s="1"/>
  <c r="CO39" i="1" s="1"/>
  <c r="CO40" i="1" s="1"/>
  <c r="CO41" i="1" s="1"/>
  <c r="CO42" i="1" s="1"/>
  <c r="CO43" i="1" s="1"/>
</calcChain>
</file>

<file path=xl/sharedStrings.xml><?xml version="1.0" encoding="utf-8"?>
<sst xmlns="http://schemas.openxmlformats.org/spreadsheetml/2006/main" count="1064" uniqueCount="646">
  <si>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</si>
  <si>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</si>
  <si>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</si>
  <si>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</si>
  <si>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</si>
  <si>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</si>
  <si>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</si>
  <si>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</si>
  <si>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</si>
  <si>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</si>
  <si>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</si>
  <si>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</si>
  <si>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</si>
  <si>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</si>
  <si>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</si>
  <si>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</si>
  <si>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</si>
  <si>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</si>
  <si>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</si>
  <si>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</si>
  <si>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</si>
  <si>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</si>
  <si>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</si>
  <si>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</si>
  <si>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</si>
  <si>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</si>
  <si>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</si>
  <si>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</si>
  <si>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</si>
  <si>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</si>
  <si>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</si>
  <si>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</si>
  <si>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</si>
  <si>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</si>
  <si>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</si>
  <si>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</si>
  <si>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</si>
  <si>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</si>
  <si>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</si>
  <si>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</si>
  <si>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</si>
  <si>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</si>
  <si>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</si>
  <si>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</si>
  <si>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</si>
  <si>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</si>
  <si>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</si>
  <si>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</si>
  <si>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</si>
  <si>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</si>
  <si>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</si>
  <si>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</si>
  <si>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</si>
  <si>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</si>
  <si>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</si>
  <si>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</si>
  <si>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</si>
  <si>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</si>
  <si>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</si>
  <si>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</si>
  <si>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</si>
  <si>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</si>
  <si>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</si>
  <si>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</si>
  <si>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</si>
  <si>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</si>
  <si>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</si>
  <si>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</si>
  <si>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</si>
  <si>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</si>
  <si>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</si>
  <si>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</si>
  <si>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</si>
  <si>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</si>
  <si>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</si>
  <si>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</si>
  <si>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</si>
  <si>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</si>
  <si>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</si>
  <si>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</si>
  <si>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</si>
  <si>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</si>
  <si>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</si>
  <si>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</si>
  <si>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</si>
  <si>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</si>
  <si>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</si>
  <si>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政令指定都市</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</si>
  <si>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</si>
  <si>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</si>
  <si>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</si>
  <si>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</si>
  <si>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</si>
  <si>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</si>
  <si>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</si>
  <si>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</si>
  <si>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</si>
  <si>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</si>
  <si>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</si>
  <si>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</si>
  <si>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横浜市</t>
    <phoneticPr fontId="5"/>
  </si>
  <si>
    <t>地方交付税種地</t>
    <rPh sb="0" eb="2">
      <t>チホウ</t>
    </rPh>
    <rPh sb="2" eb="5">
      <t>コウフゼイ</t>
    </rPh>
    <rPh sb="5" eb="6">
      <t>シュ</t>
    </rPh>
    <rPh sb="6" eb="7">
      <t>チ</t>
    </rPh>
    <phoneticPr fontId="5"/>
  </si>
  <si>
    <t>1-10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</si>
  <si>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</si>
  <si>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</si>
  <si>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</si>
  <si>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</si>
  <si>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</si>
  <si>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</si>
  <si>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</si>
  <si>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</si>
  <si>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</si>
  <si>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</si>
  <si>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</si>
  <si>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</si>
  <si>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</si>
  <si>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</si>
  <si>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</si>
  <si>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</si>
  <si>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</si>
  <si>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</si>
  <si>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</si>
  <si>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</si>
  <si>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</si>
  <si>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</si>
  <si>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</si>
  <si>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</si>
  <si>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</si>
  <si>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</si>
  <si>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</si>
  <si>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</si>
  <si>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</si>
  <si>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</si>
  <si>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</si>
  <si>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</si>
  <si>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</si>
  <si>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</si>
  <si>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</si>
  <si>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</si>
  <si>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</si>
  <si>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</si>
  <si>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</si>
  <si>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</si>
  <si>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</si>
  <si>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</si>
  <si>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</si>
  <si>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</si>
  <si>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</si>
  <si>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</si>
  <si>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</si>
  <si>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</si>
  <si>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</si>
  <si>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</si>
  <si>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</si>
  <si>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</si>
  <si>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</si>
  <si>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</si>
  <si>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</si>
  <si>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</si>
  <si>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</si>
  <si>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</si>
  <si>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</si>
  <si>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</si>
  <si>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</si>
  <si>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</si>
  <si>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</si>
  <si>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</si>
  <si>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</si>
  <si>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</si>
  <si>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</si>
  <si>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</si>
  <si>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</si>
  <si>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</si>
  <si>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</si>
  <si>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</si>
  <si>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</si>
  <si>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</si>
  <si>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</si>
  <si>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</si>
  <si>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</si>
  <si>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</si>
  <si>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</si>
  <si>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</si>
  <si>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</si>
  <si>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</si>
  <si>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</si>
  <si>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</si>
  <si>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</si>
  <si>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</si>
  <si>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</si>
  <si>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</si>
  <si>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</si>
  <si>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</si>
  <si>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</si>
  <si>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</si>
  <si>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</si>
  <si>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</si>
  <si>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</si>
  <si>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</si>
  <si>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</si>
  <si>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</si>
  <si>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</si>
  <si>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</si>
  <si>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</si>
  <si>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</si>
  <si>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</si>
  <si>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</si>
  <si>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</si>
  <si>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</si>
  <si>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</si>
  <si>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</si>
  <si>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</si>
  <si>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</si>
  <si>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</si>
  <si>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</si>
  <si>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</si>
  <si>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</si>
  <si>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神奈川県横浜市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</si>
  <si>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</si>
  <si>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</si>
  <si>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</si>
  <si>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</si>
  <si>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</si>
  <si>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</si>
  <si>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</si>
  <si>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</si>
  <si>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</si>
  <si>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</si>
  <si>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</si>
  <si>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</si>
  <si>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</si>
  <si>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</si>
  <si>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</si>
  <si>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</si>
  <si>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</si>
  <si>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</si>
  <si>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</si>
  <si>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</si>
  <si>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</si>
  <si>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</si>
  <si>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</si>
  <si>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</si>
  <si>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</si>
  <si>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</si>
  <si>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</si>
  <si>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</si>
  <si>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</si>
  <si>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</si>
  <si>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</si>
  <si>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</si>
  <si>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</si>
  <si>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</si>
  <si>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</si>
  <si>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</si>
  <si>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</si>
  <si>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</si>
  <si>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</si>
  <si>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</si>
  <si>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</si>
  <si>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</si>
  <si>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</si>
  <si>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</si>
  <si>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</si>
  <si>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</si>
  <si>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</si>
  <si>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</si>
  <si>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</si>
  <si>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</si>
  <si>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</si>
  <si>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</si>
  <si>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</si>
  <si>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</si>
  <si>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</si>
  <si>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</si>
  <si>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</si>
  <si>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</si>
  <si>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</si>
  <si>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</si>
  <si>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</si>
  <si>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</si>
  <si>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</si>
  <si>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</si>
  <si>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</si>
  <si>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</si>
  <si>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</si>
  <si>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</si>
  <si>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</si>
  <si>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</si>
  <si>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</si>
  <si>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</si>
  <si>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</si>
  <si>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</si>
  <si>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</si>
  <si>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</si>
  <si>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</si>
  <si>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</si>
  <si>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</si>
  <si>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</si>
  <si>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</si>
  <si>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</si>
  <si>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</si>
  <si>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</si>
  <si>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</si>
  <si>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</si>
  <si>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</si>
  <si>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</si>
  <si>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</si>
  <si>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</si>
  <si>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</si>
  <si>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</si>
  <si>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</si>
  <si>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</si>
  <si>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</si>
  <si>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</si>
  <si>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</si>
  <si>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</si>
  <si>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</si>
  <si>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</si>
  <si>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</si>
  <si>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</si>
  <si>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</si>
  <si>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</si>
  <si>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</si>
  <si>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</si>
  <si>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</si>
  <si>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</si>
  <si>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</si>
  <si>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</si>
  <si>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</si>
  <si>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</si>
  <si>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</si>
  <si>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</si>
  <si>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</si>
  <si>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</si>
  <si>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</si>
  <si>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</si>
  <si>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</si>
  <si>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</si>
  <si>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交通</t>
    <phoneticPr fontId="5"/>
  </si>
  <si>
    <t>加入世帯数(世帯)</t>
  </si>
  <si>
    <t>　繰出金</t>
    <phoneticPr fontId="5"/>
  </si>
  <si>
    <t>　うち減収補塡債(特例分)</t>
    <rPh sb="4" eb="5">
      <t>シュウ</t>
    </rPh>
    <rPh sb="9" eb="10">
      <t>トク</t>
    </rPh>
    <rPh sb="10" eb="11">
      <t>レイ</t>
    </rPh>
    <rPh sb="11" eb="12">
      <t>ブン</t>
    </rPh>
    <phoneticPr fontId="16"/>
  </si>
  <si>
    <t>病院</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</si>
  <si>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</si>
  <si>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</si>
  <si>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</si>
  <si>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</si>
  <si>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</si>
  <si>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</si>
  <si>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</si>
  <si>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</si>
  <si>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</si>
  <si>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</si>
  <si>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</si>
  <si>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</si>
  <si>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</si>
  <si>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</si>
  <si>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</si>
  <si>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</si>
  <si>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</si>
  <si>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</si>
  <si>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</si>
  <si>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</si>
  <si>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</si>
  <si>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</si>
  <si>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</si>
  <si>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</si>
  <si>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</si>
  <si>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</si>
  <si>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神奈川県横浜市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</si>
  <si>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</si>
  <si>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</si>
  <si>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</si>
  <si>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</si>
  <si>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</si>
  <si>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</si>
  <si>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</si>
  <si>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</si>
  <si>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</si>
  <si>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</si>
  <si>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</si>
  <si>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</si>
  <si>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</si>
  <si>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</si>
  <si>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</si>
  <si>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</si>
  <si>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</si>
  <si>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</si>
  <si>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</si>
  <si>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</si>
  <si>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市債金会計</t>
    <phoneticPr fontId="5"/>
  </si>
  <si>
    <t>-</t>
    <phoneticPr fontId="5"/>
  </si>
  <si>
    <t>母子父子寡婦福祉資金会計</t>
    <phoneticPr fontId="5"/>
  </si>
  <si>
    <t>勤労者福祉共済事業費会計</t>
    <phoneticPr fontId="5"/>
  </si>
  <si>
    <t>公害被害者救済事業費会計</t>
    <phoneticPr fontId="5"/>
  </si>
  <si>
    <t>公共事業用地費会計</t>
    <phoneticPr fontId="5"/>
  </si>
  <si>
    <t>新墓園事業費会計</t>
    <phoneticPr fontId="5"/>
  </si>
  <si>
    <t>みどり保全創造事業費会計</t>
    <phoneticPr fontId="5"/>
  </si>
  <si>
    <t>市街地開発事業費会計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</si>
  <si>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</si>
  <si>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</si>
  <si>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</si>
  <si>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</si>
  <si>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</si>
  <si>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</si>
  <si>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</si>
  <si>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</si>
  <si>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</si>
  <si>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</si>
  <si>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</si>
  <si>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</si>
  <si>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</si>
  <si>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国民健康保険事業費会計</t>
    <phoneticPr fontId="5"/>
  </si>
  <si>
    <t>介護保険事業費会計</t>
    <phoneticPr fontId="5"/>
  </si>
  <si>
    <t>後期高齢者医療事業費会計</t>
    <phoneticPr fontId="5"/>
  </si>
  <si>
    <t>自動車駐車場事業費会計</t>
    <phoneticPr fontId="5"/>
  </si>
  <si>
    <t>水道事業会計</t>
    <phoneticPr fontId="5"/>
  </si>
  <si>
    <t>法適用企業</t>
    <phoneticPr fontId="5"/>
  </si>
  <si>
    <t>工業用水道事業会計</t>
    <phoneticPr fontId="5"/>
  </si>
  <si>
    <t>自動車事業会計</t>
    <phoneticPr fontId="5"/>
  </si>
  <si>
    <t>高速鉄道事業会計</t>
    <phoneticPr fontId="5"/>
  </si>
  <si>
    <t>法適用企業</t>
    <phoneticPr fontId="5"/>
  </si>
  <si>
    <t>下水道事業会計</t>
    <phoneticPr fontId="5"/>
  </si>
  <si>
    <t>病院事業会計</t>
    <phoneticPr fontId="5"/>
  </si>
  <si>
    <t>埋立事業会計</t>
    <phoneticPr fontId="5"/>
  </si>
  <si>
    <t>港湾整備事業費会計</t>
    <phoneticPr fontId="5"/>
  </si>
  <si>
    <t>法非適用企業</t>
    <phoneticPr fontId="5"/>
  </si>
  <si>
    <t>中央卸売市場費会計</t>
    <phoneticPr fontId="5"/>
  </si>
  <si>
    <t>法非適用企業</t>
    <phoneticPr fontId="5"/>
  </si>
  <si>
    <t>中央と畜場費会計</t>
    <phoneticPr fontId="5"/>
  </si>
  <si>
    <t>風力発電事業費会計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</si>
  <si>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</si>
  <si>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</si>
  <si>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</si>
  <si>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</si>
  <si>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</si>
  <si>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</si>
  <si>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</si>
  <si>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</si>
  <si>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</si>
  <si>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</si>
  <si>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</si>
  <si>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</si>
  <si>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</si>
  <si>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</si>
  <si>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</si>
  <si>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</si>
  <si>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</si>
  <si>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</si>
  <si>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</si>
  <si>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</si>
  <si>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</si>
  <si>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</si>
  <si>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</si>
  <si>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</si>
  <si>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</si>
  <si>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</si>
  <si>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</si>
  <si>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</si>
  <si>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</si>
  <si>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</si>
  <si>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</si>
  <si>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</si>
  <si>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</si>
  <si>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</si>
  <si>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</si>
  <si>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</si>
  <si>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t>
    <phoneticPr fontId="5"/>
  </si>
  <si>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</si>
  <si>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</si>
  <si>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</si>
  <si>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</si>
  <si>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</si>
  <si>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</si>
  <si>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</si>
  <si>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</si>
  <si>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</si>
  <si>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</si>
  <si>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</si>
  <si>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</si>
  <si>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</si>
  <si>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</si>
  <si>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</si>
  <si>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</si>
  <si>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</si>
  <si>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</si>
  <si>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</si>
  <si>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</si>
  <si>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</si>
  <si>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</si>
  <si>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病院事業会計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</si>
  <si>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</si>
  <si>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</si>
  <si>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</si>
  <si>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</si>
  <si>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</si>
  <si>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</si>
  <si>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</si>
  <si>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</si>
  <si>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</si>
  <si>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</si>
  <si>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</si>
  <si>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</si>
  <si>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</si>
  <si>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</si>
  <si>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</si>
  <si>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</si>
  <si>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</si>
  <si>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</si>
  <si>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</si>
  <si>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</si>
  <si>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</si>
  <si>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</si>
  <si>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</si>
  <si>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</si>
  <si>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</si>
  <si>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</si>
  <si>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</si>
  <si>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</si>
  <si>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</si>
  <si>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</si>
  <si>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</si>
  <si>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</si>
  <si>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</si>
  <si>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</si>
  <si>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</si>
  <si>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</si>
  <si>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</si>
  <si>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</si>
  <si>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</si>
  <si>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</si>
  <si>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</si>
  <si>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</si>
  <si>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</si>
  <si>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</si>
  <si>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</si>
  <si>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</si>
  <si>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</si>
  <si>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</si>
  <si>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</si>
  <si>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</si>
  <si>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</si>
  <si>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</si>
  <si>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</si>
  <si>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</si>
  <si>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</si>
  <si>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</si>
  <si>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</si>
  <si>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</si>
  <si>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</si>
  <si>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</si>
  <si>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</si>
  <si>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</si>
  <si>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</si>
  <si>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</si>
  <si>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</si>
  <si>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</si>
  <si>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</si>
  <si>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</si>
  <si>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</si>
  <si>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</si>
  <si>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</si>
  <si>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</si>
  <si>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</si>
  <si>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</si>
  <si>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</si>
  <si>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</si>
  <si>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</si>
  <si>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</si>
  <si>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</si>
  <si>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</si>
  <si>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</si>
  <si>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</si>
  <si>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</si>
  <si>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</si>
  <si>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</si>
  <si>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</si>
  <si>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1.75</t>
  </si>
  <si>
    <t>▲ 1.21</t>
  </si>
  <si>
    <t>▲ 0.02</t>
  </si>
  <si>
    <t>下水道事業会計</t>
  </si>
  <si>
    <t>水道事業会計</t>
  </si>
  <si>
    <t>国民健康保険事業費会計</t>
  </si>
  <si>
    <t>一般会計</t>
  </si>
  <si>
    <t>介護保険事業費会計</t>
  </si>
  <si>
    <t>病院事業会計</t>
  </si>
  <si>
    <t>工業用水道事業会計</t>
  </si>
  <si>
    <t>自動車事業会計</t>
  </si>
  <si>
    <t>その他会計（赤字）</t>
  </si>
  <si>
    <t>その他会計（黒字）</t>
  </si>
  <si>
    <t>（百万円）</t>
    <phoneticPr fontId="5"/>
  </si>
  <si>
    <t>H30</t>
    <phoneticPr fontId="5"/>
  </si>
  <si>
    <t>R01</t>
    <phoneticPr fontId="5"/>
  </si>
  <si>
    <t>R02</t>
    <phoneticPr fontId="5"/>
  </si>
  <si>
    <t>R03</t>
    <phoneticPr fontId="5"/>
  </si>
  <si>
    <t>R04</t>
    <phoneticPr fontId="5"/>
  </si>
  <si>
    <t>文化基金</t>
    <rPh sb="0" eb="2">
      <t>ブンカ</t>
    </rPh>
    <rPh sb="2" eb="4">
      <t>キキン</t>
    </rPh>
    <phoneticPr fontId="5"/>
  </si>
  <si>
    <t>災害救助基金</t>
    <rPh sb="0" eb="2">
      <t>サイガイ</t>
    </rPh>
    <rPh sb="2" eb="6">
      <t>キュウジョキキン</t>
    </rPh>
    <phoneticPr fontId="5"/>
  </si>
  <si>
    <t>墓地運営等基金</t>
    <rPh sb="0" eb="7">
      <t>ボチウンエイトウキキン</t>
    </rPh>
    <phoneticPr fontId="5"/>
  </si>
  <si>
    <t>学校施設整備基金</t>
    <rPh sb="0" eb="6">
      <t>ガッコウシセツセイビ</t>
    </rPh>
    <rPh sb="6" eb="8">
      <t>キキン</t>
    </rPh>
    <phoneticPr fontId="5"/>
  </si>
  <si>
    <t>みどり基金</t>
    <rPh sb="3" eb="5">
      <t>キキン</t>
    </rPh>
    <phoneticPr fontId="5"/>
  </si>
  <si>
    <t>神奈川県内広域水道企業団（水道用水供給事業会計）</t>
    <rPh sb="0" eb="3">
      <t>カナガワ</t>
    </rPh>
    <rPh sb="3" eb="5">
      <t>ケンナイ</t>
    </rPh>
    <rPh sb="5" eb="7">
      <t>コウイキ</t>
    </rPh>
    <rPh sb="7" eb="9">
      <t>スイドウ</t>
    </rPh>
    <rPh sb="9" eb="11">
      <t>キギョウ</t>
    </rPh>
    <rPh sb="11" eb="12">
      <t>ダン</t>
    </rPh>
    <rPh sb="13" eb="16">
      <t>スイドウヨウ</t>
    </rPh>
    <rPh sb="16" eb="17">
      <t>ミズ</t>
    </rPh>
    <rPh sb="17" eb="19">
      <t>キョウキュウ</t>
    </rPh>
    <rPh sb="19" eb="21">
      <t>ジギョウ</t>
    </rPh>
    <rPh sb="21" eb="23">
      <t>カイケイ</t>
    </rPh>
    <phoneticPr fontId="3"/>
  </si>
  <si>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3"/>
  </si>
  <si>
    <t>神奈川県後期高齢者医療広域連合（後期高齢者医療特別会計）</t>
    <rPh sb="0" eb="4">
      <t>カナガワケン</t>
    </rPh>
    <rPh sb="4" eb="6">
      <t>コウキ</t>
    </rPh>
    <rPh sb="6" eb="9">
      <t>コウレイシャ</t>
    </rPh>
    <rPh sb="9" eb="11">
      <t>イリョウ</t>
    </rPh>
    <rPh sb="11" eb="13">
      <t>コウイキ</t>
    </rPh>
    <rPh sb="13" eb="15">
      <t>レンゴウ</t>
    </rPh>
    <rPh sb="16" eb="18">
      <t>コウキ</t>
    </rPh>
    <rPh sb="18" eb="21">
      <t>コウレイシャ</t>
    </rPh>
    <rPh sb="21" eb="23">
      <t>イリョウ</t>
    </rPh>
    <rPh sb="23" eb="25">
      <t>トクベツ</t>
    </rPh>
    <rPh sb="25" eb="27">
      <t>カイケイ</t>
    </rPh>
    <phoneticPr fontId="3"/>
  </si>
  <si>
    <t>公益財団法人横浜市男女共同参画推進協会</t>
  </si>
  <si>
    <t>公益財団法人横浜市国際交流協会</t>
  </si>
  <si>
    <t>公益財団法人横浜市スポーツ協会</t>
    <rPh sb="0" eb="2">
      <t>コウエキ</t>
    </rPh>
    <rPh sb="2" eb="4">
      <t>ザイダン</t>
    </rPh>
    <rPh sb="4" eb="6">
      <t>ホウジン</t>
    </rPh>
    <rPh sb="6" eb="9">
      <t>ヨコハマシ</t>
    </rPh>
    <rPh sb="13" eb="15">
      <t>キョウカイ</t>
    </rPh>
    <rPh sb="14" eb="15">
      <t>タイキョウ</t>
    </rPh>
    <phoneticPr fontId="5"/>
  </si>
  <si>
    <t>公益財団法人横浜市芸術文化振興財団</t>
    <rPh sb="0" eb="2">
      <t>コウエキ</t>
    </rPh>
    <rPh sb="2" eb="4">
      <t>ザイダン</t>
    </rPh>
    <rPh sb="4" eb="6">
      <t>ホウジン</t>
    </rPh>
    <rPh sb="6" eb="9">
      <t>ヨコハマシ</t>
    </rPh>
    <rPh sb="9" eb="11">
      <t>ゲイジュツ</t>
    </rPh>
    <rPh sb="11" eb="13">
      <t>ブンカ</t>
    </rPh>
    <rPh sb="13" eb="15">
      <t>シンコウ</t>
    </rPh>
    <rPh sb="15" eb="17">
      <t>ザイダン</t>
    </rPh>
    <phoneticPr fontId="5"/>
  </si>
  <si>
    <t>公益財団法人三溪園保勝会</t>
    <rPh sb="0" eb="2">
      <t>コウエキ</t>
    </rPh>
    <rPh sb="2" eb="4">
      <t>ザイダン</t>
    </rPh>
    <rPh sb="4" eb="6">
      <t>ホウジン</t>
    </rPh>
    <rPh sb="6" eb="9">
      <t>サンケイエン</t>
    </rPh>
    <rPh sb="9" eb="10">
      <t>ホ</t>
    </rPh>
    <rPh sb="10" eb="11">
      <t>ショウ</t>
    </rPh>
    <rPh sb="11" eb="12">
      <t>カイ</t>
    </rPh>
    <phoneticPr fontId="5"/>
  </si>
  <si>
    <t>公益財団法人横浜観光コンベンション・ビューロー</t>
    <rPh sb="0" eb="6">
      <t>コウエキザイダンホウジン</t>
    </rPh>
    <rPh sb="6" eb="8">
      <t>ヨコハマ</t>
    </rPh>
    <rPh sb="8" eb="10">
      <t>カンコウ</t>
    </rPh>
    <phoneticPr fontId="5"/>
  </si>
  <si>
    <t>株式会社横浜国際平和会議場</t>
    <rPh sb="0" eb="4">
      <t>カブシキガイシャ</t>
    </rPh>
    <rPh sb="4" eb="6">
      <t>ヨコハマ</t>
    </rPh>
    <rPh sb="6" eb="8">
      <t>コクサイ</t>
    </rPh>
    <rPh sb="8" eb="10">
      <t>ヘイワ</t>
    </rPh>
    <rPh sb="10" eb="13">
      <t>カイギジョウ</t>
    </rPh>
    <phoneticPr fontId="5"/>
  </si>
  <si>
    <t>公益財団法人木原記念横浜生命科学振興財団</t>
    <rPh sb="0" eb="2">
      <t>コウエキ</t>
    </rPh>
    <rPh sb="2" eb="4">
      <t>ザイダン</t>
    </rPh>
    <rPh sb="4" eb="6">
      <t>ホウジン</t>
    </rPh>
    <rPh sb="6" eb="8">
      <t>キハラ</t>
    </rPh>
    <rPh sb="8" eb="10">
      <t>キネン</t>
    </rPh>
    <rPh sb="10" eb="12">
      <t>ヨコハマ</t>
    </rPh>
    <rPh sb="12" eb="14">
      <t>セイメイ</t>
    </rPh>
    <rPh sb="14" eb="16">
      <t>カガク</t>
    </rPh>
    <rPh sb="16" eb="18">
      <t>シンコウ</t>
    </rPh>
    <rPh sb="18" eb="20">
      <t>ザイダン</t>
    </rPh>
    <phoneticPr fontId="5"/>
  </si>
  <si>
    <t>公益財団法人横浜企業経営支援財団</t>
    <rPh sb="0" eb="6">
      <t>コウエキザイダンホウジン</t>
    </rPh>
    <rPh sb="6" eb="8">
      <t>ヨコハマ</t>
    </rPh>
    <rPh sb="8" eb="10">
      <t>キギョウ</t>
    </rPh>
    <rPh sb="10" eb="12">
      <t>ケイエイ</t>
    </rPh>
    <rPh sb="12" eb="14">
      <t>シエン</t>
    </rPh>
    <rPh sb="14" eb="16">
      <t>ザイダン</t>
    </rPh>
    <phoneticPr fontId="5"/>
  </si>
  <si>
    <t>公益財団法人横浜市消費者協会</t>
    <rPh sb="0" eb="2">
      <t>コウエキ</t>
    </rPh>
    <rPh sb="2" eb="4">
      <t>ザイダン</t>
    </rPh>
    <rPh sb="4" eb="6">
      <t>ホウジン</t>
    </rPh>
    <rPh sb="6" eb="9">
      <t>ヨコハマシ</t>
    </rPh>
    <rPh sb="9" eb="12">
      <t>ショウヒシャ</t>
    </rPh>
    <rPh sb="12" eb="14">
      <t>キョウカイ</t>
    </rPh>
    <phoneticPr fontId="5"/>
  </si>
  <si>
    <t>公益財団法人横浜市シルバー人材センター</t>
    <rPh sb="0" eb="2">
      <t>コウエキ</t>
    </rPh>
    <rPh sb="2" eb="4">
      <t>ザイダン</t>
    </rPh>
    <rPh sb="4" eb="6">
      <t>ホウジン</t>
    </rPh>
    <rPh sb="6" eb="9">
      <t>ヨコハマシ</t>
    </rPh>
    <rPh sb="13" eb="15">
      <t>ジンザイ</t>
    </rPh>
    <phoneticPr fontId="5"/>
  </si>
  <si>
    <t>横浜市場冷蔵株式会社</t>
    <rPh sb="0" eb="2">
      <t>ヨコハマ</t>
    </rPh>
    <rPh sb="2" eb="4">
      <t>シジョウ</t>
    </rPh>
    <rPh sb="4" eb="6">
      <t>レイゾウ</t>
    </rPh>
    <rPh sb="6" eb="10">
      <t>カブシキガイシャ</t>
    </rPh>
    <phoneticPr fontId="5"/>
  </si>
  <si>
    <t>横浜食肉市場株式会社</t>
    <rPh sb="0" eb="2">
      <t>ヨコハマ</t>
    </rPh>
    <rPh sb="2" eb="4">
      <t>ショクニク</t>
    </rPh>
    <rPh sb="4" eb="6">
      <t>シジョウ</t>
    </rPh>
    <rPh sb="6" eb="10">
      <t>カブシキガイシャ</t>
    </rPh>
    <phoneticPr fontId="5"/>
  </si>
  <si>
    <t>株式会社横浜市食肉公社</t>
    <rPh sb="0" eb="4">
      <t>カブシキガイシャ</t>
    </rPh>
    <rPh sb="4" eb="7">
      <t>ヨコハマシ</t>
    </rPh>
    <rPh sb="7" eb="9">
      <t>ショクニク</t>
    </rPh>
    <rPh sb="9" eb="11">
      <t>コウシャ</t>
    </rPh>
    <phoneticPr fontId="5"/>
  </si>
  <si>
    <t>公益財団法人よこはまユース</t>
    <rPh sb="0" eb="2">
      <t>コウエキ</t>
    </rPh>
    <rPh sb="2" eb="4">
      <t>ザイダン</t>
    </rPh>
    <rPh sb="4" eb="6">
      <t>ホウジン</t>
    </rPh>
    <phoneticPr fontId="5"/>
  </si>
  <si>
    <t>公益財団法人寿町勤労者福祉協会</t>
    <rPh sb="2" eb="4">
      <t>ザイダン</t>
    </rPh>
    <rPh sb="4" eb="6">
      <t>ホウジン</t>
    </rPh>
    <rPh sb="6" eb="8">
      <t>コトブキチョウ</t>
    </rPh>
    <rPh sb="8" eb="11">
      <t>キンロウシャ</t>
    </rPh>
    <rPh sb="11" eb="13">
      <t>フクシ</t>
    </rPh>
    <rPh sb="13" eb="15">
      <t>キョウカイ</t>
    </rPh>
    <phoneticPr fontId="5"/>
  </si>
  <si>
    <t>公益財団法人横浜市総合保健医療財団</t>
    <rPh sb="0" eb="8">
      <t>コウエキザイダンホウジンヨコハマ</t>
    </rPh>
    <rPh sb="8" eb="9">
      <t>シ</t>
    </rPh>
    <rPh sb="9" eb="11">
      <t>ソウゴウ</t>
    </rPh>
    <rPh sb="11" eb="13">
      <t>ホケン</t>
    </rPh>
    <rPh sb="13" eb="15">
      <t>イリョウ</t>
    </rPh>
    <rPh sb="15" eb="17">
      <t>ザイダン</t>
    </rPh>
    <phoneticPr fontId="5"/>
  </si>
  <si>
    <t>公益財団法人横浜市緑の協会</t>
    <rPh sb="0" eb="2">
      <t>コウエキ</t>
    </rPh>
    <rPh sb="2" eb="4">
      <t>ザイダン</t>
    </rPh>
    <rPh sb="4" eb="6">
      <t>ホウジン</t>
    </rPh>
    <rPh sb="6" eb="9">
      <t>ヨコハマシ</t>
    </rPh>
    <rPh sb="9" eb="10">
      <t>ミドリ</t>
    </rPh>
    <rPh sb="11" eb="13">
      <t>キョウカイ</t>
    </rPh>
    <phoneticPr fontId="5"/>
  </si>
  <si>
    <t>公益財団法人横浜市資源循環公社</t>
    <rPh sb="0" eb="2">
      <t>コウエキ</t>
    </rPh>
    <rPh sb="2" eb="4">
      <t>ザイダン</t>
    </rPh>
    <rPh sb="4" eb="6">
      <t>ホウジン</t>
    </rPh>
    <rPh sb="6" eb="9">
      <t>ヨコハマシ</t>
    </rPh>
    <rPh sb="9" eb="11">
      <t>シゲン</t>
    </rPh>
    <rPh sb="11" eb="13">
      <t>ジュンカン</t>
    </rPh>
    <rPh sb="13" eb="15">
      <t>コウシャ</t>
    </rPh>
    <phoneticPr fontId="5"/>
  </si>
  <si>
    <t>横浜市住宅供給公社</t>
    <rPh sb="0" eb="3">
      <t>ヨコハマシ</t>
    </rPh>
    <rPh sb="3" eb="5">
      <t>ジュウタク</t>
    </rPh>
    <rPh sb="5" eb="7">
      <t>キョウキュウ</t>
    </rPh>
    <rPh sb="7" eb="9">
      <t>コウシャ</t>
    </rPh>
    <phoneticPr fontId="5"/>
  </si>
  <si>
    <t>公益財団法人横浜市建築助成公社</t>
    <rPh sb="0" eb="2">
      <t>コウエキ</t>
    </rPh>
    <rPh sb="2" eb="4">
      <t>ザイダン</t>
    </rPh>
    <rPh sb="4" eb="6">
      <t>ホウジン</t>
    </rPh>
    <rPh sb="6" eb="9">
      <t>ヨコハマシ</t>
    </rPh>
    <rPh sb="9" eb="11">
      <t>ケンチク</t>
    </rPh>
    <rPh sb="11" eb="13">
      <t>ジョセイ</t>
    </rPh>
    <rPh sb="13" eb="15">
      <t>コウシャ</t>
    </rPh>
    <phoneticPr fontId="5"/>
  </si>
  <si>
    <t>公益財団法人横浜市建築保全公社</t>
    <rPh sb="0" eb="2">
      <t>コウエキ</t>
    </rPh>
    <rPh sb="2" eb="4">
      <t>ザイダン</t>
    </rPh>
    <rPh sb="4" eb="6">
      <t>ホウジン</t>
    </rPh>
    <rPh sb="6" eb="9">
      <t>ヨコハマシ</t>
    </rPh>
    <rPh sb="9" eb="11">
      <t>ケンチク</t>
    </rPh>
    <rPh sb="11" eb="13">
      <t>ホゼン</t>
    </rPh>
    <rPh sb="13" eb="15">
      <t>コウシャ</t>
    </rPh>
    <phoneticPr fontId="5"/>
  </si>
  <si>
    <t>横浜シティ・エア・ターミナル株式会社</t>
    <rPh sb="0" eb="2">
      <t>ヨコハマ</t>
    </rPh>
    <rPh sb="14" eb="18">
      <t>カブシキガイシャ</t>
    </rPh>
    <phoneticPr fontId="5"/>
  </si>
  <si>
    <t>横浜高速鉄道株式会社</t>
    <rPh sb="0" eb="2">
      <t>ヨコハマ</t>
    </rPh>
    <rPh sb="2" eb="4">
      <t>コウソク</t>
    </rPh>
    <rPh sb="4" eb="6">
      <t>テツドウ</t>
    </rPh>
    <rPh sb="6" eb="10">
      <t>カブシキガイシャ</t>
    </rPh>
    <phoneticPr fontId="5"/>
  </si>
  <si>
    <t>一般社団法人横浜みなとみらい２１</t>
    <rPh sb="0" eb="2">
      <t>イッパン</t>
    </rPh>
    <rPh sb="2" eb="4">
      <t>シャダン</t>
    </rPh>
    <rPh sb="4" eb="6">
      <t>ホウジン</t>
    </rPh>
    <rPh sb="6" eb="8">
      <t>ヨコハマ</t>
    </rPh>
    <phoneticPr fontId="5"/>
  </si>
  <si>
    <t>株式会社横浜シーサイドライン</t>
    <rPh sb="0" eb="4">
      <t>カブシキガイシャ</t>
    </rPh>
    <phoneticPr fontId="5"/>
  </si>
  <si>
    <t>一般財団法人横浜市道路建設事業団</t>
    <rPh sb="0" eb="2">
      <t>イッパン</t>
    </rPh>
    <rPh sb="2" eb="4">
      <t>ザイダン</t>
    </rPh>
    <rPh sb="4" eb="6">
      <t>ホウジン</t>
    </rPh>
    <rPh sb="6" eb="9">
      <t>ヨコハマシ</t>
    </rPh>
    <rPh sb="9" eb="11">
      <t>ドウロ</t>
    </rPh>
    <rPh sb="11" eb="13">
      <t>ケンセツ</t>
    </rPh>
    <rPh sb="13" eb="16">
      <t>ジギョウダン</t>
    </rPh>
    <phoneticPr fontId="5"/>
  </si>
  <si>
    <t>株式会社横浜港国際流通センター</t>
    <rPh sb="0" eb="4">
      <t>カブシキガイシャ</t>
    </rPh>
    <rPh sb="4" eb="6">
      <t>ヨコハマ</t>
    </rPh>
    <rPh sb="6" eb="7">
      <t>コウ</t>
    </rPh>
    <rPh sb="7" eb="9">
      <t>コクサイ</t>
    </rPh>
    <rPh sb="9" eb="11">
      <t>リュウツウ</t>
    </rPh>
    <phoneticPr fontId="5"/>
  </si>
  <si>
    <t>横浜港埠頭株式会社</t>
    <rPh sb="0" eb="2">
      <t>ヨコハマ</t>
    </rPh>
    <rPh sb="2" eb="3">
      <t>コウ</t>
    </rPh>
    <rPh sb="3" eb="5">
      <t>フトウ</t>
    </rPh>
    <rPh sb="5" eb="7">
      <t>カブシキ</t>
    </rPh>
    <rPh sb="7" eb="9">
      <t>カイシャ</t>
    </rPh>
    <phoneticPr fontId="5"/>
  </si>
  <si>
    <t>公益財団法人帆船日本丸記念財団</t>
    <rPh sb="0" eb="2">
      <t>コウエキ</t>
    </rPh>
    <rPh sb="2" eb="4">
      <t>ザイダン</t>
    </rPh>
    <rPh sb="4" eb="6">
      <t>ホウジン</t>
    </rPh>
    <rPh sb="6" eb="8">
      <t>ハンセン</t>
    </rPh>
    <rPh sb="8" eb="11">
      <t>ニホンマル</t>
    </rPh>
    <rPh sb="11" eb="13">
      <t>キネン</t>
    </rPh>
    <rPh sb="13" eb="15">
      <t>ザイダン</t>
    </rPh>
    <phoneticPr fontId="5"/>
  </si>
  <si>
    <t>横浜ベイサイドマリーナ株式会社</t>
    <rPh sb="0" eb="2">
      <t>ヨコハマ</t>
    </rPh>
    <rPh sb="11" eb="15">
      <t>カブシキガイシャ</t>
    </rPh>
    <phoneticPr fontId="5"/>
  </si>
  <si>
    <t>横浜ウォーター株式会社</t>
    <rPh sb="0" eb="2">
      <t>ヨコハマ</t>
    </rPh>
    <rPh sb="7" eb="11">
      <t>カブシキガイシャ</t>
    </rPh>
    <phoneticPr fontId="5"/>
  </si>
  <si>
    <t>横浜交通開発株式会社</t>
    <rPh sb="0" eb="2">
      <t>ヨコハマ</t>
    </rPh>
    <rPh sb="2" eb="4">
      <t>コウツウ</t>
    </rPh>
    <rPh sb="4" eb="6">
      <t>カイハツ</t>
    </rPh>
    <rPh sb="6" eb="10">
      <t>カブシキガイシャ</t>
    </rPh>
    <phoneticPr fontId="5"/>
  </si>
  <si>
    <t>公益財団法人横浜市ふるさと歴史財団</t>
    <rPh sb="0" eb="6">
      <t>コウエキザイダンホウジン</t>
    </rPh>
    <rPh sb="6" eb="9">
      <t>ヨコハマシ</t>
    </rPh>
    <rPh sb="13" eb="15">
      <t>レキシ</t>
    </rPh>
    <rPh sb="15" eb="17">
      <t>ザイダン</t>
    </rPh>
    <phoneticPr fontId="5"/>
  </si>
  <si>
    <t>公益財団法人よこはま学校食育財団</t>
    <rPh sb="0" eb="2">
      <t>コウエキ</t>
    </rPh>
    <rPh sb="2" eb="4">
      <t>ザイダン</t>
    </rPh>
    <rPh sb="4" eb="6">
      <t>ホウジン</t>
    </rPh>
    <rPh sb="10" eb="12">
      <t>ガッコウ</t>
    </rPh>
    <rPh sb="12" eb="14">
      <t>ショクイク</t>
    </rPh>
    <rPh sb="14" eb="16">
      <t>ザイダン</t>
    </rPh>
    <phoneticPr fontId="3"/>
  </si>
  <si>
    <t>公立大学法人横浜市立大学</t>
    <rPh sb="0" eb="2">
      <t>コウリツ</t>
    </rPh>
    <rPh sb="2" eb="4">
      <t>ダイガク</t>
    </rPh>
    <rPh sb="4" eb="6">
      <t>ホウジン</t>
    </rPh>
    <rPh sb="6" eb="10">
      <t>ヨコハマシリツ</t>
    </rPh>
    <rPh sb="10" eb="12">
      <t>ダイガク</t>
    </rPh>
    <phoneticPr fontId="5"/>
  </si>
  <si>
    <t>横浜川崎国際港湾株式会社</t>
    <rPh sb="0" eb="2">
      <t>ヨコハマ</t>
    </rPh>
    <rPh sb="2" eb="4">
      <t>カワサキ</t>
    </rPh>
    <rPh sb="4" eb="6">
      <t>コクサイ</t>
    </rPh>
    <rPh sb="6" eb="8">
      <t>コウワン</t>
    </rPh>
    <rPh sb="8" eb="12">
      <t>カブシキガイシャ</t>
    </rPh>
    <phoneticPr fontId="3"/>
  </si>
  <si>
    <t>横浜市信用保証協会</t>
    <rPh sb="0" eb="3">
      <t>ヨコハマシ</t>
    </rPh>
    <rPh sb="3" eb="5">
      <t>シンヨウ</t>
    </rPh>
    <rPh sb="5" eb="7">
      <t>ホショウ</t>
    </rPh>
    <rPh sb="7" eb="9">
      <t>キョウカイ</t>
    </rPh>
    <phoneticPr fontId="21"/>
  </si>
  <si>
    <t>社会福祉法人横浜市社会福祉協議会</t>
    <rPh sb="0" eb="2">
      <t>シャカイ</t>
    </rPh>
    <rPh sb="2" eb="4">
      <t>フクシ</t>
    </rPh>
    <rPh sb="4" eb="6">
      <t>ホウジン</t>
    </rPh>
    <rPh sb="6" eb="9">
      <t>ヨコハマシ</t>
    </rPh>
    <rPh sb="9" eb="11">
      <t>シャカイ</t>
    </rPh>
    <rPh sb="11" eb="13">
      <t>フクシ</t>
    </rPh>
    <rPh sb="13" eb="16">
      <t>キョウギカイ</t>
    </rPh>
    <phoneticPr fontId="21"/>
  </si>
  <si>
    <t>社会福祉法人横浜市リハビリテーション事業団</t>
    <rPh sb="6" eb="9">
      <t>ヨコハマシ</t>
    </rPh>
    <rPh sb="18" eb="20">
      <t>ジギョウ</t>
    </rPh>
    <rPh sb="20" eb="21">
      <t>ダン</t>
    </rPh>
    <phoneticPr fontId="21"/>
  </si>
  <si>
    <t>▲843</t>
  </si>
  <si>
    <t>令和５年３月27日清算結了</t>
    <rPh sb="0" eb="2">
      <t>レイワ</t>
    </rPh>
    <rPh sb="3" eb="4">
      <t>ネン</t>
    </rPh>
    <rPh sb="5" eb="6">
      <t>ガツ</t>
    </rPh>
    <rPh sb="8" eb="9">
      <t>ニチ</t>
    </rPh>
    <rPh sb="9" eb="13">
      <t>セイサンケツリョウ</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</si>
</sst>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2" xfId="15" applyFont="1" applyFill="1" applyBorder="1" applyAlignment="1" applyProtection="1">
      <alignment horizontal="left" vertical="center" shrinkToFit="1"/>
      <protection locked="0"/>
    </xf>
    <xf numFmtId="0" fontId="34" fillId="0" borderId="113" xfId="15" applyFont="1" applyFill="1" applyBorder="1" applyAlignment="1" applyProtection="1">
      <alignment horizontal="left" vertical="center" shrinkToFit="1"/>
      <protection locked="0"/>
    </xf>
    <xf numFmtId="0" fontId="34" fillId="0" borderId="114" xfId="15" applyFont="1" applyFill="1" applyBorder="1" applyAlignment="1" applyProtection="1">
      <alignment horizontal="lef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54945</c:v>
                </c:pt>
                <c:pt idx="1">
                  <c:v>57132</c:v>
                </c:pt>
                <c:pt idx="2">
                  <c:v>58766</c:v>
                </c:pt>
                <c:pt idx="3">
                  <c:v>62482</c:v>
                </c:pt>
                <c:pt idx="4">
                  <c:v>59288</c:v>
                </c:pt>
              </c:numCache>
            </c:numRef>
          </c:val>
          <c:smooth val="0"/>
          <c:extLst>
            <c:ext xmlns:c16="http://schemas.microsoft.com/office/drawing/2014/chart" uri="{C3380CC4-5D6E-409C-BE32-E72D297353CC}">
              <c16:uniqueId val="{00000000-8430-42DC-A5D5-BE253798B77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62800</c:v>
                </c:pt>
                <c:pt idx="1">
                  <c:v>62653</c:v>
                </c:pt>
                <c:pt idx="2">
                  <c:v>60904</c:v>
                </c:pt>
                <c:pt idx="3">
                  <c:v>84110</c:v>
                </c:pt>
                <c:pt idx="4">
                  <c:v>55695</c:v>
                </c:pt>
              </c:numCache>
            </c:numRef>
          </c:val>
          <c:smooth val="0"/>
          <c:extLst>
            <c:ext xmlns:c16="http://schemas.microsoft.com/office/drawing/2014/chart" uri="{C3380CC4-5D6E-409C-BE32-E72D297353CC}">
              <c16:uniqueId val="{00000001-8430-42DC-A5D5-BE253798B77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0.51</c:v>
                </c:pt>
                <c:pt idx="1">
                  <c:v>0.86</c:v>
                </c:pt>
                <c:pt idx="2">
                  <c:v>0.7</c:v>
                </c:pt>
                <c:pt idx="3">
                  <c:v>1.4</c:v>
                </c:pt>
                <c:pt idx="4">
                  <c:v>2.0099999999999998</c:v>
                </c:pt>
              </c:numCache>
            </c:numRef>
          </c:val>
          <c:extLst>
            <c:ext xmlns:c16="http://schemas.microsoft.com/office/drawing/2014/chart" uri="{C3380CC4-5D6E-409C-BE32-E72D297353CC}">
              <c16:uniqueId val="{00000000-C67E-4C11-A1D1-6E8D71D5C0E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2.31</c:v>
                </c:pt>
                <c:pt idx="1">
                  <c:v>0.84</c:v>
                </c:pt>
                <c:pt idx="2">
                  <c:v>1.19</c:v>
                </c:pt>
                <c:pt idx="3">
                  <c:v>3.13</c:v>
                </c:pt>
                <c:pt idx="4">
                  <c:v>3.19</c:v>
                </c:pt>
              </c:numCache>
            </c:numRef>
          </c:val>
          <c:extLst>
            <c:ext xmlns:c16="http://schemas.microsoft.com/office/drawing/2014/chart" uri="{C3380CC4-5D6E-409C-BE32-E72D297353CC}">
              <c16:uniqueId val="{00000001-C67E-4C11-A1D1-6E8D71D5C0E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-1.75</c:v>
                </c:pt>
                <c:pt idx="1">
                  <c:v>-1.21</c:v>
                </c:pt>
                <c:pt idx="2">
                  <c:v>-0.02</c:v>
                </c:pt>
                <c:pt idx="3">
                  <c:v>2.4500000000000002</c:v>
                </c:pt>
                <c:pt idx="4">
                  <c:v>0.02</c:v>
                </c:pt>
              </c:numCache>
            </c:numRef>
          </c:val>
          <c:smooth val="0"/>
          <c:extLst>
            <c:ext xmlns:c16="http://schemas.microsoft.com/office/drawing/2014/chart" uri="{C3380CC4-5D6E-409C-BE32-E72D297353CC}">
              <c16:uniqueId val="{00000002-C67E-4C11-A1D1-6E8D71D5C0E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1.44</c:v>
                </c:pt>
                <c:pt idx="2">
                  <c:v>#N/A</c:v>
                </c:pt>
                <c:pt idx="3">
                  <c:v>1.73</c:v>
                </c:pt>
                <c:pt idx="4">
                  <c:v>#N/A</c:v>
                </c:pt>
                <c:pt idx="5">
                  <c:v>0.54</c:v>
                </c:pt>
                <c:pt idx="6">
                  <c:v>#N/A</c:v>
                </c:pt>
                <c:pt idx="7">
                  <c:v>0.54</c:v>
                </c:pt>
                <c:pt idx="8">
                  <c:v>#N/A</c:v>
                </c:pt>
                <c:pt idx="9">
                  <c:v>0.23</c:v>
                </c:pt>
              </c:numCache>
            </c:numRef>
          </c:val>
          <c:extLst>
            <c:ext xmlns:c16="http://schemas.microsoft.com/office/drawing/2014/chart" uri="{C3380CC4-5D6E-409C-BE32-E72D297353CC}">
              <c16:uniqueId val="{00000000-C7C9-42E4-94CA-17606618FB5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7C9-42E4-94CA-17606618FB5E}"/>
            </c:ext>
          </c:extLst>
        </c:ser>
        <c:ser>
          <c:idx val="2"/>
          <c:order val="2"/>
          <c:tx>
            <c:strRef>
              <c:f>データシート!$A$29</c:f>
              <c:strCache>
                <c:ptCount val="1"/>
                <c:pt idx="0">
                  <c:v>自動車事業会計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0.68</c:v>
                </c:pt>
                <c:pt idx="2">
                  <c:v>#N/A</c:v>
                </c:pt>
                <c:pt idx="3">
                  <c:v>0.68</c:v>
                </c:pt>
                <c:pt idx="4">
                  <c:v>#N/A</c:v>
                </c:pt>
                <c:pt idx="5">
                  <c:v>0.44</c:v>
                </c:pt>
                <c:pt idx="6">
                  <c:v>#N/A</c:v>
                </c:pt>
                <c:pt idx="7">
                  <c:v>0.44</c:v>
                </c:pt>
                <c:pt idx="8">
                  <c:v>#N/A</c:v>
                </c:pt>
                <c:pt idx="9">
                  <c:v>0.47</c:v>
                </c:pt>
              </c:numCache>
            </c:numRef>
          </c:val>
          <c:extLst>
            <c:ext xmlns:c16="http://schemas.microsoft.com/office/drawing/2014/chart" uri="{C3380CC4-5D6E-409C-BE32-E72D297353CC}">
              <c16:uniqueId val="{00000002-C7C9-42E4-94CA-17606618FB5E}"/>
            </c:ext>
          </c:extLst>
        </c:ser>
        <c:ser>
          <c:idx val="3"/>
          <c:order val="3"/>
          <c:tx>
            <c:strRef>
              <c:f>データシート!$A$30</c:f>
              <c:strCache>
                <c:ptCount val="1"/>
                <c:pt idx="0">
                  <c:v>工業用水道事業会計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0.51</c:v>
                </c:pt>
                <c:pt idx="2">
                  <c:v>#N/A</c:v>
                </c:pt>
                <c:pt idx="3">
                  <c:v>0.47</c:v>
                </c:pt>
                <c:pt idx="4">
                  <c:v>#N/A</c:v>
                </c:pt>
                <c:pt idx="5">
                  <c:v>0.48</c:v>
                </c:pt>
                <c:pt idx="6">
                  <c:v>#N/A</c:v>
                </c:pt>
                <c:pt idx="7">
                  <c:v>0.47</c:v>
                </c:pt>
                <c:pt idx="8">
                  <c:v>#N/A</c:v>
                </c:pt>
                <c:pt idx="9">
                  <c:v>0.49</c:v>
                </c:pt>
              </c:numCache>
            </c:numRef>
          </c:val>
          <c:extLst>
            <c:ext xmlns:c16="http://schemas.microsoft.com/office/drawing/2014/chart" uri="{C3380CC4-5D6E-409C-BE32-E72D297353CC}">
              <c16:uniqueId val="{00000003-C7C9-42E4-94CA-17606618FB5E}"/>
            </c:ext>
          </c:extLst>
        </c:ser>
        <c:ser>
          <c:idx val="4"/>
          <c:order val="4"/>
          <c:tx>
            <c:strRef>
              <c:f>データシート!$A$31</c:f>
              <c:strCache>
                <c:ptCount val="1"/>
                <c:pt idx="0">
                  <c:v>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0.26</c:v>
                </c:pt>
                <c:pt idx="2">
                  <c:v>#N/A</c:v>
                </c:pt>
                <c:pt idx="3">
                  <c:v>0.25</c:v>
                </c:pt>
                <c:pt idx="4">
                  <c:v>#N/A</c:v>
                </c:pt>
                <c:pt idx="5">
                  <c:v>0.26</c:v>
                </c:pt>
                <c:pt idx="6">
                  <c:v>#N/A</c:v>
                </c:pt>
                <c:pt idx="7">
                  <c:v>0.57999999999999996</c:v>
                </c:pt>
                <c:pt idx="8">
                  <c:v>#N/A</c:v>
                </c:pt>
                <c:pt idx="9">
                  <c:v>0.75</c:v>
                </c:pt>
              </c:numCache>
            </c:numRef>
          </c:val>
          <c:extLst>
            <c:ext xmlns:c16="http://schemas.microsoft.com/office/drawing/2014/chart" uri="{C3380CC4-5D6E-409C-BE32-E72D297353CC}">
              <c16:uniqueId val="{00000004-C7C9-42E4-94CA-17606618FB5E}"/>
            </c:ext>
          </c:extLst>
        </c:ser>
        <c:ser>
          <c:idx val="5"/>
          <c:order val="5"/>
          <c:tx>
            <c:strRef>
              <c:f>データシート!$A$32</c:f>
              <c:strCache>
                <c:ptCount val="1"/>
                <c:pt idx="0">
                  <c:v>介護保険事業費会計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0.59</c:v>
                </c:pt>
                <c:pt idx="2">
                  <c:v>#N/A</c:v>
                </c:pt>
                <c:pt idx="3">
                  <c:v>0.44</c:v>
                </c:pt>
                <c:pt idx="4">
                  <c:v>#N/A</c:v>
                </c:pt>
                <c:pt idx="5">
                  <c:v>1.21</c:v>
                </c:pt>
                <c:pt idx="6">
                  <c:v>#N/A</c:v>
                </c:pt>
                <c:pt idx="7">
                  <c:v>1.1599999999999999</c:v>
                </c:pt>
                <c:pt idx="8">
                  <c:v>#N/A</c:v>
                </c:pt>
                <c:pt idx="9">
                  <c:v>1.46</c:v>
                </c:pt>
              </c:numCache>
            </c:numRef>
          </c:val>
          <c:extLst>
            <c:ext xmlns:c16="http://schemas.microsoft.com/office/drawing/2014/chart" uri="{C3380CC4-5D6E-409C-BE32-E72D297353CC}">
              <c16:uniqueId val="{00000005-C7C9-42E4-94CA-17606618FB5E}"/>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0.21</c:v>
                </c:pt>
                <c:pt idx="2">
                  <c:v>#N/A</c:v>
                </c:pt>
                <c:pt idx="3">
                  <c:v>0.44</c:v>
                </c:pt>
                <c:pt idx="4">
                  <c:v>#N/A</c:v>
                </c:pt>
                <c:pt idx="5">
                  <c:v>0.56000000000000005</c:v>
                </c:pt>
                <c:pt idx="6">
                  <c:v>#N/A</c:v>
                </c:pt>
                <c:pt idx="7">
                  <c:v>1.1200000000000001</c:v>
                </c:pt>
                <c:pt idx="8">
                  <c:v>#N/A</c:v>
                </c:pt>
                <c:pt idx="9">
                  <c:v>1.55</c:v>
                </c:pt>
              </c:numCache>
            </c:numRef>
          </c:val>
          <c:extLst>
            <c:ext xmlns:c16="http://schemas.microsoft.com/office/drawing/2014/chart" uri="{C3380CC4-5D6E-409C-BE32-E72D297353CC}">
              <c16:uniqueId val="{00000006-C7C9-42E4-94CA-17606618FB5E}"/>
            </c:ext>
          </c:extLst>
        </c:ser>
        <c:ser>
          <c:idx val="7"/>
          <c:order val="7"/>
          <c:tx>
            <c:strRef>
              <c:f>データシート!$A$34</c:f>
              <c:strCache>
                <c:ptCount val="1"/>
                <c:pt idx="0">
                  <c:v>国民健康保険事業費会計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0.45</c:v>
                </c:pt>
                <c:pt idx="2">
                  <c:v>#N/A</c:v>
                </c:pt>
                <c:pt idx="3">
                  <c:v>0.34</c:v>
                </c:pt>
                <c:pt idx="4">
                  <c:v>#N/A</c:v>
                </c:pt>
                <c:pt idx="5">
                  <c:v>0.86</c:v>
                </c:pt>
                <c:pt idx="6">
                  <c:v>#N/A</c:v>
                </c:pt>
                <c:pt idx="7">
                  <c:v>1.38</c:v>
                </c:pt>
                <c:pt idx="8">
                  <c:v>#N/A</c:v>
                </c:pt>
                <c:pt idx="9">
                  <c:v>1.59</c:v>
                </c:pt>
              </c:numCache>
            </c:numRef>
          </c:val>
          <c:extLst>
            <c:ext xmlns:c16="http://schemas.microsoft.com/office/drawing/2014/chart" uri="{C3380CC4-5D6E-409C-BE32-E72D297353CC}">
              <c16:uniqueId val="{00000007-C7C9-42E4-94CA-17606618FB5E}"/>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2.34</c:v>
                </c:pt>
                <c:pt idx="2">
                  <c:v>#N/A</c:v>
                </c:pt>
                <c:pt idx="3">
                  <c:v>2.34</c:v>
                </c:pt>
                <c:pt idx="4">
                  <c:v>#N/A</c:v>
                </c:pt>
                <c:pt idx="5">
                  <c:v>2.15</c:v>
                </c:pt>
                <c:pt idx="6">
                  <c:v>#N/A</c:v>
                </c:pt>
                <c:pt idx="7">
                  <c:v>2.4500000000000002</c:v>
                </c:pt>
                <c:pt idx="8">
                  <c:v>#N/A</c:v>
                </c:pt>
                <c:pt idx="9">
                  <c:v>3.01</c:v>
                </c:pt>
              </c:numCache>
            </c:numRef>
          </c:val>
          <c:extLst>
            <c:ext xmlns:c16="http://schemas.microsoft.com/office/drawing/2014/chart" uri="{C3380CC4-5D6E-409C-BE32-E72D297353CC}">
              <c16:uniqueId val="{00000008-C7C9-42E4-94CA-17606618FB5E}"/>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4.3099999999999996</c:v>
                </c:pt>
                <c:pt idx="2">
                  <c:v>#N/A</c:v>
                </c:pt>
                <c:pt idx="3">
                  <c:v>4.46</c:v>
                </c:pt>
                <c:pt idx="4">
                  <c:v>#N/A</c:v>
                </c:pt>
                <c:pt idx="5">
                  <c:v>4.5</c:v>
                </c:pt>
                <c:pt idx="6">
                  <c:v>#N/A</c:v>
                </c:pt>
                <c:pt idx="7">
                  <c:v>4.82</c:v>
                </c:pt>
                <c:pt idx="8">
                  <c:v>#N/A</c:v>
                </c:pt>
                <c:pt idx="9">
                  <c:v>5.63</c:v>
                </c:pt>
              </c:numCache>
            </c:numRef>
          </c:val>
          <c:extLst>
            <c:ext xmlns:c16="http://schemas.microsoft.com/office/drawing/2014/chart" uri="{C3380CC4-5D6E-409C-BE32-E72D297353CC}">
              <c16:uniqueId val="{00000009-C7C9-42E4-94CA-17606618FB5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183591</c:v>
                </c:pt>
                <c:pt idx="5">
                  <c:v>175855</c:v>
                </c:pt>
                <c:pt idx="8">
                  <c:v>166684</c:v>
                </c:pt>
                <c:pt idx="11">
                  <c:v>156175</c:v>
                </c:pt>
                <c:pt idx="14">
                  <c:v>169860</c:v>
                </c:pt>
              </c:numCache>
            </c:numRef>
          </c:val>
          <c:extLst>
            <c:ext xmlns:c16="http://schemas.microsoft.com/office/drawing/2014/chart" uri="{C3380CC4-5D6E-409C-BE32-E72D297353CC}">
              <c16:uniqueId val="{00000000-6112-4BB2-9FA2-166B0374A8E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3</c:v>
                </c:pt>
                <c:pt idx="9">
                  <c:v>0</c:v>
                </c:pt>
                <c:pt idx="12">
                  <c:v>0</c:v>
                </c:pt>
              </c:numCache>
            </c:numRef>
          </c:val>
          <c:extLst>
            <c:ext xmlns:c16="http://schemas.microsoft.com/office/drawing/2014/chart" uri="{C3380CC4-5D6E-409C-BE32-E72D297353CC}">
              <c16:uniqueId val="{00000001-6112-4BB2-9FA2-166B0374A8E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1655</c:v>
                </c:pt>
                <c:pt idx="3">
                  <c:v>2556</c:v>
                </c:pt>
                <c:pt idx="6">
                  <c:v>3804</c:v>
                </c:pt>
                <c:pt idx="9">
                  <c:v>3327</c:v>
                </c:pt>
                <c:pt idx="12">
                  <c:v>3328</c:v>
                </c:pt>
              </c:numCache>
            </c:numRef>
          </c:val>
          <c:extLst>
            <c:ext xmlns:c16="http://schemas.microsoft.com/office/drawing/2014/chart" uri="{C3380CC4-5D6E-409C-BE32-E72D297353CC}">
              <c16:uniqueId val="{00000002-6112-4BB2-9FA2-166B0374A8E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112-4BB2-9FA2-166B0374A8E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53308</c:v>
                </c:pt>
                <c:pt idx="3">
                  <c:v>48636</c:v>
                </c:pt>
                <c:pt idx="6">
                  <c:v>43151</c:v>
                </c:pt>
                <c:pt idx="9">
                  <c:v>43269</c:v>
                </c:pt>
                <c:pt idx="12">
                  <c:v>42493</c:v>
                </c:pt>
              </c:numCache>
            </c:numRef>
          </c:val>
          <c:extLst>
            <c:ext xmlns:c16="http://schemas.microsoft.com/office/drawing/2014/chart" uri="{C3380CC4-5D6E-409C-BE32-E72D297353CC}">
              <c16:uniqueId val="{00000004-6112-4BB2-9FA2-166B0374A8E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66507</c:v>
                </c:pt>
                <c:pt idx="3">
                  <c:v>61378</c:v>
                </c:pt>
                <c:pt idx="6">
                  <c:v>60203</c:v>
                </c:pt>
                <c:pt idx="9">
                  <c:v>61101</c:v>
                </c:pt>
                <c:pt idx="12">
                  <c:v>61172</c:v>
                </c:pt>
              </c:numCache>
            </c:numRef>
          </c:val>
          <c:extLst>
            <c:ext xmlns:c16="http://schemas.microsoft.com/office/drawing/2014/chart" uri="{C3380CC4-5D6E-409C-BE32-E72D297353CC}">
              <c16:uniqueId val="{00000005-6112-4BB2-9FA2-166B0374A8E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38039</c:v>
                </c:pt>
                <c:pt idx="3">
                  <c:v>37686</c:v>
                </c:pt>
                <c:pt idx="6">
                  <c:v>29478</c:v>
                </c:pt>
                <c:pt idx="9">
                  <c:v>23891</c:v>
                </c:pt>
                <c:pt idx="12">
                  <c:v>22518</c:v>
                </c:pt>
              </c:numCache>
            </c:numRef>
          </c:val>
          <c:extLst>
            <c:ext xmlns:c16="http://schemas.microsoft.com/office/drawing/2014/chart" uri="{C3380CC4-5D6E-409C-BE32-E72D297353CC}">
              <c16:uniqueId val="{00000006-6112-4BB2-9FA2-166B0374A8E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105495</c:v>
                </c:pt>
                <c:pt idx="3">
                  <c:v>119475</c:v>
                </c:pt>
                <c:pt idx="6">
                  <c:v>122220</c:v>
                </c:pt>
                <c:pt idx="9">
                  <c:v>114468</c:v>
                </c:pt>
                <c:pt idx="12">
                  <c:v>114870</c:v>
                </c:pt>
              </c:numCache>
            </c:numRef>
          </c:val>
          <c:extLst>
            <c:ext xmlns:c16="http://schemas.microsoft.com/office/drawing/2014/chart" uri="{C3380CC4-5D6E-409C-BE32-E72D297353CC}">
              <c16:uniqueId val="{00000007-6112-4BB2-9FA2-166B0374A8E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81413</c:v>
                </c:pt>
                <c:pt idx="2">
                  <c:v>#N/A</c:v>
                </c:pt>
                <c:pt idx="3">
                  <c:v>#N/A</c:v>
                </c:pt>
                <c:pt idx="4">
                  <c:v>93876</c:v>
                </c:pt>
                <c:pt idx="5">
                  <c:v>#N/A</c:v>
                </c:pt>
                <c:pt idx="6">
                  <c:v>#N/A</c:v>
                </c:pt>
                <c:pt idx="7">
                  <c:v>92175</c:v>
                </c:pt>
                <c:pt idx="8">
                  <c:v>#N/A</c:v>
                </c:pt>
                <c:pt idx="9">
                  <c:v>#N/A</c:v>
                </c:pt>
                <c:pt idx="10">
                  <c:v>89881</c:v>
                </c:pt>
                <c:pt idx="11">
                  <c:v>#N/A</c:v>
                </c:pt>
                <c:pt idx="12">
                  <c:v>#N/A</c:v>
                </c:pt>
                <c:pt idx="13">
                  <c:v>74521</c:v>
                </c:pt>
                <c:pt idx="14">
                  <c:v>#N/A</c:v>
                </c:pt>
              </c:numCache>
            </c:numRef>
          </c:val>
          <c:smooth val="0"/>
          <c:extLst>
            <c:ext xmlns:c16="http://schemas.microsoft.com/office/drawing/2014/chart" uri="{C3380CC4-5D6E-409C-BE32-E72D297353CC}">
              <c16:uniqueId val="{00000008-6112-4BB2-9FA2-166B0374A8E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1377858</c:v>
                </c:pt>
                <c:pt idx="5">
                  <c:v>1367852</c:v>
                </c:pt>
                <c:pt idx="8">
                  <c:v>1348979</c:v>
                </c:pt>
                <c:pt idx="11">
                  <c:v>1344210</c:v>
                </c:pt>
                <c:pt idx="14">
                  <c:v>1306678</c:v>
                </c:pt>
              </c:numCache>
            </c:numRef>
          </c:val>
          <c:extLst>
            <c:ext xmlns:c16="http://schemas.microsoft.com/office/drawing/2014/chart" uri="{C3380CC4-5D6E-409C-BE32-E72D297353CC}">
              <c16:uniqueId val="{00000000-08F9-4CC9-A684-7E340942014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746716</c:v>
                </c:pt>
                <c:pt idx="5">
                  <c:v>777314</c:v>
                </c:pt>
                <c:pt idx="8">
                  <c:v>777426</c:v>
                </c:pt>
                <c:pt idx="11">
                  <c:v>691902</c:v>
                </c:pt>
                <c:pt idx="14">
                  <c:v>689257</c:v>
                </c:pt>
              </c:numCache>
            </c:numRef>
          </c:val>
          <c:extLst>
            <c:ext xmlns:c16="http://schemas.microsoft.com/office/drawing/2014/chart" uri="{C3380CC4-5D6E-409C-BE32-E72D297353CC}">
              <c16:uniqueId val="{00000001-08F9-4CC9-A684-7E340942014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182347</c:v>
                </c:pt>
                <c:pt idx="5">
                  <c:v>181000</c:v>
                </c:pt>
                <c:pt idx="8">
                  <c:v>183880</c:v>
                </c:pt>
                <c:pt idx="11">
                  <c:v>251655</c:v>
                </c:pt>
                <c:pt idx="14">
                  <c:v>301421</c:v>
                </c:pt>
              </c:numCache>
            </c:numRef>
          </c:val>
          <c:extLst>
            <c:ext xmlns:c16="http://schemas.microsoft.com/office/drawing/2014/chart" uri="{C3380CC4-5D6E-409C-BE32-E72D297353CC}">
              <c16:uniqueId val="{00000002-08F9-4CC9-A684-7E340942014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8F9-4CC9-A684-7E340942014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8F9-4CC9-A684-7E340942014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50501</c:v>
                </c:pt>
                <c:pt idx="3">
                  <c:v>38574</c:v>
                </c:pt>
                <c:pt idx="6">
                  <c:v>39544</c:v>
                </c:pt>
                <c:pt idx="9">
                  <c:v>10655</c:v>
                </c:pt>
                <c:pt idx="12">
                  <c:v>7981</c:v>
                </c:pt>
              </c:numCache>
            </c:numRef>
          </c:val>
          <c:extLst>
            <c:ext xmlns:c16="http://schemas.microsoft.com/office/drawing/2014/chart" uri="{C3380CC4-5D6E-409C-BE32-E72D297353CC}">
              <c16:uniqueId val="{00000005-08F9-4CC9-A684-7E340942014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207077</c:v>
                </c:pt>
                <c:pt idx="3">
                  <c:v>204782</c:v>
                </c:pt>
                <c:pt idx="6">
                  <c:v>205583</c:v>
                </c:pt>
                <c:pt idx="9">
                  <c:v>207868</c:v>
                </c:pt>
                <c:pt idx="12">
                  <c:v>207090</c:v>
                </c:pt>
              </c:numCache>
            </c:numRef>
          </c:val>
          <c:extLst>
            <c:ext xmlns:c16="http://schemas.microsoft.com/office/drawing/2014/chart" uri="{C3380CC4-5D6E-409C-BE32-E72D297353CC}">
              <c16:uniqueId val="{00000006-08F9-4CC9-A684-7E340942014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105</c:v>
                </c:pt>
                <c:pt idx="3">
                  <c:v>0</c:v>
                </c:pt>
                <c:pt idx="6">
                  <c:v>0</c:v>
                </c:pt>
                <c:pt idx="9">
                  <c:v>0</c:v>
                </c:pt>
                <c:pt idx="12">
                  <c:v>0</c:v>
                </c:pt>
              </c:numCache>
            </c:numRef>
          </c:val>
          <c:extLst>
            <c:ext xmlns:c16="http://schemas.microsoft.com/office/drawing/2014/chart" uri="{C3380CC4-5D6E-409C-BE32-E72D297353CC}">
              <c16:uniqueId val="{00000007-08F9-4CC9-A684-7E340942014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520361</c:v>
                </c:pt>
                <c:pt idx="3">
                  <c:v>493202</c:v>
                </c:pt>
                <c:pt idx="6">
                  <c:v>467958</c:v>
                </c:pt>
                <c:pt idx="9">
                  <c:v>454545</c:v>
                </c:pt>
                <c:pt idx="12">
                  <c:v>460674</c:v>
                </c:pt>
              </c:numCache>
            </c:numRef>
          </c:val>
          <c:extLst>
            <c:ext xmlns:c16="http://schemas.microsoft.com/office/drawing/2014/chart" uri="{C3380CC4-5D6E-409C-BE32-E72D297353CC}">
              <c16:uniqueId val="{00000008-08F9-4CC9-A684-7E340942014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41831</c:v>
                </c:pt>
                <c:pt idx="3">
                  <c:v>95988</c:v>
                </c:pt>
                <c:pt idx="6">
                  <c:v>91230</c:v>
                </c:pt>
                <c:pt idx="9">
                  <c:v>76748</c:v>
                </c:pt>
                <c:pt idx="12">
                  <c:v>61995</c:v>
                </c:pt>
              </c:numCache>
            </c:numRef>
          </c:val>
          <c:extLst>
            <c:ext xmlns:c16="http://schemas.microsoft.com/office/drawing/2014/chart" uri="{C3380CC4-5D6E-409C-BE32-E72D297353CC}">
              <c16:uniqueId val="{00000009-08F9-4CC9-A684-7E340942014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2639495</c:v>
                </c:pt>
                <c:pt idx="3">
                  <c:v>2671095</c:v>
                </c:pt>
                <c:pt idx="6">
                  <c:v>2678080</c:v>
                </c:pt>
                <c:pt idx="9">
                  <c:v>2701273</c:v>
                </c:pt>
                <c:pt idx="12">
                  <c:v>2699944</c:v>
                </c:pt>
              </c:numCache>
            </c:numRef>
          </c:val>
          <c:extLst>
            <c:ext xmlns:c16="http://schemas.microsoft.com/office/drawing/2014/chart" uri="{C3380CC4-5D6E-409C-BE32-E72D297353CC}">
              <c16:uniqueId val="{0000000A-08F9-4CC9-A684-7E340942014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1152448</c:v>
                </c:pt>
                <c:pt idx="2">
                  <c:v>#N/A</c:v>
                </c:pt>
                <c:pt idx="3">
                  <c:v>#N/A</c:v>
                </c:pt>
                <c:pt idx="4">
                  <c:v>1177474</c:v>
                </c:pt>
                <c:pt idx="5">
                  <c:v>#N/A</c:v>
                </c:pt>
                <c:pt idx="6">
                  <c:v>#N/A</c:v>
                </c:pt>
                <c:pt idx="7">
                  <c:v>1172110</c:v>
                </c:pt>
                <c:pt idx="8">
                  <c:v>#N/A</c:v>
                </c:pt>
                <c:pt idx="9">
                  <c:v>#N/A</c:v>
                </c:pt>
                <c:pt idx="10">
                  <c:v>1163322</c:v>
                </c:pt>
                <c:pt idx="11">
                  <c:v>#N/A</c:v>
                </c:pt>
                <c:pt idx="12">
                  <c:v>#N/A</c:v>
                </c:pt>
                <c:pt idx="13">
                  <c:v>1140329</c:v>
                </c:pt>
                <c:pt idx="14">
                  <c:v>#N/A</c:v>
                </c:pt>
              </c:numCache>
            </c:numRef>
          </c:val>
          <c:smooth val="0"/>
          <c:extLst>
            <c:ext xmlns:c16="http://schemas.microsoft.com/office/drawing/2014/chart" uri="{C3380CC4-5D6E-409C-BE32-E72D297353CC}">
              <c16:uniqueId val="{0000000B-08F9-4CC9-A684-7E340942014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11352</c:v>
                </c:pt>
                <c:pt idx="1">
                  <c:v>31319</c:v>
                </c:pt>
                <c:pt idx="2">
                  <c:v>31352</c:v>
                </c:pt>
              </c:numCache>
            </c:numRef>
          </c:val>
          <c:extLst>
            <c:ext xmlns:c16="http://schemas.microsoft.com/office/drawing/2014/chart" uri="{C3380CC4-5D6E-409C-BE32-E72D297353CC}">
              <c16:uniqueId val="{00000000-3A70-490A-A04E-950F3825745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3A70-490A-A04E-950F3825745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17419</c:v>
                </c:pt>
                <c:pt idx="1">
                  <c:v>18338</c:v>
                </c:pt>
                <c:pt idx="2">
                  <c:v>18475</c:v>
                </c:pt>
              </c:numCache>
            </c:numRef>
          </c:val>
          <c:extLst>
            <c:ext xmlns:c16="http://schemas.microsoft.com/office/drawing/2014/chart" uri="{C3380CC4-5D6E-409C-BE32-E72D297353CC}">
              <c16:uniqueId val="{00000002-3A70-490A-A04E-950F3825745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神奈川県横浜市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令和４年度は前年度に比べて、元利償還金や満期一括償還地方債に係る年度割相当額は増加したものの、減債基金積立不足算定額や公営企業債の元利償還金に対する繰入金等が減少となった結果、元利償還金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）が減少しました。</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また、特定財源の増等に伴い算入公債費等（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B</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）についても増加となった結果、実質公債費比率の分子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(B)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は減少となりました。</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実質公債費比率は、令和４年６月に策定した「横浜市の持続的な発展に向けた財政ビジョン」において、本市の財政の持続性を総合的に評価する「持続性評価指標」として設定しており、計画期間ごとにモニタリングを行い、持続可能な財政運営を進めていきます。</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経済事情の変動等による公債費の財源不足に伴い、減債基金の一部を活用してきたため、基金積立相当額に比べ残高が少ない状況となっていますが、毎年度の市債償還に支障のないよう基金残高を管理してい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神奈川県横浜市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平成初期に計画に基づき行った公共投資のために、多くの市債を発行しました。これにより、一般会計等に係る地方債の現在高および公営企業債等繰入見込額が高い割合を示しています。</a:t>
          </a:r>
          <a:endParaRPr kumimoji="0"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これまで、企業会計・外郭団体の借入金等の返済を進めてきたことにより、比率は年々減少傾向にあります。</a:t>
          </a:r>
          <a:endParaRPr kumimoji="1" lang="en-US"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令和</a:t>
          </a:r>
          <a:r>
            <a:rPr kumimoji="1" lang="ja-JP" altLang="en-US"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４</a:t>
          </a:r>
          <a:r>
            <a:rPr kumimoji="1"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年度は、</a:t>
          </a:r>
          <a:r>
            <a:rPr kumimoji="1" lang="ja-JP" altLang="en-US"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債務負担行為に基づく支出予定額の減少等に伴い、「将来負担額</a:t>
          </a:r>
          <a:r>
            <a:rPr kumimoji="1" lang="en-US"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(A)</a:t>
          </a:r>
          <a:r>
            <a:rPr kumimoji="1" lang="ja-JP" altLang="en-US"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」が減少したこと等により、将来負担比率が減少しました。</a:t>
          </a:r>
          <a:endParaRPr kumimoji="0"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将来負担比率は、令和４年６月に策定した「横浜市の持続的な発展に向けた財政ビジョン」において、本市の財政の持続性を総合的に評価する「持続性評価指標」として設定しており、計画期間ごとにモニタリングを行い、持続可能な財政運営を進めていきます。</a:t>
          </a:r>
          <a:endParaRPr kumimoji="1" lang="en-US"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神奈川県横浜市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後年度の事業充当のために一時的に令和３年度に積み立てた財政調整基金を取崩したものの、決算編入額及び財源の年度間調整額は増等により、積立額が取崩額より大きかったことから、財政調整基金の残高が微増し、</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結果として</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基金全体で</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170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増加しました。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本市は、「横浜市将来にわたる責任ある財政運営の推進に関する条例」に基づき、施策の推進と財政の健全性の維持の両立に取り組んでおり、施策の推進に必要な財源を確保する観点から、基金の積立・取崩を行う際にも、各基金の設置目的や残高の状況等、中・長期的な視点に基づき対応を行っています。財政調整基金残高は、令和４年６月に策定した「横浜市の持続的な発展に向けた財政ビジョン」において、本市の財政の持続性を総合的に評価する「持続性評価指標」として設定しており、他都市との比較や本市の過去の水準等の複数の視点から評価しながら、計画期間ごとにモニタリングを行うこととしています。引き続き、基金全体の適正管理を行い、持続可能な財政運営を進めていきます。</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文化基金　　　　　：横浜美術館に収蔵する作品の購入等に活用</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災害救助基金　　　：大規模災害時の救助費用の財源に活用</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墓地運営等基金　　：墓地の健全な運営及び整備の促進に活用</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学校施設整備基金　：学校施設整備等に活用</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みどり</a:t>
          </a:r>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基金</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緑の保全及び創造に資する事業の充実を図るため</a:t>
          </a:r>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に活用</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森林環境譲与税の積立に伴う学校施設整備基金の増など</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上記のうち、墓地運営等基金は施設使用料等の歳入により残高が増加する見込みですが、令和８年度に工事完了予定の（仮称）舞岡墓園の使用者募集終了後は残高が減少する見込みです。</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また、学校施設整備基金のうち森林環境譲与税積立額については、その使途を市立小中学校建替の内装等のほか、公園などの市民利用施設にも拡大することで、後年度に活用し、国産木材の利用をさらに進めていきます。</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基金の設置目的や残高の状況等を勘案しながら、適正に管理していきます。</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後年度の事業充当のために一時的に令和３年度に積み立てた財政調整基金を取崩したものの、決算編入額及び財源の年度間調整額は増等により、積立額が取崩額より大きかったことから、残高は微増しました。</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効率的・効果的な執行により翌年度予算に活用する財源として積み立てた額（年度間調整分等）を除いた場合の残高</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令和２年度：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5,952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百万円、令和３年度：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9,212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百万円（*）、令和４年度：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14,840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（*）令和３年度については、年度間調整分の他に、令和４年度以降に活用予定の財源（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151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億円）を除いています。</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財政調整基金残高は、令和４年６月に策定した「横浜市の持続的な発展に向けた財政ビジョン」において、本市の財政の持続性を総合的に評価する「持続性評価指標」として設定しています。他都市との比較や本市の過去の水準等の複数の視点から評価しながら、計画期間ごとにモニタリングを行い、持続可能な財政運営を進めていき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増減なし</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将来の市債償還に支障のないよう、適正に管理していきます。</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E939DCC6-6332-467C-885B-C5AF47C2D810}"/>
            </a:ext>
          </a:extLst>
        </xdr:cNvPr>
        <xdr:cNvSpPr/>
      </xdr:nvSpPr>
      <xdr:spPr>
        <a:xfrm>
          <a:off x="666750" y="400050"/>
          <a:ext cx="115347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25CF7E34-C333-409E-A7C2-43A559C5CB76}"/>
            </a:ext>
          </a:extLst>
        </xdr:cNvPr>
        <xdr:cNvSpPr/>
      </xdr:nvSpPr>
      <xdr:spPr>
        <a:xfrm>
          <a:off x="18364200" y="390525"/>
          <a:ext cx="3571875" cy="5238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1CF9E3C0-99E6-412D-B742-896B280F62AB}"/>
            </a:ext>
          </a:extLst>
        </xdr:cNvPr>
        <xdr:cNvSpPr/>
      </xdr:nvSpPr>
      <xdr:spPr>
        <a:xfrm>
          <a:off x="18392775" y="409575"/>
          <a:ext cx="3524250" cy="4857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D0F9A49C-1D8E-4186-8FC8-1FA6F4D8363B}"/>
            </a:ext>
          </a:extLst>
        </xdr:cNvPr>
        <xdr:cNvSpPr/>
      </xdr:nvSpPr>
      <xdr:spPr>
        <a:xfrm>
          <a:off x="18411825" y="438150"/>
          <a:ext cx="3486150"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神奈川県横浜市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C63C6B67-32BA-4508-AF17-6D6EF100B0D7}"/>
            </a:ext>
          </a:extLst>
        </xdr:cNvPr>
        <xdr:cNvSpPr/>
      </xdr:nvSpPr>
      <xdr:spPr>
        <a:xfrm>
          <a:off x="15821025" y="390525"/>
          <a:ext cx="2428875" cy="5238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DA1651B1-20B5-476A-9255-EB2C9D8AFCE9}"/>
            </a:ext>
          </a:extLst>
        </xdr:cNvPr>
        <xdr:cNvSpPr/>
      </xdr:nvSpPr>
      <xdr:spPr>
        <a:xfrm>
          <a:off x="15840075" y="409575"/>
          <a:ext cx="2390775" cy="4857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CA3B9090-D0B2-4702-A693-B185268BEB18}"/>
            </a:ext>
          </a:extLst>
        </xdr:cNvPr>
        <xdr:cNvSpPr/>
      </xdr:nvSpPr>
      <xdr:spPr>
        <a:xfrm>
          <a:off x="15868650" y="438150"/>
          <a:ext cx="23336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D6E26957-876B-4032-9E9E-5BFDAEE17981}"/>
            </a:ext>
          </a:extLst>
        </xdr:cNvPr>
        <xdr:cNvSpPr/>
      </xdr:nvSpPr>
      <xdr:spPr>
        <a:xfrm>
          <a:off x="762000" y="1143000"/>
          <a:ext cx="8763000" cy="16573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188A0C26-6B93-435D-9F3E-03B7C6E6F4B8}"/>
            </a:ext>
          </a:extLst>
        </xdr:cNvPr>
        <xdr:cNvSpPr/>
      </xdr:nvSpPr>
      <xdr:spPr>
        <a:xfrm>
          <a:off x="876300" y="1171575"/>
          <a:ext cx="126682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C89CB5BD-038F-4560-A52A-E2493D54F070}"/>
            </a:ext>
          </a:extLst>
        </xdr:cNvPr>
        <xdr:cNvSpPr/>
      </xdr:nvSpPr>
      <xdr:spPr>
        <a:xfrm>
          <a:off x="2095500" y="1171575"/>
          <a:ext cx="11430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3,753,645
3,647,015
438.01
2,107,978,321
2,072,931,560
19,803,203
982,949,142
2,330,616,953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22B9DCF6-6AA5-4D17-B6AC-16DB76F9842B}"/>
            </a:ext>
          </a:extLst>
        </xdr:cNvPr>
        <xdr:cNvSpPr/>
      </xdr:nvSpPr>
      <xdr:spPr>
        <a:xfrm>
          <a:off x="3295650" y="1171575"/>
          <a:ext cx="13906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8F50B40A-A925-414D-87F3-2089FD36D36A}"/>
            </a:ext>
          </a:extLst>
        </xdr:cNvPr>
        <xdr:cNvSpPr/>
      </xdr:nvSpPr>
      <xdr:spPr>
        <a:xfrm>
          <a:off x="4686300" y="1190625"/>
          <a:ext cx="1838325"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4FD7A36A-DC71-4D11-A8E0-EDD3023698EA}"/>
            </a:ext>
          </a:extLst>
        </xdr:cNvPr>
        <xdr:cNvSpPr/>
      </xdr:nvSpPr>
      <xdr:spPr>
        <a:xfrm>
          <a:off x="6524625" y="1190625"/>
          <a:ext cx="1162050"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129.2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86326949-F0C6-4E91-9697-6546F3A4577B}"/>
            </a:ext>
          </a:extLst>
        </xdr:cNvPr>
        <xdr:cNvSpPr/>
      </xdr:nvSpPr>
      <xdr:spPr>
        <a:xfrm>
          <a:off x="7743825" y="1190625"/>
          <a:ext cx="581025"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EC1E4EDC-828A-4B3C-B68A-FB4AB6EF2D24}"/>
            </a:ext>
          </a:extLst>
        </xdr:cNvPr>
        <xdr:cNvSpPr/>
      </xdr:nvSpPr>
      <xdr:spPr>
        <a:xfrm>
          <a:off x="4686300" y="1981200"/>
          <a:ext cx="183832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3DA34D43-7017-4974-8737-B30F4B4B708F}"/>
            </a:ext>
          </a:extLst>
        </xdr:cNvPr>
        <xdr:cNvSpPr/>
      </xdr:nvSpPr>
      <xdr:spPr>
        <a:xfrm>
          <a:off x="6591300" y="1981200"/>
          <a:ext cx="31242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865228DC-F9AD-45BE-A374-14669C690182}"/>
            </a:ext>
          </a:extLst>
        </xdr:cNvPr>
        <xdr:cNvSpPr/>
      </xdr:nvSpPr>
      <xdr:spPr>
        <a:xfrm>
          <a:off x="9744075" y="1143000"/>
          <a:ext cx="1304925" cy="10858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9951DB57-0DB9-471C-BD05-8C43B788D4AA}"/>
            </a:ext>
          </a:extLst>
        </xdr:cNvPr>
        <xdr:cNvSpPr/>
      </xdr:nvSpPr>
      <xdr:spPr>
        <a:xfrm>
          <a:off x="9963150" y="1200150"/>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A0E2DB3E-FCAF-4E5F-8D63-D8ABDC7F3CB0}"/>
            </a:ext>
          </a:extLst>
        </xdr:cNvPr>
        <xdr:cNvSpPr/>
      </xdr:nvSpPr>
      <xdr:spPr>
        <a:xfrm>
          <a:off x="9963150" y="14573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78C7DCD7-71B5-4C91-BDBB-8B773C305664}"/>
            </a:ext>
          </a:extLst>
        </xdr:cNvPr>
        <xdr:cNvSpPr/>
      </xdr:nvSpPr>
      <xdr:spPr>
        <a:xfrm>
          <a:off x="9963150" y="1771650"/>
          <a:ext cx="11525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FC88FE9D-3890-45BF-8EE4-2A41897151DF}"/>
            </a:ext>
          </a:extLst>
        </xdr:cNvPr>
        <xdr:cNvCxnSpPr/>
      </xdr:nvCxnSpPr>
      <xdr:spPr>
        <a:xfrm>
          <a:off x="9820275" y="129540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6586167-F6B5-43F0-AECB-D3B623B7B72C}"/>
            </a:ext>
          </a:extLst>
        </xdr:cNvPr>
        <xdr:cNvCxnSpPr/>
      </xdr:nvCxnSpPr>
      <xdr:spPr>
        <a:xfrm>
          <a:off x="9906000" y="17430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1E8BFAF5-FDC0-402F-9EF5-2E0BB6B5F16C}"/>
            </a:ext>
          </a:extLst>
        </xdr:cNvPr>
        <xdr:cNvCxnSpPr/>
      </xdr:nvCxnSpPr>
      <xdr:spPr>
        <a:xfrm>
          <a:off x="9820275" y="17430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7B012D64-EC33-492E-BC03-9D06B0BEFA9C}"/>
            </a:ext>
          </a:extLst>
        </xdr:cNvPr>
        <xdr:cNvCxnSpPr/>
      </xdr:nvCxnSpPr>
      <xdr:spPr>
        <a:xfrm flipV="1">
          <a:off x="9906000" y="19685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F168CB13-D7A4-43C4-952E-4CD1CBD45CB7}"/>
            </a:ext>
          </a:extLst>
        </xdr:cNvPr>
        <xdr:cNvCxnSpPr/>
      </xdr:nvCxnSpPr>
      <xdr:spPr>
        <a:xfrm>
          <a:off x="9820275" y="21050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D6351571-1A59-43C8-AA9B-153654D29987}"/>
            </a:ext>
          </a:extLst>
        </xdr:cNvPr>
        <xdr:cNvSpPr/>
      </xdr:nvSpPr>
      <xdr:spPr>
        <a:xfrm>
          <a:off x="9855200" y="12382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2308E17D-70C1-4DBA-A754-F9BAC29C205C}"/>
            </a:ext>
          </a:extLst>
        </xdr:cNvPr>
        <xdr:cNvSpPr/>
      </xdr:nvSpPr>
      <xdr:spPr>
        <a:xfrm>
          <a:off x="9855200" y="148590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50BAD96A-3A80-4050-BE09-4192D9AD893A}"/>
            </a:ext>
          </a:extLst>
        </xdr:cNvPr>
        <xdr:cNvSpPr txBox="1"/>
      </xdr:nvSpPr>
      <xdr:spPr>
        <a:xfrm>
          <a:off x="704850" y="2847975"/>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1CDBA0D0-B2EA-406E-81A0-B639D96CC18D}"/>
            </a:ext>
          </a:extLst>
        </xdr:cNvPr>
        <xdr:cNvSpPr txBox="1"/>
      </xdr:nvSpPr>
      <xdr:spPr>
        <a:xfrm>
          <a:off x="704850" y="30861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7EA28A4A-AA63-4010-B903-14D07A292B9F}"/>
            </a:ext>
          </a:extLst>
        </xdr:cNvPr>
        <xdr:cNvSpPr txBox="1"/>
      </xdr:nvSpPr>
      <xdr:spPr>
        <a:xfrm>
          <a:off x="704850" y="3324225"/>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B574D83E-CDB9-4EF1-8865-1FA9E43B6CE2}"/>
            </a:ext>
          </a:extLst>
        </xdr:cNvPr>
        <xdr:cNvSpPr txBox="1"/>
      </xdr:nvSpPr>
      <xdr:spPr>
        <a:xfrm>
          <a:off x="704850" y="356235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8FBF36D9-DD6C-475B-BD7E-53BAF5171799}"/>
            </a:ext>
          </a:extLst>
        </xdr:cNvPr>
        <xdr:cNvSpPr txBox="1"/>
      </xdr:nvSpPr>
      <xdr:spPr>
        <a:xfrm>
          <a:off x="704850" y="38100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6E0732C6-DEFD-4139-B33C-ACB21AC6EA86}"/>
            </a:ext>
          </a:extLst>
        </xdr:cNvPr>
        <xdr:cNvSpPr txBox="1"/>
      </xdr:nvSpPr>
      <xdr:spPr>
        <a:xfrm>
          <a:off x="704850" y="4048125"/>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ACF5A960-8C37-42F9-A4A6-1E8298F467F1}"/>
            </a:ext>
          </a:extLst>
        </xdr:cNvPr>
        <xdr:cNvSpPr txBox="1"/>
      </xdr:nvSpPr>
      <xdr:spPr>
        <a:xfrm>
          <a:off x="704850" y="428625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668D77A6-9DFD-4A3C-B46E-D0425915D119}"/>
            </a:ext>
          </a:extLst>
        </xdr:cNvPr>
        <xdr:cNvSpPr/>
      </xdr:nvSpPr>
      <xdr:spPr>
        <a:xfrm>
          <a:off x="704850" y="47434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28C8C0F7-B803-4958-A287-990097D06EEF}"/>
            </a:ext>
          </a:extLst>
        </xdr:cNvPr>
        <xdr:cNvSpPr txBox="1"/>
      </xdr:nvSpPr>
      <xdr:spPr>
        <a:xfrm>
          <a:off x="1627662" y="50863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E17B3BC5-0E12-40BC-9A9E-C31121B05DE8}"/>
            </a:ext>
          </a:extLst>
        </xdr:cNvPr>
        <xdr:cNvSpPr txBox="1"/>
      </xdr:nvSpPr>
      <xdr:spPr>
        <a:xfrm>
          <a:off x="2887189" y="50577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5C1879CB-76EF-4A32-B433-68F1DB198CD7}"/>
            </a:ext>
          </a:extLst>
        </xdr:cNvPr>
        <xdr:cNvSpPr/>
      </xdr:nvSpPr>
      <xdr:spPr>
        <a:xfrm>
          <a:off x="5372100" y="4981575"/>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63E445D5-5D13-46FF-9E1A-D2093B2F02C0}"/>
            </a:ext>
          </a:extLst>
        </xdr:cNvPr>
        <xdr:cNvSpPr/>
      </xdr:nvSpPr>
      <xdr:spPr>
        <a:xfrm>
          <a:off x="5372100" y="5162550"/>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79D73D80-B68D-43CF-86F6-1408FAF1EE2E}"/>
            </a:ext>
          </a:extLst>
        </xdr:cNvPr>
        <xdr:cNvSpPr/>
      </xdr:nvSpPr>
      <xdr:spPr>
        <a:xfrm>
          <a:off x="6867525" y="498157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38FA1D33-FE78-4AB2-A1C6-C92103648FF7}"/>
            </a:ext>
          </a:extLst>
        </xdr:cNvPr>
        <xdr:cNvSpPr/>
      </xdr:nvSpPr>
      <xdr:spPr>
        <a:xfrm>
          <a:off x="6867525" y="5162550"/>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CF6EF344-3AA7-48B2-8D80-7D144EA23CB1}"/>
            </a:ext>
          </a:extLst>
        </xdr:cNvPr>
        <xdr:cNvSpPr/>
      </xdr:nvSpPr>
      <xdr:spPr>
        <a:xfrm>
          <a:off x="8201025" y="498157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6690532E-08FD-49C1-9631-81E91B49F6F3}"/>
            </a:ext>
          </a:extLst>
        </xdr:cNvPr>
        <xdr:cNvSpPr/>
      </xdr:nvSpPr>
      <xdr:spPr>
        <a:xfrm>
          <a:off x="8201025" y="5162550"/>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C51F54AE-8EDC-4617-8BEB-AC281BFEF7C1}"/>
            </a:ext>
          </a:extLst>
        </xdr:cNvPr>
        <xdr:cNvSpPr/>
      </xdr:nvSpPr>
      <xdr:spPr>
        <a:xfrm>
          <a:off x="704850" y="546735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876F2700-0025-4D13-B1D0-B2A40787BBFA}"/>
            </a:ext>
          </a:extLst>
        </xdr:cNvPr>
        <xdr:cNvSpPr/>
      </xdr:nvSpPr>
      <xdr:spPr>
        <a:xfrm>
          <a:off x="5495925" y="5467350"/>
          <a:ext cx="5486400"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5376F65E-CCE8-4DED-A6E2-8C3EE3A5544B}"/>
            </a:ext>
          </a:extLst>
        </xdr:cNvPr>
        <xdr:cNvSpPr/>
      </xdr:nvSpPr>
      <xdr:spPr>
        <a:xfrm>
          <a:off x="5495925" y="5467350"/>
          <a:ext cx="3457575"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1D537F71-D020-450B-B339-E1EC9D36F122}"/>
            </a:ext>
          </a:extLst>
        </xdr:cNvPr>
        <xdr:cNvSpPr txBox="1"/>
      </xdr:nvSpPr>
      <xdr:spPr>
        <a:xfrm>
          <a:off x="5610225" y="5762625"/>
          <a:ext cx="5248275"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４年度は、算定対象から除外される令和元年度単年度数値と比較して、分子の構成要素である基準財政収入額が、市民税や固定資産税の増額算定等により増となったものの、分母の構成要素である基準財政需要額が、測定単位である国勢調査人口の増加等により、基準財政収入額以上に増となったため、令和４年度の財政力指数は「</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0.95</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」となりました。財政力指数は前年度比で減となっていますが、引き続き類似団体と比較して高い水準で推移しています。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453709F8-5958-4AA6-BFAF-C2493C0E749F}"/>
            </a:ext>
          </a:extLst>
        </xdr:cNvPr>
        <xdr:cNvCxnSpPr/>
      </xdr:nvCxnSpPr>
      <xdr:spPr>
        <a:xfrm>
          <a:off x="704850" y="7743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5105150C-171F-49C1-AA24-FF93609D8674}"/>
            </a:ext>
          </a:extLst>
        </xdr:cNvPr>
        <xdr:cNvSpPr txBox="1"/>
      </xdr:nvSpPr>
      <xdr:spPr>
        <a:xfrm>
          <a:off x="0" y="760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DF965AB1-7725-415F-B25E-5287D6ECF437}"/>
            </a:ext>
          </a:extLst>
        </xdr:cNvPr>
        <xdr:cNvCxnSpPr/>
      </xdr:nvCxnSpPr>
      <xdr:spPr>
        <a:xfrm>
          <a:off x="704850" y="736070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8C0CBAA4-9339-4298-AE4F-CDCA783EABE0}"/>
            </a:ext>
          </a:extLst>
        </xdr:cNvPr>
        <xdr:cNvSpPr txBox="1"/>
      </xdr:nvSpPr>
      <xdr:spPr>
        <a:xfrm>
          <a:off x="0" y="723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53CC4680-1C92-42E9-B324-E799799EC0D5}"/>
            </a:ext>
          </a:extLst>
        </xdr:cNvPr>
        <xdr:cNvCxnSpPr/>
      </xdr:nvCxnSpPr>
      <xdr:spPr>
        <a:xfrm>
          <a:off x="704850" y="697441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C4637A1D-260E-4ACF-AE6D-2F5066310F97}"/>
            </a:ext>
          </a:extLst>
        </xdr:cNvPr>
        <xdr:cNvSpPr txBox="1"/>
      </xdr:nvSpPr>
      <xdr:spPr>
        <a:xfrm>
          <a:off x="0" y="684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8E6DD3E-7DA7-4B08-8B90-04059F148EB5}"/>
            </a:ext>
          </a:extLst>
        </xdr:cNvPr>
        <xdr:cNvCxnSpPr/>
      </xdr:nvCxnSpPr>
      <xdr:spPr>
        <a:xfrm>
          <a:off x="704850" y="6600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39FCD96E-1C3F-47D4-A1B6-A2086FA1280F}"/>
            </a:ext>
          </a:extLst>
        </xdr:cNvPr>
        <xdr:cNvSpPr txBox="1"/>
      </xdr:nvSpPr>
      <xdr:spPr>
        <a:xfrm>
          <a:off x="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9408F58A-870B-42A2-99A9-AC92F455CA0D}"/>
            </a:ext>
          </a:extLst>
        </xdr:cNvPr>
        <xdr:cNvCxnSpPr/>
      </xdr:nvCxnSpPr>
      <xdr:spPr>
        <a:xfrm>
          <a:off x="704850" y="621770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AA97F5CC-D741-4C64-B81F-0503329DD390}"/>
            </a:ext>
          </a:extLst>
        </xdr:cNvPr>
        <xdr:cNvSpPr txBox="1"/>
      </xdr:nvSpPr>
      <xdr:spPr>
        <a:xfrm>
          <a:off x="0" y="60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7BBC3DB9-9688-4B92-90CB-58EA2E550A93}"/>
            </a:ext>
          </a:extLst>
        </xdr:cNvPr>
        <xdr:cNvCxnSpPr/>
      </xdr:nvCxnSpPr>
      <xdr:spPr>
        <a:xfrm>
          <a:off x="704850" y="584094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CFFCC721-07DD-44F4-907C-1BE2C1E12852}"/>
            </a:ext>
          </a:extLst>
        </xdr:cNvPr>
        <xdr:cNvSpPr txBox="1"/>
      </xdr:nvSpPr>
      <xdr:spPr>
        <a:xfrm>
          <a:off x="0" y="570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420EB38E-7010-42FD-BD83-0CE753BBA4AF}"/>
            </a:ext>
          </a:extLst>
        </xdr:cNvPr>
        <xdr:cNvCxnSpPr/>
      </xdr:nvCxnSpPr>
      <xdr:spPr>
        <a:xfrm>
          <a:off x="704850" y="54673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6B27CE45-4191-4F94-80CE-7215D29B2C5A}"/>
            </a:ext>
          </a:extLst>
        </xdr:cNvPr>
        <xdr:cNvSpPr txBox="1"/>
      </xdr:nvSpPr>
      <xdr:spPr>
        <a:xfrm>
          <a:off x="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666891DD-860D-4BE8-9A6C-8DA48D25E367}"/>
            </a:ext>
          </a:extLst>
        </xdr:cNvPr>
        <xdr:cNvSpPr/>
      </xdr:nvSpPr>
      <xdr:spPr>
        <a:xfrm>
          <a:off x="704850" y="546735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44</xdr:row>
      <xdr:rowOff>4233</xdr:rowOff>
    </xdr:to>
    <xdr:cxnSp macro="">
      <xdr:nvCxnSpPr>
        <xdr:cNvPr id="64" name="直線コネクタ 63">
          <a:extLst>
            <a:ext uri="{FF2B5EF4-FFF2-40B4-BE49-F238E27FC236}">
              <a16:creationId xmlns:a16="http://schemas.microsoft.com/office/drawing/2014/main" id="{F8E2DDCB-7BB3-43D1-B915-4A21C2DA9556}"/>
            </a:ext>
          </a:extLst>
        </xdr:cNvPr>
        <xdr:cNvCxnSpPr/>
      </xdr:nvCxnSpPr>
      <xdr:spPr>
        <a:xfrm flipV="1">
          <a:off x="4514850" y="5770033"/>
          <a:ext cx="0" cy="13620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147760</xdr:rowOff>
    </xdr:from>
    <xdr:ext cx="762000" cy="259045"/>
    <xdr:sp macro="" textlink="">
      <xdr:nvSpPr>
        <xdr:cNvPr id="65" name="財政力最小値テキスト">
          <a:extLst>
            <a:ext uri="{FF2B5EF4-FFF2-40B4-BE49-F238E27FC236}">
              <a16:creationId xmlns:a16="http://schemas.microsoft.com/office/drawing/2014/main" id="{320E1F5F-5668-4F1E-9DE7-18A167BD3BF1}"/>
            </a:ext>
          </a:extLst>
        </xdr:cNvPr>
        <xdr:cNvSpPr txBox="1"/>
      </xdr:nvSpPr>
      <xdr:spPr>
        <a:xfrm>
          <a:off x="4581525" y="710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4233</xdr:rowOff>
    </xdr:from>
    <xdr:to>
      <xdr:col>24</xdr:col>
      <xdr:colOff>12700</xdr:colOff>
      <xdr:row>44</xdr:row>
      <xdr:rowOff>4233</xdr:rowOff>
    </xdr:to>
    <xdr:cxnSp macro="">
      <xdr:nvCxnSpPr>
        <xdr:cNvPr id="66" name="直線コネクタ 65">
          <a:extLst>
            <a:ext uri="{FF2B5EF4-FFF2-40B4-BE49-F238E27FC236}">
              <a16:creationId xmlns:a16="http://schemas.microsoft.com/office/drawing/2014/main" id="{A4FDB998-6412-4F66-B4F6-2FEB2C1B186E}"/>
            </a:ext>
          </a:extLst>
        </xdr:cNvPr>
        <xdr:cNvCxnSpPr/>
      </xdr:nvCxnSpPr>
      <xdr:spPr>
        <a:xfrm>
          <a:off x="4429125" y="713210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a:extLst>
            <a:ext uri="{FF2B5EF4-FFF2-40B4-BE49-F238E27FC236}">
              <a16:creationId xmlns:a16="http://schemas.microsoft.com/office/drawing/2014/main" id="{CCCE7863-F439-4E10-BDD5-D5978AAF177E}"/>
            </a:ext>
          </a:extLst>
        </xdr:cNvPr>
        <xdr:cNvSpPr txBox="1"/>
      </xdr:nvSpPr>
      <xdr:spPr>
        <a:xfrm>
          <a:off x="4581525" y="5516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a:extLst>
            <a:ext uri="{FF2B5EF4-FFF2-40B4-BE49-F238E27FC236}">
              <a16:creationId xmlns:a16="http://schemas.microsoft.com/office/drawing/2014/main" id="{098C15DF-A772-469A-BF43-C4E5103A0052}"/>
            </a:ext>
          </a:extLst>
        </xdr:cNvPr>
        <xdr:cNvCxnSpPr/>
      </xdr:nvCxnSpPr>
      <xdr:spPr>
        <a:xfrm>
          <a:off x="4429125" y="5770033"/>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169333</xdr:rowOff>
    </xdr:from>
    <xdr:to>
      <xdr:col>23</xdr:col>
      <xdr:colOff>133350</xdr:colOff>
      <xdr:row>37</xdr:row>
      <xdr:rowOff>38100</xdr:rowOff>
    </xdr:to>
    <xdr:cxnSp macro="">
      <xdr:nvCxnSpPr>
        <xdr:cNvPr id="69" name="直線コネクタ 68">
          <a:extLst>
            <a:ext uri="{FF2B5EF4-FFF2-40B4-BE49-F238E27FC236}">
              <a16:creationId xmlns:a16="http://schemas.microsoft.com/office/drawing/2014/main" id="{2D26AC96-93DB-41C6-97B3-A60271D00FFD}"/>
            </a:ext>
          </a:extLst>
        </xdr:cNvPr>
        <xdr:cNvCxnSpPr/>
      </xdr:nvCxnSpPr>
      <xdr:spPr>
        <a:xfrm>
          <a:off x="3752850" y="5989108"/>
          <a:ext cx="762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58860</xdr:rowOff>
    </xdr:from>
    <xdr:ext cx="762000" cy="259045"/>
    <xdr:sp macro="" textlink="">
      <xdr:nvSpPr>
        <xdr:cNvPr id="70" name="財政力平均値テキスト">
          <a:extLst>
            <a:ext uri="{FF2B5EF4-FFF2-40B4-BE49-F238E27FC236}">
              <a16:creationId xmlns:a16="http://schemas.microsoft.com/office/drawing/2014/main" id="{68B345FE-231D-4305-8805-6551B97C5251}"/>
            </a:ext>
          </a:extLst>
        </xdr:cNvPr>
        <xdr:cNvSpPr txBox="1"/>
      </xdr:nvSpPr>
      <xdr:spPr>
        <a:xfrm>
          <a:off x="4581525" y="63739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86783</xdr:rowOff>
    </xdr:from>
    <xdr:to>
      <xdr:col>23</xdr:col>
      <xdr:colOff>184150</xdr:colOff>
      <xdr:row>40</xdr:row>
      <xdr:rowOff>16933</xdr:rowOff>
    </xdr:to>
    <xdr:sp macro="" textlink="">
      <xdr:nvSpPr>
        <xdr:cNvPr id="71" name="フローチャート: 判断 70">
          <a:extLst>
            <a:ext uri="{FF2B5EF4-FFF2-40B4-BE49-F238E27FC236}">
              <a16:creationId xmlns:a16="http://schemas.microsoft.com/office/drawing/2014/main" id="{3D5F22D4-EB40-4F7D-B7B1-94B173C028BA}"/>
            </a:ext>
          </a:extLst>
        </xdr:cNvPr>
        <xdr:cNvSpPr/>
      </xdr:nvSpPr>
      <xdr:spPr>
        <a:xfrm>
          <a:off x="4467225" y="639868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129117</xdr:rowOff>
    </xdr:from>
    <xdr:to>
      <xdr:col>19</xdr:col>
      <xdr:colOff>133350</xdr:colOff>
      <xdr:row>36</xdr:row>
      <xdr:rowOff>169333</xdr:rowOff>
    </xdr:to>
    <xdr:cxnSp macro="">
      <xdr:nvCxnSpPr>
        <xdr:cNvPr id="72" name="直線コネクタ 71">
          <a:extLst>
            <a:ext uri="{FF2B5EF4-FFF2-40B4-BE49-F238E27FC236}">
              <a16:creationId xmlns:a16="http://schemas.microsoft.com/office/drawing/2014/main" id="{FD02D398-25F0-41DA-8977-968D869B8BBB}"/>
            </a:ext>
          </a:extLst>
        </xdr:cNvPr>
        <xdr:cNvCxnSpPr/>
      </xdr:nvCxnSpPr>
      <xdr:spPr>
        <a:xfrm>
          <a:off x="2943225" y="5955242"/>
          <a:ext cx="809625" cy="3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86783</xdr:rowOff>
    </xdr:from>
    <xdr:to>
      <xdr:col>19</xdr:col>
      <xdr:colOff>184150</xdr:colOff>
      <xdr:row>40</xdr:row>
      <xdr:rowOff>16933</xdr:rowOff>
    </xdr:to>
    <xdr:sp macro="" textlink="">
      <xdr:nvSpPr>
        <xdr:cNvPr id="73" name="フローチャート: 判断 72">
          <a:extLst>
            <a:ext uri="{FF2B5EF4-FFF2-40B4-BE49-F238E27FC236}">
              <a16:creationId xmlns:a16="http://schemas.microsoft.com/office/drawing/2014/main" id="{D4987FF9-B71E-416F-AD65-B76B4B3D4F60}"/>
            </a:ext>
          </a:extLst>
        </xdr:cNvPr>
        <xdr:cNvSpPr/>
      </xdr:nvSpPr>
      <xdr:spPr>
        <a:xfrm>
          <a:off x="3705225" y="639868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1710</xdr:rowOff>
    </xdr:from>
    <xdr:ext cx="736600" cy="259045"/>
    <xdr:sp macro="" textlink="">
      <xdr:nvSpPr>
        <xdr:cNvPr id="74" name="テキスト ボックス 73">
          <a:extLst>
            <a:ext uri="{FF2B5EF4-FFF2-40B4-BE49-F238E27FC236}">
              <a16:creationId xmlns:a16="http://schemas.microsoft.com/office/drawing/2014/main" id="{B3FDF792-8FE0-4527-9DF8-9E003B9D2AD8}"/>
            </a:ext>
          </a:extLst>
        </xdr:cNvPr>
        <xdr:cNvSpPr txBox="1"/>
      </xdr:nvSpPr>
      <xdr:spPr>
        <a:xfrm>
          <a:off x="3409950" y="6478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129117</xdr:rowOff>
    </xdr:from>
    <xdr:to>
      <xdr:col>15</xdr:col>
      <xdr:colOff>82550</xdr:colOff>
      <xdr:row>36</xdr:row>
      <xdr:rowOff>129117</xdr:rowOff>
    </xdr:to>
    <xdr:cxnSp macro="">
      <xdr:nvCxnSpPr>
        <xdr:cNvPr id="75" name="直線コネクタ 74">
          <a:extLst>
            <a:ext uri="{FF2B5EF4-FFF2-40B4-BE49-F238E27FC236}">
              <a16:creationId xmlns:a16="http://schemas.microsoft.com/office/drawing/2014/main" id="{57EE2DA6-FD62-49DF-894B-E44185EC5BBF}"/>
            </a:ext>
          </a:extLst>
        </xdr:cNvPr>
        <xdr:cNvCxnSpPr/>
      </xdr:nvCxnSpPr>
      <xdr:spPr>
        <a:xfrm>
          <a:off x="2124075" y="5955242"/>
          <a:ext cx="8191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6350</xdr:rowOff>
    </xdr:from>
    <xdr:to>
      <xdr:col>15</xdr:col>
      <xdr:colOff>133350</xdr:colOff>
      <xdr:row>39</xdr:row>
      <xdr:rowOff>107950</xdr:rowOff>
    </xdr:to>
    <xdr:sp macro="" textlink="">
      <xdr:nvSpPr>
        <xdr:cNvPr id="76" name="フローチャート: 判断 75">
          <a:extLst>
            <a:ext uri="{FF2B5EF4-FFF2-40B4-BE49-F238E27FC236}">
              <a16:creationId xmlns:a16="http://schemas.microsoft.com/office/drawing/2014/main" id="{1D52770B-7576-4057-ABAF-A575F0506D71}"/>
            </a:ext>
          </a:extLst>
        </xdr:cNvPr>
        <xdr:cNvSpPr/>
      </xdr:nvSpPr>
      <xdr:spPr>
        <a:xfrm>
          <a:off x="2886075" y="63246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92727</xdr:rowOff>
    </xdr:from>
    <xdr:ext cx="762000" cy="259045"/>
    <xdr:sp macro="" textlink="">
      <xdr:nvSpPr>
        <xdr:cNvPr id="77" name="テキスト ボックス 76">
          <a:extLst>
            <a:ext uri="{FF2B5EF4-FFF2-40B4-BE49-F238E27FC236}">
              <a16:creationId xmlns:a16="http://schemas.microsoft.com/office/drawing/2014/main" id="{C259F36E-63BF-418D-903B-57B300B4A914}"/>
            </a:ext>
          </a:extLst>
        </xdr:cNvPr>
        <xdr:cNvSpPr txBox="1"/>
      </xdr:nvSpPr>
      <xdr:spPr>
        <a:xfrm>
          <a:off x="2600325" y="6407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129117</xdr:rowOff>
    </xdr:from>
    <xdr:to>
      <xdr:col>11</xdr:col>
      <xdr:colOff>31750</xdr:colOff>
      <xdr:row>36</xdr:row>
      <xdr:rowOff>129117</xdr:rowOff>
    </xdr:to>
    <xdr:cxnSp macro="">
      <xdr:nvCxnSpPr>
        <xdr:cNvPr id="78" name="直線コネクタ 77">
          <a:extLst>
            <a:ext uri="{FF2B5EF4-FFF2-40B4-BE49-F238E27FC236}">
              <a16:creationId xmlns:a16="http://schemas.microsoft.com/office/drawing/2014/main" id="{7249D2AE-3CCA-44AA-AEB1-F0A6814B2180}"/>
            </a:ext>
          </a:extLst>
        </xdr:cNvPr>
        <xdr:cNvCxnSpPr/>
      </xdr:nvCxnSpPr>
      <xdr:spPr>
        <a:xfrm>
          <a:off x="1333500" y="5955242"/>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6350</xdr:rowOff>
    </xdr:from>
    <xdr:to>
      <xdr:col>11</xdr:col>
      <xdr:colOff>82550</xdr:colOff>
      <xdr:row>39</xdr:row>
      <xdr:rowOff>107950</xdr:rowOff>
    </xdr:to>
    <xdr:sp macro="" textlink="">
      <xdr:nvSpPr>
        <xdr:cNvPr id="79" name="フローチャート: 判断 78">
          <a:extLst>
            <a:ext uri="{FF2B5EF4-FFF2-40B4-BE49-F238E27FC236}">
              <a16:creationId xmlns:a16="http://schemas.microsoft.com/office/drawing/2014/main" id="{0D7504BE-DA38-4BDC-BAC4-2D450D0E5CFC}"/>
            </a:ext>
          </a:extLst>
        </xdr:cNvPr>
        <xdr:cNvSpPr/>
      </xdr:nvSpPr>
      <xdr:spPr>
        <a:xfrm>
          <a:off x="2095500" y="63246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92727</xdr:rowOff>
    </xdr:from>
    <xdr:ext cx="762000" cy="259045"/>
    <xdr:sp macro="" textlink="">
      <xdr:nvSpPr>
        <xdr:cNvPr id="80" name="テキスト ボックス 79">
          <a:extLst>
            <a:ext uri="{FF2B5EF4-FFF2-40B4-BE49-F238E27FC236}">
              <a16:creationId xmlns:a16="http://schemas.microsoft.com/office/drawing/2014/main" id="{56B3C7AD-6F41-4E24-952E-7E82706E16FE}"/>
            </a:ext>
          </a:extLst>
        </xdr:cNvPr>
        <xdr:cNvSpPr txBox="1"/>
      </xdr:nvSpPr>
      <xdr:spPr>
        <a:xfrm>
          <a:off x="1781175" y="6407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6350</xdr:rowOff>
    </xdr:from>
    <xdr:to>
      <xdr:col>7</xdr:col>
      <xdr:colOff>31750</xdr:colOff>
      <xdr:row>39</xdr:row>
      <xdr:rowOff>107950</xdr:rowOff>
    </xdr:to>
    <xdr:sp macro="" textlink="">
      <xdr:nvSpPr>
        <xdr:cNvPr id="81" name="フローチャート: 判断 80">
          <a:extLst>
            <a:ext uri="{FF2B5EF4-FFF2-40B4-BE49-F238E27FC236}">
              <a16:creationId xmlns:a16="http://schemas.microsoft.com/office/drawing/2014/main" id="{B8C525EE-8E96-4E40-AA67-B54C1FC63097}"/>
            </a:ext>
          </a:extLst>
        </xdr:cNvPr>
        <xdr:cNvSpPr/>
      </xdr:nvSpPr>
      <xdr:spPr>
        <a:xfrm>
          <a:off x="1285875" y="6324600"/>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92727</xdr:rowOff>
    </xdr:from>
    <xdr:ext cx="762000" cy="259045"/>
    <xdr:sp macro="" textlink="">
      <xdr:nvSpPr>
        <xdr:cNvPr id="82" name="テキスト ボックス 81">
          <a:extLst>
            <a:ext uri="{FF2B5EF4-FFF2-40B4-BE49-F238E27FC236}">
              <a16:creationId xmlns:a16="http://schemas.microsoft.com/office/drawing/2014/main" id="{143BB8FC-C7C7-4682-9B14-A9B402C47671}"/>
            </a:ext>
          </a:extLst>
        </xdr:cNvPr>
        <xdr:cNvSpPr txBox="1"/>
      </xdr:nvSpPr>
      <xdr:spPr>
        <a:xfrm>
          <a:off x="971550" y="6407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5A81F928-44FE-4991-8ABC-7585FF65A4D9}"/>
            </a:ext>
          </a:extLst>
        </xdr:cNvPr>
        <xdr:cNvSpPr txBox="1"/>
      </xdr:nvSpPr>
      <xdr:spPr>
        <a:xfrm>
          <a:off x="431482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3593506C-DCD1-4107-8741-6AB39E33605A}"/>
            </a:ext>
          </a:extLst>
        </xdr:cNvPr>
        <xdr:cNvSpPr txBox="1"/>
      </xdr:nvSpPr>
      <xdr:spPr>
        <a:xfrm>
          <a:off x="355282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34DF056F-9284-4038-B56C-001CCF6871FA}"/>
            </a:ext>
          </a:extLst>
        </xdr:cNvPr>
        <xdr:cNvSpPr txBox="1"/>
      </xdr:nvSpPr>
      <xdr:spPr>
        <a:xfrm>
          <a:off x="27432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E64AAF8B-E035-4F01-981C-E8019861EBF5}"/>
            </a:ext>
          </a:extLst>
        </xdr:cNvPr>
        <xdr:cNvSpPr txBox="1"/>
      </xdr:nvSpPr>
      <xdr:spPr>
        <a:xfrm>
          <a:off x="19335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F92F93E0-5B97-491E-8FAE-DE207337492B}"/>
            </a:ext>
          </a:extLst>
        </xdr:cNvPr>
        <xdr:cNvSpPr txBox="1"/>
      </xdr:nvSpPr>
      <xdr:spPr>
        <a:xfrm>
          <a:off x="11334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158750</xdr:rowOff>
    </xdr:from>
    <xdr:to>
      <xdr:col>23</xdr:col>
      <xdr:colOff>184150</xdr:colOff>
      <xdr:row>37</xdr:row>
      <xdr:rowOff>88900</xdr:rowOff>
    </xdr:to>
    <xdr:sp macro="" textlink="">
      <xdr:nvSpPr>
        <xdr:cNvPr id="88" name="楕円 87">
          <a:extLst>
            <a:ext uri="{FF2B5EF4-FFF2-40B4-BE49-F238E27FC236}">
              <a16:creationId xmlns:a16="http://schemas.microsoft.com/office/drawing/2014/main" id="{5643A883-0C63-4482-9DB2-4F34FB821C9F}"/>
            </a:ext>
          </a:extLst>
        </xdr:cNvPr>
        <xdr:cNvSpPr/>
      </xdr:nvSpPr>
      <xdr:spPr>
        <a:xfrm>
          <a:off x="4467225" y="599122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3827</xdr:rowOff>
    </xdr:from>
    <xdr:ext cx="762000" cy="259045"/>
    <xdr:sp macro="" textlink="">
      <xdr:nvSpPr>
        <xdr:cNvPr id="89" name="財政力該当値テキスト">
          <a:extLst>
            <a:ext uri="{FF2B5EF4-FFF2-40B4-BE49-F238E27FC236}">
              <a16:creationId xmlns:a16="http://schemas.microsoft.com/office/drawing/2014/main" id="{D73AEE28-6133-4E82-AB38-A050666CEBF3}"/>
            </a:ext>
          </a:extLst>
        </xdr:cNvPr>
        <xdr:cNvSpPr txBox="1"/>
      </xdr:nvSpPr>
      <xdr:spPr>
        <a:xfrm>
          <a:off x="4581525" y="583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118533</xdr:rowOff>
    </xdr:from>
    <xdr:to>
      <xdr:col>19</xdr:col>
      <xdr:colOff>184150</xdr:colOff>
      <xdr:row>37</xdr:row>
      <xdr:rowOff>48683</xdr:rowOff>
    </xdr:to>
    <xdr:sp macro="" textlink="">
      <xdr:nvSpPr>
        <xdr:cNvPr id="90" name="楕円 89">
          <a:extLst>
            <a:ext uri="{FF2B5EF4-FFF2-40B4-BE49-F238E27FC236}">
              <a16:creationId xmlns:a16="http://schemas.microsoft.com/office/drawing/2014/main" id="{D92C3364-3BB2-4076-9823-4417F96F1EBD}"/>
            </a:ext>
          </a:extLst>
        </xdr:cNvPr>
        <xdr:cNvSpPr/>
      </xdr:nvSpPr>
      <xdr:spPr>
        <a:xfrm>
          <a:off x="3705225" y="5951008"/>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58860</xdr:rowOff>
    </xdr:from>
    <xdr:ext cx="736600" cy="259045"/>
    <xdr:sp macro="" textlink="">
      <xdr:nvSpPr>
        <xdr:cNvPr id="91" name="テキスト ボックス 90">
          <a:extLst>
            <a:ext uri="{FF2B5EF4-FFF2-40B4-BE49-F238E27FC236}">
              <a16:creationId xmlns:a16="http://schemas.microsoft.com/office/drawing/2014/main" id="{3BBBEE32-1854-42E6-A8CB-12CB69E59B4D}"/>
            </a:ext>
          </a:extLst>
        </xdr:cNvPr>
        <xdr:cNvSpPr txBox="1"/>
      </xdr:nvSpPr>
      <xdr:spPr>
        <a:xfrm>
          <a:off x="3409950" y="5726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78317</xdr:rowOff>
    </xdr:from>
    <xdr:to>
      <xdr:col>15</xdr:col>
      <xdr:colOff>133350</xdr:colOff>
      <xdr:row>37</xdr:row>
      <xdr:rowOff>8467</xdr:rowOff>
    </xdr:to>
    <xdr:sp macro="" textlink="">
      <xdr:nvSpPr>
        <xdr:cNvPr id="92" name="楕円 91">
          <a:extLst>
            <a:ext uri="{FF2B5EF4-FFF2-40B4-BE49-F238E27FC236}">
              <a16:creationId xmlns:a16="http://schemas.microsoft.com/office/drawing/2014/main" id="{D2A49ECC-0DF7-4E64-B32A-5E5CEAA9857E}"/>
            </a:ext>
          </a:extLst>
        </xdr:cNvPr>
        <xdr:cNvSpPr/>
      </xdr:nvSpPr>
      <xdr:spPr>
        <a:xfrm>
          <a:off x="2886075" y="590761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18644</xdr:rowOff>
    </xdr:from>
    <xdr:ext cx="762000" cy="259045"/>
    <xdr:sp macro="" textlink="">
      <xdr:nvSpPr>
        <xdr:cNvPr id="93" name="テキスト ボックス 92">
          <a:extLst>
            <a:ext uri="{FF2B5EF4-FFF2-40B4-BE49-F238E27FC236}">
              <a16:creationId xmlns:a16="http://schemas.microsoft.com/office/drawing/2014/main" id="{D26BD432-51C4-45B1-8B6F-B1D0171D8687}"/>
            </a:ext>
          </a:extLst>
        </xdr:cNvPr>
        <xdr:cNvSpPr txBox="1"/>
      </xdr:nvSpPr>
      <xdr:spPr>
        <a:xfrm>
          <a:off x="2600325" y="5686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78317</xdr:rowOff>
    </xdr:from>
    <xdr:to>
      <xdr:col>11</xdr:col>
      <xdr:colOff>82550</xdr:colOff>
      <xdr:row>37</xdr:row>
      <xdr:rowOff>8467</xdr:rowOff>
    </xdr:to>
    <xdr:sp macro="" textlink="">
      <xdr:nvSpPr>
        <xdr:cNvPr id="94" name="楕円 93">
          <a:extLst>
            <a:ext uri="{FF2B5EF4-FFF2-40B4-BE49-F238E27FC236}">
              <a16:creationId xmlns:a16="http://schemas.microsoft.com/office/drawing/2014/main" id="{CA736240-13C9-4AC5-AEE4-B54B86692B82}"/>
            </a:ext>
          </a:extLst>
        </xdr:cNvPr>
        <xdr:cNvSpPr/>
      </xdr:nvSpPr>
      <xdr:spPr>
        <a:xfrm>
          <a:off x="2095500" y="590761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18644</xdr:rowOff>
    </xdr:from>
    <xdr:ext cx="762000" cy="259045"/>
    <xdr:sp macro="" textlink="">
      <xdr:nvSpPr>
        <xdr:cNvPr id="95" name="テキスト ボックス 94">
          <a:extLst>
            <a:ext uri="{FF2B5EF4-FFF2-40B4-BE49-F238E27FC236}">
              <a16:creationId xmlns:a16="http://schemas.microsoft.com/office/drawing/2014/main" id="{DD1ADC64-F7D5-4B13-88CA-2FD68ED28C02}"/>
            </a:ext>
          </a:extLst>
        </xdr:cNvPr>
        <xdr:cNvSpPr txBox="1"/>
      </xdr:nvSpPr>
      <xdr:spPr>
        <a:xfrm>
          <a:off x="1781175" y="5686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78317</xdr:rowOff>
    </xdr:from>
    <xdr:to>
      <xdr:col>7</xdr:col>
      <xdr:colOff>31750</xdr:colOff>
      <xdr:row>37</xdr:row>
      <xdr:rowOff>8467</xdr:rowOff>
    </xdr:to>
    <xdr:sp macro="" textlink="">
      <xdr:nvSpPr>
        <xdr:cNvPr id="96" name="楕円 95">
          <a:extLst>
            <a:ext uri="{FF2B5EF4-FFF2-40B4-BE49-F238E27FC236}">
              <a16:creationId xmlns:a16="http://schemas.microsoft.com/office/drawing/2014/main" id="{AEAAC3DB-8EDA-4D72-9836-573A0B67FF10}"/>
            </a:ext>
          </a:extLst>
        </xdr:cNvPr>
        <xdr:cNvSpPr/>
      </xdr:nvSpPr>
      <xdr:spPr>
        <a:xfrm>
          <a:off x="1285875" y="5907617"/>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18644</xdr:rowOff>
    </xdr:from>
    <xdr:ext cx="762000" cy="259045"/>
    <xdr:sp macro="" textlink="">
      <xdr:nvSpPr>
        <xdr:cNvPr id="97" name="テキスト ボックス 96">
          <a:extLst>
            <a:ext uri="{FF2B5EF4-FFF2-40B4-BE49-F238E27FC236}">
              <a16:creationId xmlns:a16="http://schemas.microsoft.com/office/drawing/2014/main" id="{78AC91B8-9BF6-4D05-85F4-0ED6A284E96E}"/>
            </a:ext>
          </a:extLst>
        </xdr:cNvPr>
        <xdr:cNvSpPr txBox="1"/>
      </xdr:nvSpPr>
      <xdr:spPr>
        <a:xfrm>
          <a:off x="971550" y="5686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DED56F63-3518-42F3-83D4-EDAC04293C32}"/>
            </a:ext>
          </a:extLst>
        </xdr:cNvPr>
        <xdr:cNvSpPr/>
      </xdr:nvSpPr>
      <xdr:spPr>
        <a:xfrm>
          <a:off x="704850" y="834390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5B87D14-7B29-4738-A959-9409E98F7424}"/>
            </a:ext>
          </a:extLst>
        </xdr:cNvPr>
        <xdr:cNvSpPr txBox="1"/>
      </xdr:nvSpPr>
      <xdr:spPr>
        <a:xfrm>
          <a:off x="1541130" y="86868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E056297E-1BF6-4C4C-AB65-7BA42AA7E75A}"/>
            </a:ext>
          </a:extLst>
        </xdr:cNvPr>
        <xdr:cNvSpPr txBox="1"/>
      </xdr:nvSpPr>
      <xdr:spPr>
        <a:xfrm>
          <a:off x="2973720" y="865822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7835C158-A9EB-4431-B26A-A0610F4E816E}"/>
            </a:ext>
          </a:extLst>
        </xdr:cNvPr>
        <xdr:cNvSpPr/>
      </xdr:nvSpPr>
      <xdr:spPr>
        <a:xfrm>
          <a:off x="5372100" y="8582025"/>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6AE90CDB-014E-4AA3-8D81-4AA20FCB340B}"/>
            </a:ext>
          </a:extLst>
        </xdr:cNvPr>
        <xdr:cNvSpPr/>
      </xdr:nvSpPr>
      <xdr:spPr>
        <a:xfrm>
          <a:off x="5372100" y="8753475"/>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136FB23E-ED27-422A-8F83-B84FE544119B}"/>
            </a:ext>
          </a:extLst>
        </xdr:cNvPr>
        <xdr:cNvSpPr/>
      </xdr:nvSpPr>
      <xdr:spPr>
        <a:xfrm>
          <a:off x="6867525" y="858202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7A6ED6F5-E457-4F4A-89D8-28BBA6523B0A}"/>
            </a:ext>
          </a:extLst>
        </xdr:cNvPr>
        <xdr:cNvSpPr/>
      </xdr:nvSpPr>
      <xdr:spPr>
        <a:xfrm>
          <a:off x="6867525" y="875347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78CFC3A8-EAF1-4CB3-BE6A-957B63DE0BAC}"/>
            </a:ext>
          </a:extLst>
        </xdr:cNvPr>
        <xdr:cNvSpPr/>
      </xdr:nvSpPr>
      <xdr:spPr>
        <a:xfrm>
          <a:off x="8201025" y="85820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BE57B3DC-79A0-4516-A5A1-F4940131B2F5}"/>
            </a:ext>
          </a:extLst>
        </xdr:cNvPr>
        <xdr:cNvSpPr/>
      </xdr:nvSpPr>
      <xdr:spPr>
        <a:xfrm>
          <a:off x="8201025" y="875347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101F3489-42D0-4E09-94C6-055600EB494B}"/>
            </a:ext>
          </a:extLst>
        </xdr:cNvPr>
        <xdr:cNvSpPr/>
      </xdr:nvSpPr>
      <xdr:spPr>
        <a:xfrm>
          <a:off x="704850" y="9067800"/>
          <a:ext cx="4619625" cy="22669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9590ADC-BDBE-48F3-BC76-FEEBC93F1369}"/>
            </a:ext>
          </a:extLst>
        </xdr:cNvPr>
        <xdr:cNvSpPr/>
      </xdr:nvSpPr>
      <xdr:spPr>
        <a:xfrm>
          <a:off x="5495925" y="9067800"/>
          <a:ext cx="5486400" cy="2266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170C5097-D4FC-485F-9C8F-2EC4B35323C2}"/>
            </a:ext>
          </a:extLst>
        </xdr:cNvPr>
        <xdr:cNvSpPr/>
      </xdr:nvSpPr>
      <xdr:spPr>
        <a:xfrm>
          <a:off x="5495925" y="9067800"/>
          <a:ext cx="3457575"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205D9B1B-8F8E-474B-B91E-769E8DC5D3EC}"/>
            </a:ext>
          </a:extLst>
        </xdr:cNvPr>
        <xdr:cNvSpPr txBox="1"/>
      </xdr:nvSpPr>
      <xdr:spPr>
        <a:xfrm>
          <a:off x="5610225" y="9363075"/>
          <a:ext cx="5248275"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90</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％台となり、以降</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90</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％台で推移していましたが、令和元年度に</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％を超えました。扶助費が年々増加する中で、それ以外の経費や経常一般財源等の状況により、増減しています。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元年度は、用地先行取得債の償還に伴う公債費の増加などにより上昇、令和２年度は、県税交付金の増等に伴う経常一般財源等の増加などにより低下、令和３年度は、基準財政需要額の増等により地方交付税や臨時財政対策債の発行額が増加したことで低下しま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４年度は、分子である経常経費充当一般財源のうち、原油価格・物価高騰への対応や社会保障経費の増等に伴い、物件費や扶助費などが増加したため、比率が上昇しており、類似団体との比較でも依然として高くなってい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9FCAC5E4-752E-49C7-9B9A-C626422F966D}"/>
            </a:ext>
          </a:extLst>
        </xdr:cNvPr>
        <xdr:cNvSpPr txBox="1"/>
      </xdr:nvSpPr>
      <xdr:spPr>
        <a:xfrm>
          <a:off x="666750" y="88868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A3D7C373-5F99-4CCA-AEF4-2BD43187BCEA}"/>
            </a:ext>
          </a:extLst>
        </xdr:cNvPr>
        <xdr:cNvCxnSpPr/>
      </xdr:nvCxnSpPr>
      <xdr:spPr>
        <a:xfrm>
          <a:off x="704850" y="113347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4703F0E5-9E97-431D-BD75-3DA9DFC31767}"/>
            </a:ext>
          </a:extLst>
        </xdr:cNvPr>
        <xdr:cNvSpPr txBox="1"/>
      </xdr:nvSpPr>
      <xdr:spPr>
        <a:xfrm>
          <a:off x="0"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187EEB8F-C907-4CD1-B091-2A7674026CFB}"/>
            </a:ext>
          </a:extLst>
        </xdr:cNvPr>
        <xdr:cNvCxnSpPr/>
      </xdr:nvCxnSpPr>
      <xdr:spPr>
        <a:xfrm>
          <a:off x="704850" y="1096115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50CC08DB-739C-497A-B591-703ED20EA1AB}"/>
            </a:ext>
          </a:extLst>
        </xdr:cNvPr>
        <xdr:cNvSpPr txBox="1"/>
      </xdr:nvSpPr>
      <xdr:spPr>
        <a:xfrm>
          <a:off x="0" y="10831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7543026C-C9F4-40F1-AE76-115417145E3A}"/>
            </a:ext>
          </a:extLst>
        </xdr:cNvPr>
        <xdr:cNvCxnSpPr/>
      </xdr:nvCxnSpPr>
      <xdr:spPr>
        <a:xfrm>
          <a:off x="704850" y="1057486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27656FDC-E483-4DEB-9957-C8B8A0ECEE9D}"/>
            </a:ext>
          </a:extLst>
        </xdr:cNvPr>
        <xdr:cNvSpPr txBox="1"/>
      </xdr:nvSpPr>
      <xdr:spPr>
        <a:xfrm>
          <a:off x="0" y="1044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488B744C-9C6C-4EB3-AA2C-7A04B45E3F68}"/>
            </a:ext>
          </a:extLst>
        </xdr:cNvPr>
        <xdr:cNvCxnSpPr/>
      </xdr:nvCxnSpPr>
      <xdr:spPr>
        <a:xfrm>
          <a:off x="704850" y="102012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4B080E2B-1FC2-445A-8976-6590CE2603B3}"/>
            </a:ext>
          </a:extLst>
        </xdr:cNvPr>
        <xdr:cNvSpPr txBox="1"/>
      </xdr:nvSpPr>
      <xdr:spPr>
        <a:xfrm>
          <a:off x="0" y="1006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F5396619-CA3A-4252-B5CD-5C62EE983904}"/>
            </a:ext>
          </a:extLst>
        </xdr:cNvPr>
        <xdr:cNvCxnSpPr/>
      </xdr:nvCxnSpPr>
      <xdr:spPr>
        <a:xfrm>
          <a:off x="704850" y="981815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7DB83EE2-2018-4D1C-A1D0-CED91204998C}"/>
            </a:ext>
          </a:extLst>
        </xdr:cNvPr>
        <xdr:cNvSpPr txBox="1"/>
      </xdr:nvSpPr>
      <xdr:spPr>
        <a:xfrm>
          <a:off x="0" y="9688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4CEDFF5B-7C53-42A3-B15D-C276D9DBD372}"/>
            </a:ext>
          </a:extLst>
        </xdr:cNvPr>
        <xdr:cNvCxnSpPr/>
      </xdr:nvCxnSpPr>
      <xdr:spPr>
        <a:xfrm>
          <a:off x="704850" y="944139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8C811C58-0B08-4246-8FF1-06F07B25D342}"/>
            </a:ext>
          </a:extLst>
        </xdr:cNvPr>
        <xdr:cNvSpPr txBox="1"/>
      </xdr:nvSpPr>
      <xdr:spPr>
        <a:xfrm>
          <a:off x="0" y="9305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5DD93C0B-32CC-46AD-87A8-B5C9BFE48C18}"/>
            </a:ext>
          </a:extLst>
        </xdr:cNvPr>
        <xdr:cNvCxnSpPr/>
      </xdr:nvCxnSpPr>
      <xdr:spPr>
        <a:xfrm>
          <a:off x="704850" y="90678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58EAECAE-F833-492E-86FB-C89E364A0300}"/>
            </a:ext>
          </a:extLst>
        </xdr:cNvPr>
        <xdr:cNvSpPr txBox="1"/>
      </xdr:nvSpPr>
      <xdr:spPr>
        <a:xfrm>
          <a:off x="0" y="892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C144B169-8F36-43F7-8CE8-11666D949BD6}"/>
            </a:ext>
          </a:extLst>
        </xdr:cNvPr>
        <xdr:cNvSpPr/>
      </xdr:nvSpPr>
      <xdr:spPr>
        <a:xfrm>
          <a:off x="704850" y="9067800"/>
          <a:ext cx="4619625"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124178</xdr:rowOff>
    </xdr:from>
    <xdr:to>
      <xdr:col>23</xdr:col>
      <xdr:colOff>133350</xdr:colOff>
      <xdr:row>67</xdr:row>
      <xdr:rowOff>165805</xdr:rowOff>
    </xdr:to>
    <xdr:cxnSp macro="">
      <xdr:nvCxnSpPr>
        <xdr:cNvPr id="127" name="直線コネクタ 126">
          <a:extLst>
            <a:ext uri="{FF2B5EF4-FFF2-40B4-BE49-F238E27FC236}">
              <a16:creationId xmlns:a16="http://schemas.microsoft.com/office/drawing/2014/main" id="{4FC43E46-CD4E-4562-BDBD-50089ABE45B5}"/>
            </a:ext>
          </a:extLst>
        </xdr:cNvPr>
        <xdr:cNvCxnSpPr/>
      </xdr:nvCxnSpPr>
      <xdr:spPr>
        <a:xfrm flipV="1">
          <a:off x="4514850" y="9350728"/>
          <a:ext cx="0" cy="16608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137882</xdr:rowOff>
    </xdr:from>
    <xdr:ext cx="762000" cy="259045"/>
    <xdr:sp macro="" textlink="">
      <xdr:nvSpPr>
        <xdr:cNvPr id="128" name="財政構造の弾力性最小値テキスト">
          <a:extLst>
            <a:ext uri="{FF2B5EF4-FFF2-40B4-BE49-F238E27FC236}">
              <a16:creationId xmlns:a16="http://schemas.microsoft.com/office/drawing/2014/main" id="{58FA4CBF-33EB-491A-B067-54613D4EDB2C}"/>
            </a:ext>
          </a:extLst>
        </xdr:cNvPr>
        <xdr:cNvSpPr txBox="1"/>
      </xdr:nvSpPr>
      <xdr:spPr>
        <a:xfrm>
          <a:off x="4581525" y="10990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165805</xdr:rowOff>
    </xdr:from>
    <xdr:to>
      <xdr:col>24</xdr:col>
      <xdr:colOff>12700</xdr:colOff>
      <xdr:row>67</xdr:row>
      <xdr:rowOff>165805</xdr:rowOff>
    </xdr:to>
    <xdr:cxnSp macro="">
      <xdr:nvCxnSpPr>
        <xdr:cNvPr id="129" name="直線コネクタ 128">
          <a:extLst>
            <a:ext uri="{FF2B5EF4-FFF2-40B4-BE49-F238E27FC236}">
              <a16:creationId xmlns:a16="http://schemas.microsoft.com/office/drawing/2014/main" id="{F16EE4BC-D3F8-4C17-B0D4-E8DA6643E9DB}"/>
            </a:ext>
          </a:extLst>
        </xdr:cNvPr>
        <xdr:cNvCxnSpPr/>
      </xdr:nvCxnSpPr>
      <xdr:spPr>
        <a:xfrm>
          <a:off x="4429125" y="1101160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39105</xdr:rowOff>
    </xdr:from>
    <xdr:ext cx="762000" cy="259045"/>
    <xdr:sp macro="" textlink="">
      <xdr:nvSpPr>
        <xdr:cNvPr id="130" name="財政構造の弾力性最大値テキスト">
          <a:extLst>
            <a:ext uri="{FF2B5EF4-FFF2-40B4-BE49-F238E27FC236}">
              <a16:creationId xmlns:a16="http://schemas.microsoft.com/office/drawing/2014/main" id="{5590615D-951E-44B7-A368-1C21706BEFD1}"/>
            </a:ext>
          </a:extLst>
        </xdr:cNvPr>
        <xdr:cNvSpPr txBox="1"/>
      </xdr:nvSpPr>
      <xdr:spPr>
        <a:xfrm>
          <a:off x="4581525" y="910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124178</xdr:rowOff>
    </xdr:from>
    <xdr:to>
      <xdr:col>24</xdr:col>
      <xdr:colOff>12700</xdr:colOff>
      <xdr:row>57</xdr:row>
      <xdr:rowOff>124178</xdr:rowOff>
    </xdr:to>
    <xdr:cxnSp macro="">
      <xdr:nvCxnSpPr>
        <xdr:cNvPr id="131" name="直線コネクタ 130">
          <a:extLst>
            <a:ext uri="{FF2B5EF4-FFF2-40B4-BE49-F238E27FC236}">
              <a16:creationId xmlns:a16="http://schemas.microsoft.com/office/drawing/2014/main" id="{135DD65D-6053-4257-B006-98D4624FF561}"/>
            </a:ext>
          </a:extLst>
        </xdr:cNvPr>
        <xdr:cNvCxnSpPr/>
      </xdr:nvCxnSpPr>
      <xdr:spPr>
        <a:xfrm>
          <a:off x="4429125" y="935072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44450</xdr:rowOff>
    </xdr:from>
    <xdr:to>
      <xdr:col>23</xdr:col>
      <xdr:colOff>133350</xdr:colOff>
      <xdr:row>64</xdr:row>
      <xdr:rowOff>76905</xdr:rowOff>
    </xdr:to>
    <xdr:cxnSp macro="">
      <xdr:nvCxnSpPr>
        <xdr:cNvPr id="132" name="直線コネクタ 131">
          <a:extLst>
            <a:ext uri="{FF2B5EF4-FFF2-40B4-BE49-F238E27FC236}">
              <a16:creationId xmlns:a16="http://schemas.microsoft.com/office/drawing/2014/main" id="{21B850B1-F343-473E-B6B8-C2265D387657}"/>
            </a:ext>
          </a:extLst>
        </xdr:cNvPr>
        <xdr:cNvCxnSpPr/>
      </xdr:nvCxnSpPr>
      <xdr:spPr>
        <a:xfrm>
          <a:off x="3752850" y="10086975"/>
          <a:ext cx="762000" cy="353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144232</xdr:rowOff>
    </xdr:from>
    <xdr:ext cx="762000" cy="259045"/>
    <xdr:sp macro="" textlink="">
      <xdr:nvSpPr>
        <xdr:cNvPr id="133" name="財政構造の弾力性平均値テキスト">
          <a:extLst>
            <a:ext uri="{FF2B5EF4-FFF2-40B4-BE49-F238E27FC236}">
              <a16:creationId xmlns:a16="http://schemas.microsoft.com/office/drawing/2014/main" id="{20C23319-1DF3-4D5E-BDF4-A3F97D5D4A4B}"/>
            </a:ext>
          </a:extLst>
        </xdr:cNvPr>
        <xdr:cNvSpPr txBox="1"/>
      </xdr:nvSpPr>
      <xdr:spPr>
        <a:xfrm>
          <a:off x="4581525" y="10018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127705</xdr:rowOff>
    </xdr:from>
    <xdr:to>
      <xdr:col>23</xdr:col>
      <xdr:colOff>184150</xdr:colOff>
      <xdr:row>63</xdr:row>
      <xdr:rowOff>57855</xdr:rowOff>
    </xdr:to>
    <xdr:sp macro="" textlink="">
      <xdr:nvSpPr>
        <xdr:cNvPr id="134" name="フローチャート: 判断 133">
          <a:extLst>
            <a:ext uri="{FF2B5EF4-FFF2-40B4-BE49-F238E27FC236}">
              <a16:creationId xmlns:a16="http://schemas.microsoft.com/office/drawing/2014/main" id="{88D7BD21-BDD0-4FFC-BB89-FBBE08AF212F}"/>
            </a:ext>
          </a:extLst>
        </xdr:cNvPr>
        <xdr:cNvSpPr/>
      </xdr:nvSpPr>
      <xdr:spPr>
        <a:xfrm>
          <a:off x="4467225" y="1016388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44450</xdr:rowOff>
    </xdr:from>
    <xdr:to>
      <xdr:col>19</xdr:col>
      <xdr:colOff>133350</xdr:colOff>
      <xdr:row>66</xdr:row>
      <xdr:rowOff>82550</xdr:rowOff>
    </xdr:to>
    <xdr:cxnSp macro="">
      <xdr:nvCxnSpPr>
        <xdr:cNvPr id="135" name="直線コネクタ 134">
          <a:extLst>
            <a:ext uri="{FF2B5EF4-FFF2-40B4-BE49-F238E27FC236}">
              <a16:creationId xmlns:a16="http://schemas.microsoft.com/office/drawing/2014/main" id="{1386F49A-E226-4DF4-A26C-0EC12099E815}"/>
            </a:ext>
          </a:extLst>
        </xdr:cNvPr>
        <xdr:cNvCxnSpPr/>
      </xdr:nvCxnSpPr>
      <xdr:spPr>
        <a:xfrm flipV="1">
          <a:off x="2943225" y="10086975"/>
          <a:ext cx="809625" cy="68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14817</xdr:rowOff>
    </xdr:from>
    <xdr:to>
      <xdr:col>19</xdr:col>
      <xdr:colOff>184150</xdr:colOff>
      <xdr:row>60</xdr:row>
      <xdr:rowOff>116417</xdr:rowOff>
    </xdr:to>
    <xdr:sp macro="" textlink="">
      <xdr:nvSpPr>
        <xdr:cNvPr id="136" name="フローチャート: 判断 135">
          <a:extLst>
            <a:ext uri="{FF2B5EF4-FFF2-40B4-BE49-F238E27FC236}">
              <a16:creationId xmlns:a16="http://schemas.microsoft.com/office/drawing/2014/main" id="{4857497C-6312-41CC-B745-6B848BC1A804}"/>
            </a:ext>
          </a:extLst>
        </xdr:cNvPr>
        <xdr:cNvSpPr/>
      </xdr:nvSpPr>
      <xdr:spPr>
        <a:xfrm>
          <a:off x="3705225" y="9727142"/>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126594</xdr:rowOff>
    </xdr:from>
    <xdr:ext cx="736600" cy="259045"/>
    <xdr:sp macro="" textlink="">
      <xdr:nvSpPr>
        <xdr:cNvPr id="137" name="テキスト ボックス 136">
          <a:extLst>
            <a:ext uri="{FF2B5EF4-FFF2-40B4-BE49-F238E27FC236}">
              <a16:creationId xmlns:a16="http://schemas.microsoft.com/office/drawing/2014/main" id="{797C75C5-774F-4A08-B876-CC50C425919A}"/>
            </a:ext>
          </a:extLst>
        </xdr:cNvPr>
        <xdr:cNvSpPr txBox="1"/>
      </xdr:nvSpPr>
      <xdr:spPr>
        <a:xfrm>
          <a:off x="3409950" y="951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82550</xdr:rowOff>
    </xdr:from>
    <xdr:to>
      <xdr:col>15</xdr:col>
      <xdr:colOff>82550</xdr:colOff>
      <xdr:row>67</xdr:row>
      <xdr:rowOff>4939</xdr:rowOff>
    </xdr:to>
    <xdr:cxnSp macro="">
      <xdr:nvCxnSpPr>
        <xdr:cNvPr id="138" name="直線コネクタ 137">
          <a:extLst>
            <a:ext uri="{FF2B5EF4-FFF2-40B4-BE49-F238E27FC236}">
              <a16:creationId xmlns:a16="http://schemas.microsoft.com/office/drawing/2014/main" id="{36199739-77E7-4825-A196-BC2BE159FD3A}"/>
            </a:ext>
          </a:extLst>
        </xdr:cNvPr>
        <xdr:cNvCxnSpPr/>
      </xdr:nvCxnSpPr>
      <xdr:spPr>
        <a:xfrm flipV="1">
          <a:off x="2124075" y="10772775"/>
          <a:ext cx="819150" cy="8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117122</xdr:rowOff>
    </xdr:from>
    <xdr:to>
      <xdr:col>15</xdr:col>
      <xdr:colOff>133350</xdr:colOff>
      <xdr:row>64</xdr:row>
      <xdr:rowOff>47272</xdr:rowOff>
    </xdr:to>
    <xdr:sp macro="" textlink="">
      <xdr:nvSpPr>
        <xdr:cNvPr id="139" name="フローチャート: 判断 138">
          <a:extLst>
            <a:ext uri="{FF2B5EF4-FFF2-40B4-BE49-F238E27FC236}">
              <a16:creationId xmlns:a16="http://schemas.microsoft.com/office/drawing/2014/main" id="{F8801A35-D257-42B0-A830-14C7D85BB9DE}"/>
            </a:ext>
          </a:extLst>
        </xdr:cNvPr>
        <xdr:cNvSpPr/>
      </xdr:nvSpPr>
      <xdr:spPr>
        <a:xfrm>
          <a:off x="2886075" y="1031839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57449</xdr:rowOff>
    </xdr:from>
    <xdr:ext cx="762000" cy="259045"/>
    <xdr:sp macro="" textlink="">
      <xdr:nvSpPr>
        <xdr:cNvPr id="140" name="テキスト ボックス 139">
          <a:extLst>
            <a:ext uri="{FF2B5EF4-FFF2-40B4-BE49-F238E27FC236}">
              <a16:creationId xmlns:a16="http://schemas.microsoft.com/office/drawing/2014/main" id="{28379C44-3A9B-4269-82E4-2D42EDEA9A1C}"/>
            </a:ext>
          </a:extLst>
        </xdr:cNvPr>
        <xdr:cNvSpPr txBox="1"/>
      </xdr:nvSpPr>
      <xdr:spPr>
        <a:xfrm>
          <a:off x="2600325" y="1009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50095</xdr:rowOff>
    </xdr:from>
    <xdr:to>
      <xdr:col>11</xdr:col>
      <xdr:colOff>31750</xdr:colOff>
      <xdr:row>67</xdr:row>
      <xdr:rowOff>4939</xdr:rowOff>
    </xdr:to>
    <xdr:cxnSp macro="">
      <xdr:nvCxnSpPr>
        <xdr:cNvPr id="141" name="直線コネクタ 140">
          <a:extLst>
            <a:ext uri="{FF2B5EF4-FFF2-40B4-BE49-F238E27FC236}">
              <a16:creationId xmlns:a16="http://schemas.microsoft.com/office/drawing/2014/main" id="{B10121DD-2D41-4D0E-98B1-D7D6B5A234EA}"/>
            </a:ext>
          </a:extLst>
        </xdr:cNvPr>
        <xdr:cNvCxnSpPr/>
      </xdr:nvCxnSpPr>
      <xdr:spPr>
        <a:xfrm>
          <a:off x="1333500" y="10410120"/>
          <a:ext cx="790575" cy="446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117122</xdr:rowOff>
    </xdr:from>
    <xdr:to>
      <xdr:col>11</xdr:col>
      <xdr:colOff>82550</xdr:colOff>
      <xdr:row>64</xdr:row>
      <xdr:rowOff>47272</xdr:rowOff>
    </xdr:to>
    <xdr:sp macro="" textlink="">
      <xdr:nvSpPr>
        <xdr:cNvPr id="142" name="フローチャート: 判断 141">
          <a:extLst>
            <a:ext uri="{FF2B5EF4-FFF2-40B4-BE49-F238E27FC236}">
              <a16:creationId xmlns:a16="http://schemas.microsoft.com/office/drawing/2014/main" id="{A280208B-8353-42BD-8F06-D5E2462D7E6C}"/>
            </a:ext>
          </a:extLst>
        </xdr:cNvPr>
        <xdr:cNvSpPr/>
      </xdr:nvSpPr>
      <xdr:spPr>
        <a:xfrm>
          <a:off x="2095500" y="1031839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57449</xdr:rowOff>
    </xdr:from>
    <xdr:ext cx="762000" cy="259045"/>
    <xdr:sp macro="" textlink="">
      <xdr:nvSpPr>
        <xdr:cNvPr id="143" name="テキスト ボックス 142">
          <a:extLst>
            <a:ext uri="{FF2B5EF4-FFF2-40B4-BE49-F238E27FC236}">
              <a16:creationId xmlns:a16="http://schemas.microsoft.com/office/drawing/2014/main" id="{ECF6F389-919D-47D2-A60C-AD9E66126EDF}"/>
            </a:ext>
          </a:extLst>
        </xdr:cNvPr>
        <xdr:cNvSpPr txBox="1"/>
      </xdr:nvSpPr>
      <xdr:spPr>
        <a:xfrm>
          <a:off x="1781175" y="1009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36689</xdr:rowOff>
    </xdr:from>
    <xdr:to>
      <xdr:col>7</xdr:col>
      <xdr:colOff>31750</xdr:colOff>
      <xdr:row>63</xdr:row>
      <xdr:rowOff>138289</xdr:rowOff>
    </xdr:to>
    <xdr:sp macro="" textlink="">
      <xdr:nvSpPr>
        <xdr:cNvPr id="144" name="フローチャート: 判断 143">
          <a:extLst>
            <a:ext uri="{FF2B5EF4-FFF2-40B4-BE49-F238E27FC236}">
              <a16:creationId xmlns:a16="http://schemas.microsoft.com/office/drawing/2014/main" id="{1759A3FD-5BA1-42BD-90FA-26FAF3F18CF7}"/>
            </a:ext>
          </a:extLst>
        </xdr:cNvPr>
        <xdr:cNvSpPr/>
      </xdr:nvSpPr>
      <xdr:spPr>
        <a:xfrm>
          <a:off x="1285875" y="10237964"/>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148466</xdr:rowOff>
    </xdr:from>
    <xdr:ext cx="762000" cy="259045"/>
    <xdr:sp macro="" textlink="">
      <xdr:nvSpPr>
        <xdr:cNvPr id="145" name="テキスト ボックス 144">
          <a:extLst>
            <a:ext uri="{FF2B5EF4-FFF2-40B4-BE49-F238E27FC236}">
              <a16:creationId xmlns:a16="http://schemas.microsoft.com/office/drawing/2014/main" id="{668A8DFF-3D50-4F0A-AC24-6DEAA35AF9D2}"/>
            </a:ext>
          </a:extLst>
        </xdr:cNvPr>
        <xdr:cNvSpPr txBox="1"/>
      </xdr:nvSpPr>
      <xdr:spPr>
        <a:xfrm>
          <a:off x="971550" y="1002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7B9212A4-1CB1-4F84-82DE-31BFC6F3D689}"/>
            </a:ext>
          </a:extLst>
        </xdr:cNvPr>
        <xdr:cNvSpPr txBox="1"/>
      </xdr:nvSpPr>
      <xdr:spPr>
        <a:xfrm>
          <a:off x="431482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CC8466E6-0679-491F-8206-788820A4C64C}"/>
            </a:ext>
          </a:extLst>
        </xdr:cNvPr>
        <xdr:cNvSpPr txBox="1"/>
      </xdr:nvSpPr>
      <xdr:spPr>
        <a:xfrm>
          <a:off x="355282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3F51406A-4C55-4791-9662-AA93856F2292}"/>
            </a:ext>
          </a:extLst>
        </xdr:cNvPr>
        <xdr:cNvSpPr txBox="1"/>
      </xdr:nvSpPr>
      <xdr:spPr>
        <a:xfrm>
          <a:off x="27432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8A804376-0589-472A-8DB7-3BFCBCA6D5B0}"/>
            </a:ext>
          </a:extLst>
        </xdr:cNvPr>
        <xdr:cNvSpPr txBox="1"/>
      </xdr:nvSpPr>
      <xdr:spPr>
        <a:xfrm>
          <a:off x="19335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AFF26676-B4C7-4228-BDBE-25A438B8CE1B}"/>
            </a:ext>
          </a:extLst>
        </xdr:cNvPr>
        <xdr:cNvSpPr txBox="1"/>
      </xdr:nvSpPr>
      <xdr:spPr>
        <a:xfrm>
          <a:off x="11334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26105</xdr:rowOff>
    </xdr:from>
    <xdr:to>
      <xdr:col>23</xdr:col>
      <xdr:colOff>184150</xdr:colOff>
      <xdr:row>64</xdr:row>
      <xdr:rowOff>127705</xdr:rowOff>
    </xdr:to>
    <xdr:sp macro="" textlink="">
      <xdr:nvSpPr>
        <xdr:cNvPr id="151" name="楕円 150">
          <a:extLst>
            <a:ext uri="{FF2B5EF4-FFF2-40B4-BE49-F238E27FC236}">
              <a16:creationId xmlns:a16="http://schemas.microsoft.com/office/drawing/2014/main" id="{20C69C72-210E-4F6E-8B67-1D3D1F3BE348}"/>
            </a:ext>
          </a:extLst>
        </xdr:cNvPr>
        <xdr:cNvSpPr/>
      </xdr:nvSpPr>
      <xdr:spPr>
        <a:xfrm>
          <a:off x="4467225" y="1039248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169632</xdr:rowOff>
    </xdr:from>
    <xdr:ext cx="762000" cy="259045"/>
    <xdr:sp macro="" textlink="">
      <xdr:nvSpPr>
        <xdr:cNvPr id="152" name="財政構造の弾力性該当値テキスト">
          <a:extLst>
            <a:ext uri="{FF2B5EF4-FFF2-40B4-BE49-F238E27FC236}">
              <a16:creationId xmlns:a16="http://schemas.microsoft.com/office/drawing/2014/main" id="{3C326939-7BFD-47CA-ACAD-1CADA68C6906}"/>
            </a:ext>
          </a:extLst>
        </xdr:cNvPr>
        <xdr:cNvSpPr txBox="1"/>
      </xdr:nvSpPr>
      <xdr:spPr>
        <a:xfrm>
          <a:off x="4581525" y="1036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165100</xdr:rowOff>
    </xdr:from>
    <xdr:to>
      <xdr:col>19</xdr:col>
      <xdr:colOff>184150</xdr:colOff>
      <xdr:row>62</xdr:row>
      <xdr:rowOff>95250</xdr:rowOff>
    </xdr:to>
    <xdr:sp macro="" textlink="">
      <xdr:nvSpPr>
        <xdr:cNvPr id="153" name="楕円 152">
          <a:extLst>
            <a:ext uri="{FF2B5EF4-FFF2-40B4-BE49-F238E27FC236}">
              <a16:creationId xmlns:a16="http://schemas.microsoft.com/office/drawing/2014/main" id="{FA61730D-B537-4DF5-8247-8292585DC1CB}"/>
            </a:ext>
          </a:extLst>
        </xdr:cNvPr>
        <xdr:cNvSpPr/>
      </xdr:nvSpPr>
      <xdr:spPr>
        <a:xfrm>
          <a:off x="3705225" y="100393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80027</xdr:rowOff>
    </xdr:from>
    <xdr:ext cx="736600" cy="259045"/>
    <xdr:sp macro="" textlink="">
      <xdr:nvSpPr>
        <xdr:cNvPr id="154" name="テキスト ボックス 153">
          <a:extLst>
            <a:ext uri="{FF2B5EF4-FFF2-40B4-BE49-F238E27FC236}">
              <a16:creationId xmlns:a16="http://schemas.microsoft.com/office/drawing/2014/main" id="{CFDDDDFA-648C-4A68-A0E7-972491AC892D}"/>
            </a:ext>
          </a:extLst>
        </xdr:cNvPr>
        <xdr:cNvSpPr txBox="1"/>
      </xdr:nvSpPr>
      <xdr:spPr>
        <a:xfrm>
          <a:off x="3409950" y="10122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31750</xdr:rowOff>
    </xdr:from>
    <xdr:to>
      <xdr:col>15</xdr:col>
      <xdr:colOff>133350</xdr:colOff>
      <xdr:row>66</xdr:row>
      <xdr:rowOff>133350</xdr:rowOff>
    </xdr:to>
    <xdr:sp macro="" textlink="">
      <xdr:nvSpPr>
        <xdr:cNvPr id="155" name="楕円 154">
          <a:extLst>
            <a:ext uri="{FF2B5EF4-FFF2-40B4-BE49-F238E27FC236}">
              <a16:creationId xmlns:a16="http://schemas.microsoft.com/office/drawing/2014/main" id="{7878E1B1-B5D2-43B6-844A-06E538336B3F}"/>
            </a:ext>
          </a:extLst>
        </xdr:cNvPr>
        <xdr:cNvSpPr/>
      </xdr:nvSpPr>
      <xdr:spPr>
        <a:xfrm>
          <a:off x="2886075" y="107156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118127</xdr:rowOff>
    </xdr:from>
    <xdr:ext cx="762000" cy="259045"/>
    <xdr:sp macro="" textlink="">
      <xdr:nvSpPr>
        <xdr:cNvPr id="156" name="テキスト ボックス 155">
          <a:extLst>
            <a:ext uri="{FF2B5EF4-FFF2-40B4-BE49-F238E27FC236}">
              <a16:creationId xmlns:a16="http://schemas.microsoft.com/office/drawing/2014/main" id="{5AEB4B08-6DA3-4F7B-809C-99CE400BBE55}"/>
            </a:ext>
          </a:extLst>
        </xdr:cNvPr>
        <xdr:cNvSpPr txBox="1"/>
      </xdr:nvSpPr>
      <xdr:spPr>
        <a:xfrm>
          <a:off x="26003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125589</xdr:rowOff>
    </xdr:from>
    <xdr:to>
      <xdr:col>11</xdr:col>
      <xdr:colOff>82550</xdr:colOff>
      <xdr:row>67</xdr:row>
      <xdr:rowOff>55739</xdr:rowOff>
    </xdr:to>
    <xdr:sp macro="" textlink="">
      <xdr:nvSpPr>
        <xdr:cNvPr id="157" name="楕円 156">
          <a:extLst>
            <a:ext uri="{FF2B5EF4-FFF2-40B4-BE49-F238E27FC236}">
              <a16:creationId xmlns:a16="http://schemas.microsoft.com/office/drawing/2014/main" id="{6B7B09F6-18DF-4FB4-AE7D-B931B1FA8458}"/>
            </a:ext>
          </a:extLst>
        </xdr:cNvPr>
        <xdr:cNvSpPr/>
      </xdr:nvSpPr>
      <xdr:spPr>
        <a:xfrm>
          <a:off x="2095500" y="1080946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40516</xdr:rowOff>
    </xdr:from>
    <xdr:ext cx="762000" cy="259045"/>
    <xdr:sp macro="" textlink="">
      <xdr:nvSpPr>
        <xdr:cNvPr id="158" name="テキスト ボックス 157">
          <a:extLst>
            <a:ext uri="{FF2B5EF4-FFF2-40B4-BE49-F238E27FC236}">
              <a16:creationId xmlns:a16="http://schemas.microsoft.com/office/drawing/2014/main" id="{DBD775CA-9998-490C-BE2C-A864241B70FE}"/>
            </a:ext>
          </a:extLst>
        </xdr:cNvPr>
        <xdr:cNvSpPr txBox="1"/>
      </xdr:nvSpPr>
      <xdr:spPr>
        <a:xfrm>
          <a:off x="1781175" y="10889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170745</xdr:rowOff>
    </xdr:from>
    <xdr:to>
      <xdr:col>7</xdr:col>
      <xdr:colOff>31750</xdr:colOff>
      <xdr:row>64</xdr:row>
      <xdr:rowOff>100895</xdr:rowOff>
    </xdr:to>
    <xdr:sp macro="" textlink="">
      <xdr:nvSpPr>
        <xdr:cNvPr id="159" name="楕円 158">
          <a:extLst>
            <a:ext uri="{FF2B5EF4-FFF2-40B4-BE49-F238E27FC236}">
              <a16:creationId xmlns:a16="http://schemas.microsoft.com/office/drawing/2014/main" id="{6BC937C3-40D1-4B72-AE03-4F52F9427B85}"/>
            </a:ext>
          </a:extLst>
        </xdr:cNvPr>
        <xdr:cNvSpPr/>
      </xdr:nvSpPr>
      <xdr:spPr>
        <a:xfrm>
          <a:off x="1285875" y="10362495"/>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85672</xdr:rowOff>
    </xdr:from>
    <xdr:ext cx="762000" cy="259045"/>
    <xdr:sp macro="" textlink="">
      <xdr:nvSpPr>
        <xdr:cNvPr id="160" name="テキスト ボックス 159">
          <a:extLst>
            <a:ext uri="{FF2B5EF4-FFF2-40B4-BE49-F238E27FC236}">
              <a16:creationId xmlns:a16="http://schemas.microsoft.com/office/drawing/2014/main" id="{88A2270E-AE10-4B32-993D-A5E943473CF8}"/>
            </a:ext>
          </a:extLst>
        </xdr:cNvPr>
        <xdr:cNvSpPr txBox="1"/>
      </xdr:nvSpPr>
      <xdr:spPr>
        <a:xfrm>
          <a:off x="971550" y="1045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F34672AF-40B0-43B9-9300-877623629330}"/>
            </a:ext>
          </a:extLst>
        </xdr:cNvPr>
        <xdr:cNvSpPr/>
      </xdr:nvSpPr>
      <xdr:spPr>
        <a:xfrm>
          <a:off x="704850" y="119443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1634B1E7-6F83-495C-989B-B24951685602}"/>
            </a:ext>
          </a:extLst>
        </xdr:cNvPr>
        <xdr:cNvSpPr txBox="1"/>
      </xdr:nvSpPr>
      <xdr:spPr>
        <a:xfrm>
          <a:off x="749728" y="122872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68FB0BFD-1DC3-4049-A6B4-89A6DB2EC0B6}"/>
            </a:ext>
          </a:extLst>
        </xdr:cNvPr>
        <xdr:cNvSpPr txBox="1"/>
      </xdr:nvSpPr>
      <xdr:spPr>
        <a:xfrm>
          <a:off x="3784172" y="122586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[160,366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C552E5E7-90AC-4F1F-A112-14DBA4CE3494}"/>
            </a:ext>
          </a:extLst>
        </xdr:cNvPr>
        <xdr:cNvSpPr/>
      </xdr:nvSpPr>
      <xdr:spPr>
        <a:xfrm>
          <a:off x="5372100" y="121729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EBAEE865-712C-43E7-9C86-A1245DF6D0E9}"/>
            </a:ext>
          </a:extLst>
        </xdr:cNvPr>
        <xdr:cNvSpPr/>
      </xdr:nvSpPr>
      <xdr:spPr>
        <a:xfrm>
          <a:off x="5372100" y="12353925"/>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D8A65D4C-3FBD-42F7-881F-3C82E080DBC9}"/>
            </a:ext>
          </a:extLst>
        </xdr:cNvPr>
        <xdr:cNvSpPr/>
      </xdr:nvSpPr>
      <xdr:spPr>
        <a:xfrm>
          <a:off x="6867525" y="12172950"/>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1504462-B031-419B-A264-27313FD8FD04}"/>
            </a:ext>
          </a:extLst>
        </xdr:cNvPr>
        <xdr:cNvSpPr/>
      </xdr:nvSpPr>
      <xdr:spPr>
        <a:xfrm>
          <a:off x="6867525" y="1235392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9F3E4444-1812-46C9-8A2A-AD5BEC29C8F6}"/>
            </a:ext>
          </a:extLst>
        </xdr:cNvPr>
        <xdr:cNvSpPr/>
      </xdr:nvSpPr>
      <xdr:spPr>
        <a:xfrm>
          <a:off x="8201025" y="12172950"/>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E1BCFA19-0F6F-45F1-9C09-69D0B2F4435A}"/>
            </a:ext>
          </a:extLst>
        </xdr:cNvPr>
        <xdr:cNvSpPr/>
      </xdr:nvSpPr>
      <xdr:spPr>
        <a:xfrm>
          <a:off x="8201025" y="1235392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BA6B86BA-604D-4B28-9598-9FDD3827A060}"/>
            </a:ext>
          </a:extLst>
        </xdr:cNvPr>
        <xdr:cNvSpPr/>
      </xdr:nvSpPr>
      <xdr:spPr>
        <a:xfrm>
          <a:off x="704850" y="12658725"/>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A7C36BF7-538D-47BC-ABC4-CC07BD84D098}"/>
            </a:ext>
          </a:extLst>
        </xdr:cNvPr>
        <xdr:cNvSpPr/>
      </xdr:nvSpPr>
      <xdr:spPr>
        <a:xfrm>
          <a:off x="5495925" y="12658725"/>
          <a:ext cx="5486400"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E205CE46-8270-4BED-96B1-D30CF3A5E0E1}"/>
            </a:ext>
          </a:extLst>
        </xdr:cNvPr>
        <xdr:cNvSpPr/>
      </xdr:nvSpPr>
      <xdr:spPr>
        <a:xfrm>
          <a:off x="5495925" y="12658725"/>
          <a:ext cx="345757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9F4786D2-B9FF-43BE-8634-289CFAF26592}"/>
            </a:ext>
          </a:extLst>
        </xdr:cNvPr>
        <xdr:cNvSpPr txBox="1"/>
      </xdr:nvSpPr>
      <xdr:spPr>
        <a:xfrm>
          <a:off x="5610225" y="12954000"/>
          <a:ext cx="5248275" cy="19240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人員増等に伴い、令和４年度を含め、毎年度の人件費は微増しているものの、「横浜市中期４か年計画」（</a:t>
          </a:r>
          <a:r>
            <a:rPr kumimoji="1"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2022</a:t>
          </a: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2025</a:t>
          </a: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おいて、行政に求められる多様なニーズに、スピード感を持って市民目線で対応するとともに、政策課題に即応できる組織体制を構築し、限られた経営資源の中で最大限の効果を発揮できる効率的・効果的な執行体制を構築するという目標を掲げ、執行体制づくりを進めました。そのため、人口１人あたりの人件費は</a:t>
          </a:r>
          <a:r>
            <a:rPr kumimoji="1"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97,092</a:t>
          </a: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円となっており、類似団体平均を下回っています（（</a:t>
          </a:r>
          <a:r>
            <a:rPr kumimoji="1"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）市町村性質別歳出決算分析表参照）。</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令和２年度は、ＧＩＧＡスクール構想の実施に伴う児童生徒用タブレット購入に伴う物件費の増等、令和３年度は、新型コロナウイルスワクチン接種業務委託に伴う物件費の増等により上昇しました。</a:t>
          </a:r>
          <a:endParaRPr kumimoji="1"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令和４年度は、給与改定等による人件費の増や、原油価格・物価高騰への対応等に伴う物件費の増のため上昇しましたが、引き続き、類似団体内では最少となっています。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59C28AF7-5207-4975-97E7-82337C5F4432}"/>
            </a:ext>
          </a:extLst>
        </xdr:cNvPr>
        <xdr:cNvSpPr txBox="1"/>
      </xdr:nvSpPr>
      <xdr:spPr>
        <a:xfrm>
          <a:off x="666750" y="1247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CD9D573E-1E40-44C8-9225-2235ADEBDA07}"/>
            </a:ext>
          </a:extLst>
        </xdr:cNvPr>
        <xdr:cNvCxnSpPr/>
      </xdr:nvCxnSpPr>
      <xdr:spPr>
        <a:xfrm>
          <a:off x="704850" y="149352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C808C609-3716-4D0F-8CE0-67149AD0D63E}"/>
            </a:ext>
          </a:extLst>
        </xdr:cNvPr>
        <xdr:cNvSpPr txBox="1"/>
      </xdr:nvSpPr>
      <xdr:spPr>
        <a:xfrm>
          <a:off x="0" y="1479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D9745D59-4A8F-4759-85A9-756474840140}"/>
            </a:ext>
          </a:extLst>
        </xdr:cNvPr>
        <xdr:cNvCxnSpPr/>
      </xdr:nvCxnSpPr>
      <xdr:spPr>
        <a:xfrm>
          <a:off x="704850" y="144780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B3C7284B-403E-427B-9518-679C04C8E2D9}"/>
            </a:ext>
          </a:extLst>
        </xdr:cNvPr>
        <xdr:cNvSpPr txBox="1"/>
      </xdr:nvSpPr>
      <xdr:spPr>
        <a:xfrm>
          <a:off x="0" y="14351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C1472AA9-409A-4887-AF60-9EFADA26A15A}"/>
            </a:ext>
          </a:extLst>
        </xdr:cNvPr>
        <xdr:cNvCxnSpPr/>
      </xdr:nvCxnSpPr>
      <xdr:spPr>
        <a:xfrm>
          <a:off x="704850" y="140303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46A1BC63-05AB-4704-B4E0-DE769E9C6009}"/>
            </a:ext>
          </a:extLst>
        </xdr:cNvPr>
        <xdr:cNvSpPr txBox="1"/>
      </xdr:nvSpPr>
      <xdr:spPr>
        <a:xfrm>
          <a:off x="0" y="13894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5316C32B-EE75-4A12-91C6-7C81F014B6F4}"/>
            </a:ext>
          </a:extLst>
        </xdr:cNvPr>
        <xdr:cNvCxnSpPr/>
      </xdr:nvCxnSpPr>
      <xdr:spPr>
        <a:xfrm>
          <a:off x="704850" y="135731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635F4AFE-B6D0-47BA-AE9A-E62DCCF9AE49}"/>
            </a:ext>
          </a:extLst>
        </xdr:cNvPr>
        <xdr:cNvSpPr txBox="1"/>
      </xdr:nvSpPr>
      <xdr:spPr>
        <a:xfrm>
          <a:off x="0" y="1343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5E3095D2-2DB6-4B8D-A3DF-0DA38AB82AC7}"/>
            </a:ext>
          </a:extLst>
        </xdr:cNvPr>
        <xdr:cNvCxnSpPr/>
      </xdr:nvCxnSpPr>
      <xdr:spPr>
        <a:xfrm>
          <a:off x="704850" y="131159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1273BB7F-6754-4B64-BE41-6FD05FE44E5D}"/>
            </a:ext>
          </a:extLst>
        </xdr:cNvPr>
        <xdr:cNvSpPr txBox="1"/>
      </xdr:nvSpPr>
      <xdr:spPr>
        <a:xfrm>
          <a:off x="0" y="1298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5B29033-6F4A-4291-9F18-60289132B4F8}"/>
            </a:ext>
          </a:extLst>
        </xdr:cNvPr>
        <xdr:cNvCxnSpPr/>
      </xdr:nvCxnSpPr>
      <xdr:spPr>
        <a:xfrm>
          <a:off x="704850" y="126587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67C27C94-73BC-448A-B48C-B9EF595F48B3}"/>
            </a:ext>
          </a:extLst>
        </xdr:cNvPr>
        <xdr:cNvSpPr txBox="1"/>
      </xdr:nvSpPr>
      <xdr:spPr>
        <a:xfrm>
          <a:off x="0" y="1252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99F06842-3D41-442C-A9AC-CAC6A4FC48DF}"/>
            </a:ext>
          </a:extLst>
        </xdr:cNvPr>
        <xdr:cNvSpPr/>
      </xdr:nvSpPr>
      <xdr:spPr>
        <a:xfrm>
          <a:off x="704850" y="12658725"/>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83</xdr:row>
      <xdr:rowOff>142182</xdr:rowOff>
    </xdr:from>
    <xdr:to>
      <xdr:col>23</xdr:col>
      <xdr:colOff>133350</xdr:colOff>
      <xdr:row>89</xdr:row>
      <xdr:rowOff>131671</xdr:rowOff>
    </xdr:to>
    <xdr:cxnSp macro="">
      <xdr:nvCxnSpPr>
        <xdr:cNvPr id="188" name="直線コネクタ 187">
          <a:extLst>
            <a:ext uri="{FF2B5EF4-FFF2-40B4-BE49-F238E27FC236}">
              <a16:creationId xmlns:a16="http://schemas.microsoft.com/office/drawing/2014/main" id="{97A68A5C-39D7-4593-90C4-DEA8A37EC339}"/>
            </a:ext>
          </a:extLst>
        </xdr:cNvPr>
        <xdr:cNvCxnSpPr/>
      </xdr:nvCxnSpPr>
      <xdr:spPr>
        <a:xfrm flipV="1">
          <a:off x="4514850" y="13585132"/>
          <a:ext cx="0" cy="957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103748</xdr:rowOff>
    </xdr:from>
    <xdr:ext cx="762000" cy="259045"/>
    <xdr:sp macro="" textlink="">
      <xdr:nvSpPr>
        <xdr:cNvPr id="189" name="人件費・物件費等の状況最小値テキスト">
          <a:extLst>
            <a:ext uri="{FF2B5EF4-FFF2-40B4-BE49-F238E27FC236}">
              <a16:creationId xmlns:a16="http://schemas.microsoft.com/office/drawing/2014/main" id="{F7DD9219-C03E-4602-B47B-943865431D58}"/>
            </a:ext>
          </a:extLst>
        </xdr:cNvPr>
        <xdr:cNvSpPr txBox="1"/>
      </xdr:nvSpPr>
      <xdr:spPr>
        <a:xfrm>
          <a:off x="4581525" y="14518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131671</xdr:rowOff>
    </xdr:from>
    <xdr:to>
      <xdr:col>24</xdr:col>
      <xdr:colOff>12700</xdr:colOff>
      <xdr:row>89</xdr:row>
      <xdr:rowOff>131671</xdr:rowOff>
    </xdr:to>
    <xdr:cxnSp macro="">
      <xdr:nvCxnSpPr>
        <xdr:cNvPr id="190" name="直線コネクタ 189">
          <a:extLst>
            <a:ext uri="{FF2B5EF4-FFF2-40B4-BE49-F238E27FC236}">
              <a16:creationId xmlns:a16="http://schemas.microsoft.com/office/drawing/2014/main" id="{5918EDD7-1844-4826-B13A-55D25D03F966}"/>
            </a:ext>
          </a:extLst>
        </xdr:cNvPr>
        <xdr:cNvCxnSpPr/>
      </xdr:nvCxnSpPr>
      <xdr:spPr>
        <a:xfrm>
          <a:off x="4429125" y="1454299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57109</xdr:rowOff>
    </xdr:from>
    <xdr:ext cx="762000" cy="259045"/>
    <xdr:sp macro="" textlink="">
      <xdr:nvSpPr>
        <xdr:cNvPr id="191" name="人件費・物件費等の状況最大値テキスト">
          <a:extLst>
            <a:ext uri="{FF2B5EF4-FFF2-40B4-BE49-F238E27FC236}">
              <a16:creationId xmlns:a16="http://schemas.microsoft.com/office/drawing/2014/main" id="{2D5255B6-FA23-4673-B780-42018E638DAE}"/>
            </a:ext>
          </a:extLst>
        </xdr:cNvPr>
        <xdr:cNvSpPr txBox="1"/>
      </xdr:nvSpPr>
      <xdr:spPr>
        <a:xfrm>
          <a:off x="4581525" y="13334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83</xdr:row>
      <xdr:rowOff>142182</xdr:rowOff>
    </xdr:from>
    <xdr:to>
      <xdr:col>24</xdr:col>
      <xdr:colOff>12700</xdr:colOff>
      <xdr:row>83</xdr:row>
      <xdr:rowOff>142182</xdr:rowOff>
    </xdr:to>
    <xdr:cxnSp macro="">
      <xdr:nvCxnSpPr>
        <xdr:cNvPr id="192" name="直線コネクタ 191">
          <a:extLst>
            <a:ext uri="{FF2B5EF4-FFF2-40B4-BE49-F238E27FC236}">
              <a16:creationId xmlns:a16="http://schemas.microsoft.com/office/drawing/2014/main" id="{7ACCA3C6-20A1-4650-942C-EEEBFC1413E7}"/>
            </a:ext>
          </a:extLst>
        </xdr:cNvPr>
        <xdr:cNvCxnSpPr/>
      </xdr:nvCxnSpPr>
      <xdr:spPr>
        <a:xfrm>
          <a:off x="4429125" y="13585132"/>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168804</xdr:rowOff>
    </xdr:from>
    <xdr:to>
      <xdr:col>23</xdr:col>
      <xdr:colOff>133350</xdr:colOff>
      <xdr:row>83</xdr:row>
      <xdr:rowOff>142182</xdr:rowOff>
    </xdr:to>
    <xdr:cxnSp macro="">
      <xdr:nvCxnSpPr>
        <xdr:cNvPr id="193" name="直線コネクタ 192">
          <a:extLst>
            <a:ext uri="{FF2B5EF4-FFF2-40B4-BE49-F238E27FC236}">
              <a16:creationId xmlns:a16="http://schemas.microsoft.com/office/drawing/2014/main" id="{19404C16-00E2-4F88-AD0B-4D8E867A57E8}"/>
            </a:ext>
          </a:extLst>
        </xdr:cNvPr>
        <xdr:cNvCxnSpPr/>
      </xdr:nvCxnSpPr>
      <xdr:spPr>
        <a:xfrm>
          <a:off x="3752850" y="13437129"/>
          <a:ext cx="762000" cy="14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142882</xdr:rowOff>
    </xdr:from>
    <xdr:ext cx="762000" cy="259045"/>
    <xdr:sp macro="" textlink="">
      <xdr:nvSpPr>
        <xdr:cNvPr id="194" name="人件費・物件費等の状況平均値テキスト">
          <a:extLst>
            <a:ext uri="{FF2B5EF4-FFF2-40B4-BE49-F238E27FC236}">
              <a16:creationId xmlns:a16="http://schemas.microsoft.com/office/drawing/2014/main" id="{C8056735-853E-4B50-8259-C0E94CA7C3C6}"/>
            </a:ext>
          </a:extLst>
        </xdr:cNvPr>
        <xdr:cNvSpPr txBox="1"/>
      </xdr:nvSpPr>
      <xdr:spPr>
        <a:xfrm>
          <a:off x="4581525" y="13903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170805</xdr:rowOff>
    </xdr:from>
    <xdr:to>
      <xdr:col>23</xdr:col>
      <xdr:colOff>184150</xdr:colOff>
      <xdr:row>86</xdr:row>
      <xdr:rowOff>100955</xdr:rowOff>
    </xdr:to>
    <xdr:sp macro="" textlink="">
      <xdr:nvSpPr>
        <xdr:cNvPr id="195" name="フローチャート: 判断 194">
          <a:extLst>
            <a:ext uri="{FF2B5EF4-FFF2-40B4-BE49-F238E27FC236}">
              <a16:creationId xmlns:a16="http://schemas.microsoft.com/office/drawing/2014/main" id="{11A76EC2-D0B0-418D-A7DD-4D5947E84F6B}"/>
            </a:ext>
          </a:extLst>
        </xdr:cNvPr>
        <xdr:cNvSpPr/>
      </xdr:nvSpPr>
      <xdr:spPr>
        <a:xfrm>
          <a:off x="4467225" y="1392490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119971</xdr:rowOff>
    </xdr:from>
    <xdr:to>
      <xdr:col>19</xdr:col>
      <xdr:colOff>133350</xdr:colOff>
      <xdr:row>82</xdr:row>
      <xdr:rowOff>168804</xdr:rowOff>
    </xdr:to>
    <xdr:cxnSp macro="">
      <xdr:nvCxnSpPr>
        <xdr:cNvPr id="196" name="直線コネクタ 195">
          <a:extLst>
            <a:ext uri="{FF2B5EF4-FFF2-40B4-BE49-F238E27FC236}">
              <a16:creationId xmlns:a16="http://schemas.microsoft.com/office/drawing/2014/main" id="{F38ADBE4-0530-4753-B4A0-3A56114698F5}"/>
            </a:ext>
          </a:extLst>
        </xdr:cNvPr>
        <xdr:cNvCxnSpPr/>
      </xdr:nvCxnSpPr>
      <xdr:spPr>
        <a:xfrm>
          <a:off x="2943225" y="13239071"/>
          <a:ext cx="809625" cy="19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85</xdr:row>
      <xdr:rowOff>57105</xdr:rowOff>
    </xdr:from>
    <xdr:to>
      <xdr:col>19</xdr:col>
      <xdr:colOff>184150</xdr:colOff>
      <xdr:row>85</xdr:row>
      <xdr:rowOff>158705</xdr:rowOff>
    </xdr:to>
    <xdr:sp macro="" textlink="">
      <xdr:nvSpPr>
        <xdr:cNvPr id="197" name="フローチャート: 判断 196">
          <a:extLst>
            <a:ext uri="{FF2B5EF4-FFF2-40B4-BE49-F238E27FC236}">
              <a16:creationId xmlns:a16="http://schemas.microsoft.com/office/drawing/2014/main" id="{6231F88E-B8C7-4CB7-9894-C41D2D5336D4}"/>
            </a:ext>
          </a:extLst>
        </xdr:cNvPr>
        <xdr:cNvSpPr/>
      </xdr:nvSpPr>
      <xdr:spPr>
        <a:xfrm>
          <a:off x="3705225" y="1382073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143482</xdr:rowOff>
    </xdr:from>
    <xdr:ext cx="736600" cy="259045"/>
    <xdr:sp macro="" textlink="">
      <xdr:nvSpPr>
        <xdr:cNvPr id="198" name="テキスト ボックス 197">
          <a:extLst>
            <a:ext uri="{FF2B5EF4-FFF2-40B4-BE49-F238E27FC236}">
              <a16:creationId xmlns:a16="http://schemas.microsoft.com/office/drawing/2014/main" id="{244CD27B-59EE-46D8-BD59-369B8FBC4660}"/>
            </a:ext>
          </a:extLst>
        </xdr:cNvPr>
        <xdr:cNvSpPr txBox="1"/>
      </xdr:nvSpPr>
      <xdr:spPr>
        <a:xfrm>
          <a:off x="3409950" y="13903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94664</xdr:rowOff>
    </xdr:from>
    <xdr:to>
      <xdr:col>15</xdr:col>
      <xdr:colOff>82550</xdr:colOff>
      <xdr:row>81</xdr:row>
      <xdr:rowOff>119971</xdr:rowOff>
    </xdr:to>
    <xdr:cxnSp macro="">
      <xdr:nvCxnSpPr>
        <xdr:cNvPr id="199" name="直線コネクタ 198">
          <a:extLst>
            <a:ext uri="{FF2B5EF4-FFF2-40B4-BE49-F238E27FC236}">
              <a16:creationId xmlns:a16="http://schemas.microsoft.com/office/drawing/2014/main" id="{729A8A92-FA67-4803-89BE-D8DA10BC266B}"/>
            </a:ext>
          </a:extLst>
        </xdr:cNvPr>
        <xdr:cNvCxnSpPr/>
      </xdr:nvCxnSpPr>
      <xdr:spPr>
        <a:xfrm>
          <a:off x="2124075" y="13048664"/>
          <a:ext cx="819150" cy="190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90343</xdr:rowOff>
    </xdr:from>
    <xdr:to>
      <xdr:col>15</xdr:col>
      <xdr:colOff>133350</xdr:colOff>
      <xdr:row>84</xdr:row>
      <xdr:rowOff>20493</xdr:rowOff>
    </xdr:to>
    <xdr:sp macro="" textlink="">
      <xdr:nvSpPr>
        <xdr:cNvPr id="200" name="フローチャート: 判断 199">
          <a:extLst>
            <a:ext uri="{FF2B5EF4-FFF2-40B4-BE49-F238E27FC236}">
              <a16:creationId xmlns:a16="http://schemas.microsoft.com/office/drawing/2014/main" id="{E553E229-0A30-4EAF-B295-76849D1D6310}"/>
            </a:ext>
          </a:extLst>
        </xdr:cNvPr>
        <xdr:cNvSpPr/>
      </xdr:nvSpPr>
      <xdr:spPr>
        <a:xfrm>
          <a:off x="2886075" y="1352694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5270</xdr:rowOff>
    </xdr:from>
    <xdr:ext cx="762000" cy="259045"/>
    <xdr:sp macro="" textlink="">
      <xdr:nvSpPr>
        <xdr:cNvPr id="201" name="テキスト ボックス 200">
          <a:extLst>
            <a:ext uri="{FF2B5EF4-FFF2-40B4-BE49-F238E27FC236}">
              <a16:creationId xmlns:a16="http://schemas.microsoft.com/office/drawing/2014/main" id="{886A0DFC-5052-4405-AD93-0D01C97A1A7C}"/>
            </a:ext>
          </a:extLst>
        </xdr:cNvPr>
        <xdr:cNvSpPr txBox="1"/>
      </xdr:nvSpPr>
      <xdr:spPr>
        <a:xfrm>
          <a:off x="2600325" y="1361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29079</xdr:rowOff>
    </xdr:from>
    <xdr:to>
      <xdr:col>11</xdr:col>
      <xdr:colOff>31750</xdr:colOff>
      <xdr:row>80</xdr:row>
      <xdr:rowOff>94664</xdr:rowOff>
    </xdr:to>
    <xdr:cxnSp macro="">
      <xdr:nvCxnSpPr>
        <xdr:cNvPr id="202" name="直線コネクタ 201">
          <a:extLst>
            <a:ext uri="{FF2B5EF4-FFF2-40B4-BE49-F238E27FC236}">
              <a16:creationId xmlns:a16="http://schemas.microsoft.com/office/drawing/2014/main" id="{050F6C66-1B47-4C4E-B294-B3A1AB4BEA98}"/>
            </a:ext>
          </a:extLst>
        </xdr:cNvPr>
        <xdr:cNvCxnSpPr/>
      </xdr:nvCxnSpPr>
      <xdr:spPr>
        <a:xfrm>
          <a:off x="1333500" y="12979904"/>
          <a:ext cx="790575" cy="68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84534</xdr:rowOff>
    </xdr:from>
    <xdr:to>
      <xdr:col>11</xdr:col>
      <xdr:colOff>82550</xdr:colOff>
      <xdr:row>83</xdr:row>
      <xdr:rowOff>14684</xdr:rowOff>
    </xdr:to>
    <xdr:sp macro="" textlink="">
      <xdr:nvSpPr>
        <xdr:cNvPr id="203" name="フローチャート: 判断 202">
          <a:extLst>
            <a:ext uri="{FF2B5EF4-FFF2-40B4-BE49-F238E27FC236}">
              <a16:creationId xmlns:a16="http://schemas.microsoft.com/office/drawing/2014/main" id="{075A06E7-3712-4B9B-A2EE-886ABC834D29}"/>
            </a:ext>
          </a:extLst>
        </xdr:cNvPr>
        <xdr:cNvSpPr/>
      </xdr:nvSpPr>
      <xdr:spPr>
        <a:xfrm>
          <a:off x="2095500" y="13365559"/>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170911</xdr:rowOff>
    </xdr:from>
    <xdr:ext cx="762000" cy="259045"/>
    <xdr:sp macro="" textlink="">
      <xdr:nvSpPr>
        <xdr:cNvPr id="204" name="テキスト ボックス 203">
          <a:extLst>
            <a:ext uri="{FF2B5EF4-FFF2-40B4-BE49-F238E27FC236}">
              <a16:creationId xmlns:a16="http://schemas.microsoft.com/office/drawing/2014/main" id="{F7B3797E-F58A-44C2-B694-20EECBFFA2C1}"/>
            </a:ext>
          </a:extLst>
        </xdr:cNvPr>
        <xdr:cNvSpPr txBox="1"/>
      </xdr:nvSpPr>
      <xdr:spPr>
        <a:xfrm>
          <a:off x="1781175" y="13439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29663</xdr:rowOff>
    </xdr:from>
    <xdr:to>
      <xdr:col>7</xdr:col>
      <xdr:colOff>31750</xdr:colOff>
      <xdr:row>82</xdr:row>
      <xdr:rowOff>131263</xdr:rowOff>
    </xdr:to>
    <xdr:sp macro="" textlink="">
      <xdr:nvSpPr>
        <xdr:cNvPr id="205" name="フローチャート: 判断 204">
          <a:extLst>
            <a:ext uri="{FF2B5EF4-FFF2-40B4-BE49-F238E27FC236}">
              <a16:creationId xmlns:a16="http://schemas.microsoft.com/office/drawing/2014/main" id="{184CA294-2466-4BA2-AB20-8B4F2C1C41DA}"/>
            </a:ext>
          </a:extLst>
        </xdr:cNvPr>
        <xdr:cNvSpPr/>
      </xdr:nvSpPr>
      <xdr:spPr>
        <a:xfrm>
          <a:off x="1285875" y="13304338"/>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116040</xdr:rowOff>
    </xdr:from>
    <xdr:ext cx="762000" cy="259045"/>
    <xdr:sp macro="" textlink="">
      <xdr:nvSpPr>
        <xdr:cNvPr id="206" name="テキスト ボックス 205">
          <a:extLst>
            <a:ext uri="{FF2B5EF4-FFF2-40B4-BE49-F238E27FC236}">
              <a16:creationId xmlns:a16="http://schemas.microsoft.com/office/drawing/2014/main" id="{995235E2-2CC8-4A9D-ACA8-25677ADE89DC}"/>
            </a:ext>
          </a:extLst>
        </xdr:cNvPr>
        <xdr:cNvSpPr txBox="1"/>
      </xdr:nvSpPr>
      <xdr:spPr>
        <a:xfrm>
          <a:off x="971550" y="1339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5AE58B76-94B7-46B8-8EC2-44DB7D88D140}"/>
            </a:ext>
          </a:extLst>
        </xdr:cNvPr>
        <xdr:cNvSpPr txBox="1"/>
      </xdr:nvSpPr>
      <xdr:spPr>
        <a:xfrm>
          <a:off x="431482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577A46FF-533A-4518-91BF-92B198741994}"/>
            </a:ext>
          </a:extLst>
        </xdr:cNvPr>
        <xdr:cNvSpPr txBox="1"/>
      </xdr:nvSpPr>
      <xdr:spPr>
        <a:xfrm>
          <a:off x="355282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70902961-77D0-49A1-A939-BFCCD802DC52}"/>
            </a:ext>
          </a:extLst>
        </xdr:cNvPr>
        <xdr:cNvSpPr txBox="1"/>
      </xdr:nvSpPr>
      <xdr:spPr>
        <a:xfrm>
          <a:off x="27432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6C08BF01-6711-456C-B9A4-F8D48968CE6B}"/>
            </a:ext>
          </a:extLst>
        </xdr:cNvPr>
        <xdr:cNvSpPr txBox="1"/>
      </xdr:nvSpPr>
      <xdr:spPr>
        <a:xfrm>
          <a:off x="19335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5B75BF55-7AAF-4F37-9C0C-FDDD3932F159}"/>
            </a:ext>
          </a:extLst>
        </xdr:cNvPr>
        <xdr:cNvSpPr txBox="1"/>
      </xdr:nvSpPr>
      <xdr:spPr>
        <a:xfrm>
          <a:off x="11334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91382</xdr:rowOff>
    </xdr:from>
    <xdr:to>
      <xdr:col>23</xdr:col>
      <xdr:colOff>184150</xdr:colOff>
      <xdr:row>84</xdr:row>
      <xdr:rowOff>21532</xdr:rowOff>
    </xdr:to>
    <xdr:sp macro="" textlink="">
      <xdr:nvSpPr>
        <xdr:cNvPr id="212" name="楕円 211">
          <a:extLst>
            <a:ext uri="{FF2B5EF4-FFF2-40B4-BE49-F238E27FC236}">
              <a16:creationId xmlns:a16="http://schemas.microsoft.com/office/drawing/2014/main" id="{17FF339A-F369-4A1D-9F40-226D51558E94}"/>
            </a:ext>
          </a:extLst>
        </xdr:cNvPr>
        <xdr:cNvSpPr/>
      </xdr:nvSpPr>
      <xdr:spPr>
        <a:xfrm>
          <a:off x="4467225" y="1352798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12659</xdr:rowOff>
    </xdr:from>
    <xdr:ext cx="762000" cy="259045"/>
    <xdr:sp macro="" textlink="">
      <xdr:nvSpPr>
        <xdr:cNvPr id="213" name="人件費・物件費等の状況該当値テキスト">
          <a:extLst>
            <a:ext uri="{FF2B5EF4-FFF2-40B4-BE49-F238E27FC236}">
              <a16:creationId xmlns:a16="http://schemas.microsoft.com/office/drawing/2014/main" id="{94D410F7-1AB5-4687-948B-F325CAEBEA7F}"/>
            </a:ext>
          </a:extLst>
        </xdr:cNvPr>
        <xdr:cNvSpPr txBox="1"/>
      </xdr:nvSpPr>
      <xdr:spPr>
        <a:xfrm>
          <a:off x="4581525" y="13449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118004</xdr:rowOff>
    </xdr:from>
    <xdr:to>
      <xdr:col>19</xdr:col>
      <xdr:colOff>184150</xdr:colOff>
      <xdr:row>83</xdr:row>
      <xdr:rowOff>48154</xdr:rowOff>
    </xdr:to>
    <xdr:sp macro="" textlink="">
      <xdr:nvSpPr>
        <xdr:cNvPr id="214" name="楕円 213">
          <a:extLst>
            <a:ext uri="{FF2B5EF4-FFF2-40B4-BE49-F238E27FC236}">
              <a16:creationId xmlns:a16="http://schemas.microsoft.com/office/drawing/2014/main" id="{EADB6378-2DC4-4744-9A78-9124C3F8256B}"/>
            </a:ext>
          </a:extLst>
        </xdr:cNvPr>
        <xdr:cNvSpPr/>
      </xdr:nvSpPr>
      <xdr:spPr>
        <a:xfrm>
          <a:off x="3705225" y="13399029"/>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58331</xdr:rowOff>
    </xdr:from>
    <xdr:ext cx="736600" cy="259045"/>
    <xdr:sp macro="" textlink="">
      <xdr:nvSpPr>
        <xdr:cNvPr id="215" name="テキスト ボックス 214">
          <a:extLst>
            <a:ext uri="{FF2B5EF4-FFF2-40B4-BE49-F238E27FC236}">
              <a16:creationId xmlns:a16="http://schemas.microsoft.com/office/drawing/2014/main" id="{6B26C535-C490-4546-807C-8BD95A5C4D98}"/>
            </a:ext>
          </a:extLst>
        </xdr:cNvPr>
        <xdr:cNvSpPr txBox="1"/>
      </xdr:nvSpPr>
      <xdr:spPr>
        <a:xfrm>
          <a:off x="3409950" y="13174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69171</xdr:rowOff>
    </xdr:from>
    <xdr:to>
      <xdr:col>15</xdr:col>
      <xdr:colOff>133350</xdr:colOff>
      <xdr:row>81</xdr:row>
      <xdr:rowOff>170771</xdr:rowOff>
    </xdr:to>
    <xdr:sp macro="" textlink="">
      <xdr:nvSpPr>
        <xdr:cNvPr id="216" name="楕円 215">
          <a:extLst>
            <a:ext uri="{FF2B5EF4-FFF2-40B4-BE49-F238E27FC236}">
              <a16:creationId xmlns:a16="http://schemas.microsoft.com/office/drawing/2014/main" id="{52A701F2-9C55-4D3A-8927-49998333D963}"/>
            </a:ext>
          </a:extLst>
        </xdr:cNvPr>
        <xdr:cNvSpPr/>
      </xdr:nvSpPr>
      <xdr:spPr>
        <a:xfrm>
          <a:off x="2886075" y="1318192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9498</xdr:rowOff>
    </xdr:from>
    <xdr:ext cx="762000" cy="259045"/>
    <xdr:sp macro="" textlink="">
      <xdr:nvSpPr>
        <xdr:cNvPr id="217" name="テキスト ボックス 216">
          <a:extLst>
            <a:ext uri="{FF2B5EF4-FFF2-40B4-BE49-F238E27FC236}">
              <a16:creationId xmlns:a16="http://schemas.microsoft.com/office/drawing/2014/main" id="{60B529F3-6652-4AE5-B9EB-821D5E02132D}"/>
            </a:ext>
          </a:extLst>
        </xdr:cNvPr>
        <xdr:cNvSpPr txBox="1"/>
      </xdr:nvSpPr>
      <xdr:spPr>
        <a:xfrm>
          <a:off x="2600325" y="1296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43864</xdr:rowOff>
    </xdr:from>
    <xdr:to>
      <xdr:col>11</xdr:col>
      <xdr:colOff>82550</xdr:colOff>
      <xdr:row>80</xdr:row>
      <xdr:rowOff>145464</xdr:rowOff>
    </xdr:to>
    <xdr:sp macro="" textlink="">
      <xdr:nvSpPr>
        <xdr:cNvPr id="218" name="楕円 217">
          <a:extLst>
            <a:ext uri="{FF2B5EF4-FFF2-40B4-BE49-F238E27FC236}">
              <a16:creationId xmlns:a16="http://schemas.microsoft.com/office/drawing/2014/main" id="{E30B6B2B-8D41-4245-80A4-01A669C947E7}"/>
            </a:ext>
          </a:extLst>
        </xdr:cNvPr>
        <xdr:cNvSpPr/>
      </xdr:nvSpPr>
      <xdr:spPr>
        <a:xfrm>
          <a:off x="2095500" y="1300103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155641</xdr:rowOff>
    </xdr:from>
    <xdr:ext cx="762000" cy="259045"/>
    <xdr:sp macro="" textlink="">
      <xdr:nvSpPr>
        <xdr:cNvPr id="219" name="テキスト ボックス 218">
          <a:extLst>
            <a:ext uri="{FF2B5EF4-FFF2-40B4-BE49-F238E27FC236}">
              <a16:creationId xmlns:a16="http://schemas.microsoft.com/office/drawing/2014/main" id="{1515EE8A-9316-4F8C-A78D-2D460E96FED5}"/>
            </a:ext>
          </a:extLst>
        </xdr:cNvPr>
        <xdr:cNvSpPr txBox="1"/>
      </xdr:nvSpPr>
      <xdr:spPr>
        <a:xfrm>
          <a:off x="1781175" y="127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149729</xdr:rowOff>
    </xdr:from>
    <xdr:to>
      <xdr:col>7</xdr:col>
      <xdr:colOff>31750</xdr:colOff>
      <xdr:row>80</xdr:row>
      <xdr:rowOff>79879</xdr:rowOff>
    </xdr:to>
    <xdr:sp macro="" textlink="">
      <xdr:nvSpPr>
        <xdr:cNvPr id="220" name="楕円 219">
          <a:extLst>
            <a:ext uri="{FF2B5EF4-FFF2-40B4-BE49-F238E27FC236}">
              <a16:creationId xmlns:a16="http://schemas.microsoft.com/office/drawing/2014/main" id="{B80E3F19-2AAB-4BC1-8895-E2860DC908B3}"/>
            </a:ext>
          </a:extLst>
        </xdr:cNvPr>
        <xdr:cNvSpPr/>
      </xdr:nvSpPr>
      <xdr:spPr>
        <a:xfrm>
          <a:off x="1285875" y="12941804"/>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90056</xdr:rowOff>
    </xdr:from>
    <xdr:ext cx="762000" cy="259045"/>
    <xdr:sp macro="" textlink="">
      <xdr:nvSpPr>
        <xdr:cNvPr id="221" name="テキスト ボックス 220">
          <a:extLst>
            <a:ext uri="{FF2B5EF4-FFF2-40B4-BE49-F238E27FC236}">
              <a16:creationId xmlns:a16="http://schemas.microsoft.com/office/drawing/2014/main" id="{06A2E7AF-5A16-44B3-873E-C40E9EFBEE79}"/>
            </a:ext>
          </a:extLst>
        </xdr:cNvPr>
        <xdr:cNvSpPr txBox="1"/>
      </xdr:nvSpPr>
      <xdr:spPr>
        <a:xfrm>
          <a:off x="971550" y="1271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DFBFE9C9-3430-44E7-B475-918F957597D9}"/>
            </a:ext>
          </a:extLst>
        </xdr:cNvPr>
        <xdr:cNvSpPr/>
      </xdr:nvSpPr>
      <xdr:spPr>
        <a:xfrm>
          <a:off x="11668125" y="119443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403B1783-ED8D-4B33-A7BA-F9A98F4AB73A}"/>
            </a:ext>
          </a:extLst>
        </xdr:cNvPr>
        <xdr:cNvSpPr txBox="1"/>
      </xdr:nvSpPr>
      <xdr:spPr>
        <a:xfrm>
          <a:off x="12409672" y="122872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2F4A91CB-8066-4CB2-8051-136E2DAC1144}"/>
            </a:ext>
          </a:extLst>
        </xdr:cNvPr>
        <xdr:cNvSpPr txBox="1"/>
      </xdr:nvSpPr>
      <xdr:spPr>
        <a:xfrm>
          <a:off x="14041255" y="122586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DE9460B8-6BEA-4049-B590-0EB9F46153DD}"/>
            </a:ext>
          </a:extLst>
        </xdr:cNvPr>
        <xdr:cNvSpPr/>
      </xdr:nvSpPr>
      <xdr:spPr>
        <a:xfrm>
          <a:off x="16354425" y="12172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C624482-AC6A-4F18-8125-3221F74E12D8}"/>
            </a:ext>
          </a:extLst>
        </xdr:cNvPr>
        <xdr:cNvSpPr/>
      </xdr:nvSpPr>
      <xdr:spPr>
        <a:xfrm>
          <a:off x="16354425" y="123539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10454818-4350-4F17-9703-022F77B46D97}"/>
            </a:ext>
          </a:extLst>
        </xdr:cNvPr>
        <xdr:cNvSpPr/>
      </xdr:nvSpPr>
      <xdr:spPr>
        <a:xfrm>
          <a:off x="17849850" y="12172950"/>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1CAE0E54-C223-466B-8CB8-0F9AE40BBE5A}"/>
            </a:ext>
          </a:extLst>
        </xdr:cNvPr>
        <xdr:cNvSpPr/>
      </xdr:nvSpPr>
      <xdr:spPr>
        <a:xfrm>
          <a:off x="17849850" y="1235392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3673174B-B4F6-4169-A45B-1CFE5C42ED2F}"/>
            </a:ext>
          </a:extLst>
        </xdr:cNvPr>
        <xdr:cNvSpPr/>
      </xdr:nvSpPr>
      <xdr:spPr>
        <a:xfrm>
          <a:off x="19173825" y="12172950"/>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278D31E5-9A9B-4BF7-AFA2-61C7A507F6D0}"/>
            </a:ext>
          </a:extLst>
        </xdr:cNvPr>
        <xdr:cNvSpPr/>
      </xdr:nvSpPr>
      <xdr:spPr>
        <a:xfrm>
          <a:off x="19173825" y="1235392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3867976B-CD58-4E84-A69E-E849D8EDAEF9}"/>
            </a:ext>
          </a:extLst>
        </xdr:cNvPr>
        <xdr:cNvSpPr/>
      </xdr:nvSpPr>
      <xdr:spPr>
        <a:xfrm>
          <a:off x="11668125" y="12658725"/>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E8F7842B-270C-4080-AAAA-84894804F86E}"/>
            </a:ext>
          </a:extLst>
        </xdr:cNvPr>
        <xdr:cNvSpPr/>
      </xdr:nvSpPr>
      <xdr:spPr>
        <a:xfrm>
          <a:off x="16459200" y="12658725"/>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FB63324A-4A61-4FE0-A3E6-9EB7C766BD7A}"/>
            </a:ext>
          </a:extLst>
        </xdr:cNvPr>
        <xdr:cNvSpPr/>
      </xdr:nvSpPr>
      <xdr:spPr>
        <a:xfrm>
          <a:off x="16459200" y="12658725"/>
          <a:ext cx="34671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5A8064AB-C304-48AE-83C1-600FF2F28677}"/>
            </a:ext>
          </a:extLst>
        </xdr:cNvPr>
        <xdr:cNvSpPr txBox="1"/>
      </xdr:nvSpPr>
      <xdr:spPr>
        <a:xfrm>
          <a:off x="16573500" y="12954000"/>
          <a:ext cx="5257800" cy="19240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令和元年度（平成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31</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年４月１日現在）、令和２年度（令和２年４月１日現在）及び令和３年度（令和３年４月１日現在）は、それぞれの年度の採用者・退職者の影響により、前年度と比較して令和元年度は</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0.3</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、令和２年度は</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0.1</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、令和３年度は</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0.2</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低下しました。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令和４年度（令和４年４月１日現在）は、当該年度の採用者・退職者の影響により、前年度と比較して</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0.2</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上昇しました。</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7B651976-9D3D-492F-9EF4-5821619E9AF5}"/>
            </a:ext>
          </a:extLst>
        </xdr:cNvPr>
        <xdr:cNvCxnSpPr/>
      </xdr:nvCxnSpPr>
      <xdr:spPr>
        <a:xfrm>
          <a:off x="11668125" y="149352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42960C10-532C-48B5-B223-865084BB16BC}"/>
            </a:ext>
          </a:extLst>
        </xdr:cNvPr>
        <xdr:cNvSpPr txBox="1"/>
      </xdr:nvSpPr>
      <xdr:spPr>
        <a:xfrm>
          <a:off x="10982325" y="1479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A829C1A7-8FA1-4F06-AC83-716FD8AB5B90}"/>
            </a:ext>
          </a:extLst>
        </xdr:cNvPr>
        <xdr:cNvCxnSpPr/>
      </xdr:nvCxnSpPr>
      <xdr:spPr>
        <a:xfrm>
          <a:off x="11668125" y="14561609"/>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21CD2394-69B8-4828-B914-FA248A105570}"/>
            </a:ext>
          </a:extLst>
        </xdr:cNvPr>
        <xdr:cNvSpPr txBox="1"/>
      </xdr:nvSpPr>
      <xdr:spPr>
        <a:xfrm>
          <a:off x="10982325" y="1442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CC9DFE90-E3B5-4A77-A263-5EAA97BBA71E}"/>
            </a:ext>
          </a:extLst>
        </xdr:cNvPr>
        <xdr:cNvCxnSpPr/>
      </xdr:nvCxnSpPr>
      <xdr:spPr>
        <a:xfrm>
          <a:off x="11668125" y="14175316"/>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46842A93-4D45-49DC-B935-5B297EFB6D5E}"/>
            </a:ext>
          </a:extLst>
        </xdr:cNvPr>
        <xdr:cNvSpPr txBox="1"/>
      </xdr:nvSpPr>
      <xdr:spPr>
        <a:xfrm>
          <a:off x="10982325" y="1404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8AFDCF69-E3C4-448C-96D1-5DAF7E8BC16E}"/>
            </a:ext>
          </a:extLst>
        </xdr:cNvPr>
        <xdr:cNvCxnSpPr/>
      </xdr:nvCxnSpPr>
      <xdr:spPr>
        <a:xfrm>
          <a:off x="11668125" y="137922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C27AEC38-474C-4076-A1D9-9F4E068C64DA}"/>
            </a:ext>
          </a:extLst>
        </xdr:cNvPr>
        <xdr:cNvSpPr txBox="1"/>
      </xdr:nvSpPr>
      <xdr:spPr>
        <a:xfrm>
          <a:off x="10982325" y="13665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34DB1005-BFA1-45A6-B340-BF5CEAD0B493}"/>
            </a:ext>
          </a:extLst>
        </xdr:cNvPr>
        <xdr:cNvCxnSpPr/>
      </xdr:nvCxnSpPr>
      <xdr:spPr>
        <a:xfrm>
          <a:off x="11668125" y="13418609"/>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FB33B367-6823-45B2-8433-15009228DA6F}"/>
            </a:ext>
          </a:extLst>
        </xdr:cNvPr>
        <xdr:cNvSpPr txBox="1"/>
      </xdr:nvSpPr>
      <xdr:spPr>
        <a:xfrm>
          <a:off x="10982325" y="13279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49DAEEDF-E123-4C2F-B88E-D64CD57E08F2}"/>
            </a:ext>
          </a:extLst>
        </xdr:cNvPr>
        <xdr:cNvCxnSpPr/>
      </xdr:nvCxnSpPr>
      <xdr:spPr>
        <a:xfrm>
          <a:off x="11668125" y="13041841"/>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4E750905-4539-4265-80B3-3949A5DA0234}"/>
            </a:ext>
          </a:extLst>
        </xdr:cNvPr>
        <xdr:cNvSpPr txBox="1"/>
      </xdr:nvSpPr>
      <xdr:spPr>
        <a:xfrm>
          <a:off x="10982325" y="1290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7056B97E-0B3E-482C-9D68-FB7102406D89}"/>
            </a:ext>
          </a:extLst>
        </xdr:cNvPr>
        <xdr:cNvCxnSpPr/>
      </xdr:nvCxnSpPr>
      <xdr:spPr>
        <a:xfrm>
          <a:off x="11668125" y="126587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CF747B60-4CA0-4D0D-B6F8-5D35BD3AFEAB}"/>
            </a:ext>
          </a:extLst>
        </xdr:cNvPr>
        <xdr:cNvSpPr txBox="1"/>
      </xdr:nvSpPr>
      <xdr:spPr>
        <a:xfrm>
          <a:off x="10982325" y="1252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AC622925-A0E6-4D52-956F-5CB65329C500}"/>
            </a:ext>
          </a:extLst>
        </xdr:cNvPr>
        <xdr:cNvSpPr/>
      </xdr:nvSpPr>
      <xdr:spPr>
        <a:xfrm>
          <a:off x="11668125" y="12658725"/>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134409</xdr:rowOff>
    </xdr:from>
    <xdr:to>
      <xdr:col>81</xdr:col>
      <xdr:colOff>44450</xdr:colOff>
      <xdr:row>88</xdr:row>
      <xdr:rowOff>60325</xdr:rowOff>
    </xdr:to>
    <xdr:cxnSp macro="">
      <xdr:nvCxnSpPr>
        <xdr:cNvPr id="250" name="直線コネクタ 249">
          <a:extLst>
            <a:ext uri="{FF2B5EF4-FFF2-40B4-BE49-F238E27FC236}">
              <a16:creationId xmlns:a16="http://schemas.microsoft.com/office/drawing/2014/main" id="{64AA4A4D-6E04-45D5-8F87-731F74B2C9D6}"/>
            </a:ext>
          </a:extLst>
        </xdr:cNvPr>
        <xdr:cNvCxnSpPr/>
      </xdr:nvCxnSpPr>
      <xdr:spPr>
        <a:xfrm flipV="1">
          <a:off x="15478125" y="13250334"/>
          <a:ext cx="0" cy="10625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32402</xdr:rowOff>
    </xdr:from>
    <xdr:ext cx="762000" cy="259045"/>
    <xdr:sp macro="" textlink="">
      <xdr:nvSpPr>
        <xdr:cNvPr id="251" name="給与水準   （国との比較）最小値テキスト">
          <a:extLst>
            <a:ext uri="{FF2B5EF4-FFF2-40B4-BE49-F238E27FC236}">
              <a16:creationId xmlns:a16="http://schemas.microsoft.com/office/drawing/2014/main" id="{EC2C0EDF-4CFB-4E45-AB86-18581D317833}"/>
            </a:ext>
          </a:extLst>
        </xdr:cNvPr>
        <xdr:cNvSpPr txBox="1"/>
      </xdr:nvSpPr>
      <xdr:spPr>
        <a:xfrm>
          <a:off x="1556385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60325</xdr:rowOff>
    </xdr:from>
    <xdr:to>
      <xdr:col>81</xdr:col>
      <xdr:colOff>133350</xdr:colOff>
      <xdr:row>88</xdr:row>
      <xdr:rowOff>60325</xdr:rowOff>
    </xdr:to>
    <xdr:cxnSp macro="">
      <xdr:nvCxnSpPr>
        <xdr:cNvPr id="252" name="直線コネクタ 251">
          <a:extLst>
            <a:ext uri="{FF2B5EF4-FFF2-40B4-BE49-F238E27FC236}">
              <a16:creationId xmlns:a16="http://schemas.microsoft.com/office/drawing/2014/main" id="{ADC3AD9A-5CDB-4413-B122-AAD4C83225F0}"/>
            </a:ext>
          </a:extLst>
        </xdr:cNvPr>
        <xdr:cNvCxnSpPr/>
      </xdr:nvCxnSpPr>
      <xdr:spPr>
        <a:xfrm>
          <a:off x="15401925" y="143129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49336</xdr:rowOff>
    </xdr:from>
    <xdr:ext cx="762000" cy="259045"/>
    <xdr:sp macro="" textlink="">
      <xdr:nvSpPr>
        <xdr:cNvPr id="253" name="給与水準   （国との比較）最大値テキスト">
          <a:extLst>
            <a:ext uri="{FF2B5EF4-FFF2-40B4-BE49-F238E27FC236}">
              <a16:creationId xmlns:a16="http://schemas.microsoft.com/office/drawing/2014/main" id="{9E94A57D-776F-4041-94EE-76BD6699E8FB}"/>
            </a:ext>
          </a:extLst>
        </xdr:cNvPr>
        <xdr:cNvSpPr txBox="1"/>
      </xdr:nvSpPr>
      <xdr:spPr>
        <a:xfrm>
          <a:off x="15563850" y="13000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134409</xdr:rowOff>
    </xdr:from>
    <xdr:to>
      <xdr:col>81</xdr:col>
      <xdr:colOff>133350</xdr:colOff>
      <xdr:row>81</xdr:row>
      <xdr:rowOff>134409</xdr:rowOff>
    </xdr:to>
    <xdr:cxnSp macro="">
      <xdr:nvCxnSpPr>
        <xdr:cNvPr id="254" name="直線コネクタ 253">
          <a:extLst>
            <a:ext uri="{FF2B5EF4-FFF2-40B4-BE49-F238E27FC236}">
              <a16:creationId xmlns:a16="http://schemas.microsoft.com/office/drawing/2014/main" id="{31FCF4F8-416A-493A-A92D-B2294A8686E3}"/>
            </a:ext>
          </a:extLst>
        </xdr:cNvPr>
        <xdr:cNvCxnSpPr/>
      </xdr:nvCxnSpPr>
      <xdr:spPr>
        <a:xfrm>
          <a:off x="15401925" y="1325033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11641</xdr:rowOff>
    </xdr:from>
    <xdr:to>
      <xdr:col>81</xdr:col>
      <xdr:colOff>44450</xdr:colOff>
      <xdr:row>85</xdr:row>
      <xdr:rowOff>51859</xdr:rowOff>
    </xdr:to>
    <xdr:cxnSp macro="">
      <xdr:nvCxnSpPr>
        <xdr:cNvPr id="255" name="直線コネクタ 254">
          <a:extLst>
            <a:ext uri="{FF2B5EF4-FFF2-40B4-BE49-F238E27FC236}">
              <a16:creationId xmlns:a16="http://schemas.microsoft.com/office/drawing/2014/main" id="{C312D445-A194-4975-84EC-4ECF8973E496}"/>
            </a:ext>
          </a:extLst>
        </xdr:cNvPr>
        <xdr:cNvCxnSpPr/>
      </xdr:nvCxnSpPr>
      <xdr:spPr>
        <a:xfrm>
          <a:off x="14716125" y="13772091"/>
          <a:ext cx="762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108602</xdr:rowOff>
    </xdr:from>
    <xdr:ext cx="762000" cy="259045"/>
    <xdr:sp macro="" textlink="">
      <xdr:nvSpPr>
        <xdr:cNvPr id="256" name="給与水準   （国との比較）平均値テキスト">
          <a:extLst>
            <a:ext uri="{FF2B5EF4-FFF2-40B4-BE49-F238E27FC236}">
              <a16:creationId xmlns:a16="http://schemas.microsoft.com/office/drawing/2014/main" id="{CC11C6F4-D745-4CCD-8E8E-1194B7D355D1}"/>
            </a:ext>
          </a:extLst>
        </xdr:cNvPr>
        <xdr:cNvSpPr txBox="1"/>
      </xdr:nvSpPr>
      <xdr:spPr>
        <a:xfrm>
          <a:off x="15563850" y="13545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92075</xdr:rowOff>
    </xdr:from>
    <xdr:to>
      <xdr:col>81</xdr:col>
      <xdr:colOff>95250</xdr:colOff>
      <xdr:row>85</xdr:row>
      <xdr:rowOff>22225</xdr:rowOff>
    </xdr:to>
    <xdr:sp macro="" textlink="">
      <xdr:nvSpPr>
        <xdr:cNvPr id="257" name="フローチャート: 判断 256">
          <a:extLst>
            <a:ext uri="{FF2B5EF4-FFF2-40B4-BE49-F238E27FC236}">
              <a16:creationId xmlns:a16="http://schemas.microsoft.com/office/drawing/2014/main" id="{81CF7BF2-21F5-457A-9134-EE3A08AAED37}"/>
            </a:ext>
          </a:extLst>
        </xdr:cNvPr>
        <xdr:cNvSpPr/>
      </xdr:nvSpPr>
      <xdr:spPr>
        <a:xfrm>
          <a:off x="15430500" y="136937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11641</xdr:rowOff>
    </xdr:from>
    <xdr:to>
      <xdr:col>77</xdr:col>
      <xdr:colOff>44450</xdr:colOff>
      <xdr:row>85</xdr:row>
      <xdr:rowOff>51859</xdr:rowOff>
    </xdr:to>
    <xdr:cxnSp macro="">
      <xdr:nvCxnSpPr>
        <xdr:cNvPr id="258" name="直線コネクタ 257">
          <a:extLst>
            <a:ext uri="{FF2B5EF4-FFF2-40B4-BE49-F238E27FC236}">
              <a16:creationId xmlns:a16="http://schemas.microsoft.com/office/drawing/2014/main" id="{DD4990A7-4F91-4B7B-AEF4-B731C6FCABCA}"/>
            </a:ext>
          </a:extLst>
        </xdr:cNvPr>
        <xdr:cNvCxnSpPr/>
      </xdr:nvCxnSpPr>
      <xdr:spPr>
        <a:xfrm flipV="1">
          <a:off x="13906500" y="13772091"/>
          <a:ext cx="809625"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92075</xdr:rowOff>
    </xdr:from>
    <xdr:to>
      <xdr:col>77</xdr:col>
      <xdr:colOff>95250</xdr:colOff>
      <xdr:row>85</xdr:row>
      <xdr:rowOff>22225</xdr:rowOff>
    </xdr:to>
    <xdr:sp macro="" textlink="">
      <xdr:nvSpPr>
        <xdr:cNvPr id="259" name="フローチャート: 判断 258">
          <a:extLst>
            <a:ext uri="{FF2B5EF4-FFF2-40B4-BE49-F238E27FC236}">
              <a16:creationId xmlns:a16="http://schemas.microsoft.com/office/drawing/2014/main" id="{CC48848C-58C6-45B5-BE4D-6F8026DE02CB}"/>
            </a:ext>
          </a:extLst>
        </xdr:cNvPr>
        <xdr:cNvSpPr/>
      </xdr:nvSpPr>
      <xdr:spPr>
        <a:xfrm>
          <a:off x="14668500" y="136937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32402</xdr:rowOff>
    </xdr:from>
    <xdr:ext cx="736600" cy="259045"/>
    <xdr:sp macro="" textlink="">
      <xdr:nvSpPr>
        <xdr:cNvPr id="260" name="テキスト ボックス 259">
          <a:extLst>
            <a:ext uri="{FF2B5EF4-FFF2-40B4-BE49-F238E27FC236}">
              <a16:creationId xmlns:a16="http://schemas.microsoft.com/office/drawing/2014/main" id="{34FB44BE-633F-4EA4-A6DC-5358C6ADC9AC}"/>
            </a:ext>
          </a:extLst>
        </xdr:cNvPr>
        <xdr:cNvSpPr txBox="1"/>
      </xdr:nvSpPr>
      <xdr:spPr>
        <a:xfrm>
          <a:off x="14373225" y="13469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51859</xdr:rowOff>
    </xdr:from>
    <xdr:to>
      <xdr:col>72</xdr:col>
      <xdr:colOff>203200</xdr:colOff>
      <xdr:row>85</xdr:row>
      <xdr:rowOff>71966</xdr:rowOff>
    </xdr:to>
    <xdr:cxnSp macro="">
      <xdr:nvCxnSpPr>
        <xdr:cNvPr id="261" name="直線コネクタ 260">
          <a:extLst>
            <a:ext uri="{FF2B5EF4-FFF2-40B4-BE49-F238E27FC236}">
              <a16:creationId xmlns:a16="http://schemas.microsoft.com/office/drawing/2014/main" id="{B8A0B244-6D85-4A08-BCDD-33F8F008A648}"/>
            </a:ext>
          </a:extLst>
        </xdr:cNvPr>
        <xdr:cNvCxnSpPr/>
      </xdr:nvCxnSpPr>
      <xdr:spPr>
        <a:xfrm flipV="1">
          <a:off x="13106400" y="13812309"/>
          <a:ext cx="8001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132291</xdr:rowOff>
    </xdr:from>
    <xdr:to>
      <xdr:col>73</xdr:col>
      <xdr:colOff>44450</xdr:colOff>
      <xdr:row>85</xdr:row>
      <xdr:rowOff>62441</xdr:rowOff>
    </xdr:to>
    <xdr:sp macro="" textlink="">
      <xdr:nvSpPr>
        <xdr:cNvPr id="262" name="フローチャート: 判断 261">
          <a:extLst>
            <a:ext uri="{FF2B5EF4-FFF2-40B4-BE49-F238E27FC236}">
              <a16:creationId xmlns:a16="http://schemas.microsoft.com/office/drawing/2014/main" id="{DD2E1444-0CEE-4AC4-9D44-67639B4CE1D6}"/>
            </a:ext>
          </a:extLst>
        </xdr:cNvPr>
        <xdr:cNvSpPr/>
      </xdr:nvSpPr>
      <xdr:spPr>
        <a:xfrm>
          <a:off x="13868400" y="1373399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72618</xdr:rowOff>
    </xdr:from>
    <xdr:ext cx="762000" cy="259045"/>
    <xdr:sp macro="" textlink="">
      <xdr:nvSpPr>
        <xdr:cNvPr id="263" name="テキスト ボックス 262">
          <a:extLst>
            <a:ext uri="{FF2B5EF4-FFF2-40B4-BE49-F238E27FC236}">
              <a16:creationId xmlns:a16="http://schemas.microsoft.com/office/drawing/2014/main" id="{733EB0F6-8184-46B2-AE9A-397E86566D58}"/>
            </a:ext>
          </a:extLst>
        </xdr:cNvPr>
        <xdr:cNvSpPr txBox="1"/>
      </xdr:nvSpPr>
      <xdr:spPr>
        <a:xfrm>
          <a:off x="13554075" y="13509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71966</xdr:rowOff>
    </xdr:from>
    <xdr:to>
      <xdr:col>68</xdr:col>
      <xdr:colOff>152400</xdr:colOff>
      <xdr:row>85</xdr:row>
      <xdr:rowOff>132291</xdr:rowOff>
    </xdr:to>
    <xdr:cxnSp macro="">
      <xdr:nvCxnSpPr>
        <xdr:cNvPr id="264" name="直線コネクタ 263">
          <a:extLst>
            <a:ext uri="{FF2B5EF4-FFF2-40B4-BE49-F238E27FC236}">
              <a16:creationId xmlns:a16="http://schemas.microsoft.com/office/drawing/2014/main" id="{B2CB4F68-2DAB-4FFF-8161-5AA54D23E195}"/>
            </a:ext>
          </a:extLst>
        </xdr:cNvPr>
        <xdr:cNvCxnSpPr/>
      </xdr:nvCxnSpPr>
      <xdr:spPr>
        <a:xfrm flipV="1">
          <a:off x="12296775" y="13832416"/>
          <a:ext cx="809625"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132291</xdr:rowOff>
    </xdr:from>
    <xdr:to>
      <xdr:col>68</xdr:col>
      <xdr:colOff>203200</xdr:colOff>
      <xdr:row>85</xdr:row>
      <xdr:rowOff>62441</xdr:rowOff>
    </xdr:to>
    <xdr:sp macro="" textlink="">
      <xdr:nvSpPr>
        <xdr:cNvPr id="265" name="フローチャート: 判断 264">
          <a:extLst>
            <a:ext uri="{FF2B5EF4-FFF2-40B4-BE49-F238E27FC236}">
              <a16:creationId xmlns:a16="http://schemas.microsoft.com/office/drawing/2014/main" id="{A1AE65D6-E07C-4163-A0E4-2C8FCC5B9E86}"/>
            </a:ext>
          </a:extLst>
        </xdr:cNvPr>
        <xdr:cNvSpPr/>
      </xdr:nvSpPr>
      <xdr:spPr>
        <a:xfrm>
          <a:off x="13058775" y="1373399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72618</xdr:rowOff>
    </xdr:from>
    <xdr:ext cx="762000" cy="259045"/>
    <xdr:sp macro="" textlink="">
      <xdr:nvSpPr>
        <xdr:cNvPr id="266" name="テキスト ボックス 265">
          <a:extLst>
            <a:ext uri="{FF2B5EF4-FFF2-40B4-BE49-F238E27FC236}">
              <a16:creationId xmlns:a16="http://schemas.microsoft.com/office/drawing/2014/main" id="{DC21A512-BF02-4F57-8472-2F2510D2DE4E}"/>
            </a:ext>
          </a:extLst>
        </xdr:cNvPr>
        <xdr:cNvSpPr txBox="1"/>
      </xdr:nvSpPr>
      <xdr:spPr>
        <a:xfrm>
          <a:off x="12763500" y="13509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41275</xdr:rowOff>
    </xdr:from>
    <xdr:to>
      <xdr:col>64</xdr:col>
      <xdr:colOff>152400</xdr:colOff>
      <xdr:row>85</xdr:row>
      <xdr:rowOff>142875</xdr:rowOff>
    </xdr:to>
    <xdr:sp macro="" textlink="">
      <xdr:nvSpPr>
        <xdr:cNvPr id="267" name="フローチャート: 判断 266">
          <a:extLst>
            <a:ext uri="{FF2B5EF4-FFF2-40B4-BE49-F238E27FC236}">
              <a16:creationId xmlns:a16="http://schemas.microsoft.com/office/drawing/2014/main" id="{FEB0E17D-0699-40D5-B303-BE66889FE02F}"/>
            </a:ext>
          </a:extLst>
        </xdr:cNvPr>
        <xdr:cNvSpPr/>
      </xdr:nvSpPr>
      <xdr:spPr>
        <a:xfrm>
          <a:off x="12239625" y="138080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153052</xdr:rowOff>
    </xdr:from>
    <xdr:ext cx="762000" cy="259045"/>
    <xdr:sp macro="" textlink="">
      <xdr:nvSpPr>
        <xdr:cNvPr id="268" name="テキスト ボックス 267">
          <a:extLst>
            <a:ext uri="{FF2B5EF4-FFF2-40B4-BE49-F238E27FC236}">
              <a16:creationId xmlns:a16="http://schemas.microsoft.com/office/drawing/2014/main" id="{8734E16C-7C17-4FED-80B4-25840E499C45}"/>
            </a:ext>
          </a:extLst>
        </xdr:cNvPr>
        <xdr:cNvSpPr txBox="1"/>
      </xdr:nvSpPr>
      <xdr:spPr>
        <a:xfrm>
          <a:off x="11953875" y="135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99FC1EE1-7171-4510-9BD2-84A856FBCF51}"/>
            </a:ext>
          </a:extLst>
        </xdr:cNvPr>
        <xdr:cNvSpPr txBox="1"/>
      </xdr:nvSpPr>
      <xdr:spPr>
        <a:xfrm>
          <a:off x="152781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1ECE10C8-FA40-40B2-97AA-FA0F28876E29}"/>
            </a:ext>
          </a:extLst>
        </xdr:cNvPr>
        <xdr:cNvSpPr txBox="1"/>
      </xdr:nvSpPr>
      <xdr:spPr>
        <a:xfrm>
          <a:off x="145161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9BCEC22A-3EF3-493E-8015-6495F9E8DC5A}"/>
            </a:ext>
          </a:extLst>
        </xdr:cNvPr>
        <xdr:cNvSpPr txBox="1"/>
      </xdr:nvSpPr>
      <xdr:spPr>
        <a:xfrm>
          <a:off x="137160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7422F6B3-49D5-48C5-A649-538FD4A8948A}"/>
            </a:ext>
          </a:extLst>
        </xdr:cNvPr>
        <xdr:cNvSpPr txBox="1"/>
      </xdr:nvSpPr>
      <xdr:spPr>
        <a:xfrm>
          <a:off x="129063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47F8C2B7-70AD-4E1F-A75A-4B191F067BBA}"/>
            </a:ext>
          </a:extLst>
        </xdr:cNvPr>
        <xdr:cNvSpPr txBox="1"/>
      </xdr:nvSpPr>
      <xdr:spPr>
        <a:xfrm>
          <a:off x="1209675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1059</xdr:rowOff>
    </xdr:from>
    <xdr:to>
      <xdr:col>81</xdr:col>
      <xdr:colOff>95250</xdr:colOff>
      <xdr:row>85</xdr:row>
      <xdr:rowOff>102659</xdr:rowOff>
    </xdr:to>
    <xdr:sp macro="" textlink="">
      <xdr:nvSpPr>
        <xdr:cNvPr id="274" name="楕円 273">
          <a:extLst>
            <a:ext uri="{FF2B5EF4-FFF2-40B4-BE49-F238E27FC236}">
              <a16:creationId xmlns:a16="http://schemas.microsoft.com/office/drawing/2014/main" id="{9C98A9BF-FF1E-4A9B-B94A-844716DE325B}"/>
            </a:ext>
          </a:extLst>
        </xdr:cNvPr>
        <xdr:cNvSpPr/>
      </xdr:nvSpPr>
      <xdr:spPr>
        <a:xfrm>
          <a:off x="15430500" y="13764684"/>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144586</xdr:rowOff>
    </xdr:from>
    <xdr:ext cx="762000" cy="259045"/>
    <xdr:sp macro="" textlink="">
      <xdr:nvSpPr>
        <xdr:cNvPr id="275" name="給与水準   （国との比較）該当値テキスト">
          <a:extLst>
            <a:ext uri="{FF2B5EF4-FFF2-40B4-BE49-F238E27FC236}">
              <a16:creationId xmlns:a16="http://schemas.microsoft.com/office/drawing/2014/main" id="{E603089C-69A2-4EED-A9DD-8AD806C2D2B2}"/>
            </a:ext>
          </a:extLst>
        </xdr:cNvPr>
        <xdr:cNvSpPr txBox="1"/>
      </xdr:nvSpPr>
      <xdr:spPr>
        <a:xfrm>
          <a:off x="15563850" y="1374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132291</xdr:rowOff>
    </xdr:from>
    <xdr:to>
      <xdr:col>77</xdr:col>
      <xdr:colOff>95250</xdr:colOff>
      <xdr:row>85</xdr:row>
      <xdr:rowOff>62441</xdr:rowOff>
    </xdr:to>
    <xdr:sp macro="" textlink="">
      <xdr:nvSpPr>
        <xdr:cNvPr id="276" name="楕円 275">
          <a:extLst>
            <a:ext uri="{FF2B5EF4-FFF2-40B4-BE49-F238E27FC236}">
              <a16:creationId xmlns:a16="http://schemas.microsoft.com/office/drawing/2014/main" id="{B8A2E29D-0426-4E4E-A7D1-D0E7AFB4A7BC}"/>
            </a:ext>
          </a:extLst>
        </xdr:cNvPr>
        <xdr:cNvSpPr/>
      </xdr:nvSpPr>
      <xdr:spPr>
        <a:xfrm>
          <a:off x="14668500" y="1373399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47218</xdr:rowOff>
    </xdr:from>
    <xdr:ext cx="736600" cy="259045"/>
    <xdr:sp macro="" textlink="">
      <xdr:nvSpPr>
        <xdr:cNvPr id="277" name="テキスト ボックス 276">
          <a:extLst>
            <a:ext uri="{FF2B5EF4-FFF2-40B4-BE49-F238E27FC236}">
              <a16:creationId xmlns:a16="http://schemas.microsoft.com/office/drawing/2014/main" id="{B53BB442-B4A6-4B1C-8E65-CD752BBE83BA}"/>
            </a:ext>
          </a:extLst>
        </xdr:cNvPr>
        <xdr:cNvSpPr txBox="1"/>
      </xdr:nvSpPr>
      <xdr:spPr>
        <a:xfrm>
          <a:off x="14373225" y="138140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1059</xdr:rowOff>
    </xdr:from>
    <xdr:to>
      <xdr:col>73</xdr:col>
      <xdr:colOff>44450</xdr:colOff>
      <xdr:row>85</xdr:row>
      <xdr:rowOff>102659</xdr:rowOff>
    </xdr:to>
    <xdr:sp macro="" textlink="">
      <xdr:nvSpPr>
        <xdr:cNvPr id="278" name="楕円 277">
          <a:extLst>
            <a:ext uri="{FF2B5EF4-FFF2-40B4-BE49-F238E27FC236}">
              <a16:creationId xmlns:a16="http://schemas.microsoft.com/office/drawing/2014/main" id="{31822CA2-079A-47C9-AB23-F04F78B945A3}"/>
            </a:ext>
          </a:extLst>
        </xdr:cNvPr>
        <xdr:cNvSpPr/>
      </xdr:nvSpPr>
      <xdr:spPr>
        <a:xfrm>
          <a:off x="13868400" y="13764684"/>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87436</xdr:rowOff>
    </xdr:from>
    <xdr:ext cx="762000" cy="259045"/>
    <xdr:sp macro="" textlink="">
      <xdr:nvSpPr>
        <xdr:cNvPr id="279" name="テキスト ボックス 278">
          <a:extLst>
            <a:ext uri="{FF2B5EF4-FFF2-40B4-BE49-F238E27FC236}">
              <a16:creationId xmlns:a16="http://schemas.microsoft.com/office/drawing/2014/main" id="{D4EB9372-AC10-480D-85CA-AA35033578C5}"/>
            </a:ext>
          </a:extLst>
        </xdr:cNvPr>
        <xdr:cNvSpPr txBox="1"/>
      </xdr:nvSpPr>
      <xdr:spPr>
        <a:xfrm>
          <a:off x="13554075" y="13847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21166</xdr:rowOff>
    </xdr:from>
    <xdr:to>
      <xdr:col>68</xdr:col>
      <xdr:colOff>203200</xdr:colOff>
      <xdr:row>85</xdr:row>
      <xdr:rowOff>122766</xdr:rowOff>
    </xdr:to>
    <xdr:sp macro="" textlink="">
      <xdr:nvSpPr>
        <xdr:cNvPr id="280" name="楕円 279">
          <a:extLst>
            <a:ext uri="{FF2B5EF4-FFF2-40B4-BE49-F238E27FC236}">
              <a16:creationId xmlns:a16="http://schemas.microsoft.com/office/drawing/2014/main" id="{8E30F780-7D62-4AAA-AF3A-07A145284BBD}"/>
            </a:ext>
          </a:extLst>
        </xdr:cNvPr>
        <xdr:cNvSpPr/>
      </xdr:nvSpPr>
      <xdr:spPr>
        <a:xfrm>
          <a:off x="13058775" y="13784791"/>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81" name="テキスト ボックス 280">
          <a:extLst>
            <a:ext uri="{FF2B5EF4-FFF2-40B4-BE49-F238E27FC236}">
              <a16:creationId xmlns:a16="http://schemas.microsoft.com/office/drawing/2014/main" id="{46D6C087-1E70-4E37-AF7E-D53D3D046621}"/>
            </a:ext>
          </a:extLst>
        </xdr:cNvPr>
        <xdr:cNvSpPr txBox="1"/>
      </xdr:nvSpPr>
      <xdr:spPr>
        <a:xfrm>
          <a:off x="12763500" y="13867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82" name="楕円 281">
          <a:extLst>
            <a:ext uri="{FF2B5EF4-FFF2-40B4-BE49-F238E27FC236}">
              <a16:creationId xmlns:a16="http://schemas.microsoft.com/office/drawing/2014/main" id="{5A5B72E5-AD41-4610-8488-0565BDE13B17}"/>
            </a:ext>
          </a:extLst>
        </xdr:cNvPr>
        <xdr:cNvSpPr/>
      </xdr:nvSpPr>
      <xdr:spPr>
        <a:xfrm>
          <a:off x="12239625" y="13848291"/>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167868</xdr:rowOff>
    </xdr:from>
    <xdr:ext cx="762000" cy="259045"/>
    <xdr:sp macro="" textlink="">
      <xdr:nvSpPr>
        <xdr:cNvPr id="283" name="テキスト ボックス 282">
          <a:extLst>
            <a:ext uri="{FF2B5EF4-FFF2-40B4-BE49-F238E27FC236}">
              <a16:creationId xmlns:a16="http://schemas.microsoft.com/office/drawing/2014/main" id="{EADEABAE-420A-4132-8037-535560791B7F}"/>
            </a:ext>
          </a:extLst>
        </xdr:cNvPr>
        <xdr:cNvSpPr txBox="1"/>
      </xdr:nvSpPr>
      <xdr:spPr>
        <a:xfrm>
          <a:off x="11953875" y="13928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C9033664-6FB8-4380-BE8B-A0505B4E933F}"/>
            </a:ext>
          </a:extLst>
        </xdr:cNvPr>
        <xdr:cNvSpPr/>
      </xdr:nvSpPr>
      <xdr:spPr>
        <a:xfrm>
          <a:off x="11668125" y="834390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6E0159E1-7B6D-4564-BD37-E82F00FFA4FE}"/>
            </a:ext>
          </a:extLst>
        </xdr:cNvPr>
        <xdr:cNvSpPr txBox="1"/>
      </xdr:nvSpPr>
      <xdr:spPr>
        <a:xfrm>
          <a:off x="12142977" y="86868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579EF4C-EA30-4AA3-A110-58ADC7407E24}"/>
            </a:ext>
          </a:extLst>
        </xdr:cNvPr>
        <xdr:cNvSpPr txBox="1"/>
      </xdr:nvSpPr>
      <xdr:spPr>
        <a:xfrm>
          <a:off x="14307949" y="865822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22013609-AA39-42F8-A99C-33614AF01305}"/>
            </a:ext>
          </a:extLst>
        </xdr:cNvPr>
        <xdr:cNvSpPr/>
      </xdr:nvSpPr>
      <xdr:spPr>
        <a:xfrm>
          <a:off x="16354425" y="85820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E43BD0A8-2471-4AE5-8600-E5C9B4A93A2F}"/>
            </a:ext>
          </a:extLst>
        </xdr:cNvPr>
        <xdr:cNvSpPr/>
      </xdr:nvSpPr>
      <xdr:spPr>
        <a:xfrm>
          <a:off x="16354425" y="87534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9E8456DB-E22F-43C4-AB7C-51FD27B3A6A0}"/>
            </a:ext>
          </a:extLst>
        </xdr:cNvPr>
        <xdr:cNvSpPr/>
      </xdr:nvSpPr>
      <xdr:spPr>
        <a:xfrm>
          <a:off x="17849850" y="85820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68B19F00-95D9-4F2F-99CC-6CA43D79D780}"/>
            </a:ext>
          </a:extLst>
        </xdr:cNvPr>
        <xdr:cNvSpPr/>
      </xdr:nvSpPr>
      <xdr:spPr>
        <a:xfrm>
          <a:off x="17849850" y="875347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81320AF-2CC9-41FB-BB06-AE74038375E8}"/>
            </a:ext>
          </a:extLst>
        </xdr:cNvPr>
        <xdr:cNvSpPr/>
      </xdr:nvSpPr>
      <xdr:spPr>
        <a:xfrm>
          <a:off x="19173825" y="858202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67CE3721-1CB0-4B7D-9D39-63B6901C06E5}"/>
            </a:ext>
          </a:extLst>
        </xdr:cNvPr>
        <xdr:cNvSpPr/>
      </xdr:nvSpPr>
      <xdr:spPr>
        <a:xfrm>
          <a:off x="19173825" y="875347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BDCFDD82-74EF-4934-9144-051EBA8594EE}"/>
            </a:ext>
          </a:extLst>
        </xdr:cNvPr>
        <xdr:cNvSpPr/>
      </xdr:nvSpPr>
      <xdr:spPr>
        <a:xfrm>
          <a:off x="11668125" y="9067800"/>
          <a:ext cx="4619625" cy="22669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27B2E11C-8141-4721-8E45-FE2EB456D83C}"/>
            </a:ext>
          </a:extLst>
        </xdr:cNvPr>
        <xdr:cNvSpPr/>
      </xdr:nvSpPr>
      <xdr:spPr>
        <a:xfrm>
          <a:off x="16459200" y="9067800"/>
          <a:ext cx="5476875" cy="2266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E7CDA3D8-36F9-4992-AFF7-24784B06D86F}"/>
            </a:ext>
          </a:extLst>
        </xdr:cNvPr>
        <xdr:cNvSpPr/>
      </xdr:nvSpPr>
      <xdr:spPr>
        <a:xfrm>
          <a:off x="16459200" y="906780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2003A562-B300-49B0-B4EE-2CAAD05299F7}"/>
            </a:ext>
          </a:extLst>
        </xdr:cNvPr>
        <xdr:cNvSpPr txBox="1"/>
      </xdr:nvSpPr>
      <xdr:spPr>
        <a:xfrm>
          <a:off x="16573500" y="936307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「横浜市中期４か年計画」（</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2022</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2025</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おいて、行政に求められる多様なニーズに、スピード感を持って市民目線で対応するとともに、政策課題に即応できる組織体制を構築し、限られた経営資源の中で最大限の効果を発揮できる効率的・効果的な執行体制を構築するという目標を掲げ、執行体制づくりを進めま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人口</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1,000</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人当たりの職員数は、類似団体の平均を大きく下回っています。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新規事業や重点施策へ対応するための人員は既存事業の見直しにより捻出するという考え方を基本として、既存施策・事業のあり方、仕事の進め方を見直すことにより、効率的・効果的な執行体制づくりを行っ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7DA0681F-1687-4857-886D-D6ADD0B9252B}"/>
            </a:ext>
          </a:extLst>
        </xdr:cNvPr>
        <xdr:cNvSpPr txBox="1"/>
      </xdr:nvSpPr>
      <xdr:spPr>
        <a:xfrm>
          <a:off x="11630025" y="88868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4FA1CEC3-3B80-4F36-ACC8-F99B5662433E}"/>
            </a:ext>
          </a:extLst>
        </xdr:cNvPr>
        <xdr:cNvCxnSpPr/>
      </xdr:nvCxnSpPr>
      <xdr:spPr>
        <a:xfrm>
          <a:off x="11668125" y="113347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B872BD60-177E-49CA-975E-2F1A0D423CD4}"/>
            </a:ext>
          </a:extLst>
        </xdr:cNvPr>
        <xdr:cNvSpPr txBox="1"/>
      </xdr:nvSpPr>
      <xdr:spPr>
        <a:xfrm>
          <a:off x="10982325"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913CECD-2640-45D0-B646-4F5FC7AAC62C}"/>
            </a:ext>
          </a:extLst>
        </xdr:cNvPr>
        <xdr:cNvCxnSpPr/>
      </xdr:nvCxnSpPr>
      <xdr:spPr>
        <a:xfrm>
          <a:off x="11668125" y="1096115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C214D462-AC89-4178-87E4-37D9EA50A329}"/>
            </a:ext>
          </a:extLst>
        </xdr:cNvPr>
        <xdr:cNvSpPr txBox="1"/>
      </xdr:nvSpPr>
      <xdr:spPr>
        <a:xfrm>
          <a:off x="10982325" y="10831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EC0FDB0A-AC30-4D58-90B8-E7BDDE7E146D}"/>
            </a:ext>
          </a:extLst>
        </xdr:cNvPr>
        <xdr:cNvCxnSpPr/>
      </xdr:nvCxnSpPr>
      <xdr:spPr>
        <a:xfrm>
          <a:off x="11668125" y="1057486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5099DB53-990D-4432-A706-82B51A5E896D}"/>
            </a:ext>
          </a:extLst>
        </xdr:cNvPr>
        <xdr:cNvSpPr txBox="1"/>
      </xdr:nvSpPr>
      <xdr:spPr>
        <a:xfrm>
          <a:off x="10982325" y="1044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723EA6D6-2359-452F-8A91-BF84BA763A59}"/>
            </a:ext>
          </a:extLst>
        </xdr:cNvPr>
        <xdr:cNvCxnSpPr/>
      </xdr:nvCxnSpPr>
      <xdr:spPr>
        <a:xfrm>
          <a:off x="11668125" y="102012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E8CEB9B1-6CAF-4052-A798-507780FDB898}"/>
            </a:ext>
          </a:extLst>
        </xdr:cNvPr>
        <xdr:cNvSpPr txBox="1"/>
      </xdr:nvSpPr>
      <xdr:spPr>
        <a:xfrm>
          <a:off x="10982325" y="1006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91CAAF11-4C04-45A8-93C2-141B5DFAE4DA}"/>
            </a:ext>
          </a:extLst>
        </xdr:cNvPr>
        <xdr:cNvCxnSpPr/>
      </xdr:nvCxnSpPr>
      <xdr:spPr>
        <a:xfrm>
          <a:off x="11668125" y="981815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7CFE30B7-A384-4A3C-BAC1-6CB9DBA1FB5C}"/>
            </a:ext>
          </a:extLst>
        </xdr:cNvPr>
        <xdr:cNvSpPr txBox="1"/>
      </xdr:nvSpPr>
      <xdr:spPr>
        <a:xfrm>
          <a:off x="10982325" y="9688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55D67981-9F65-4530-B705-197813208ED1}"/>
            </a:ext>
          </a:extLst>
        </xdr:cNvPr>
        <xdr:cNvCxnSpPr/>
      </xdr:nvCxnSpPr>
      <xdr:spPr>
        <a:xfrm>
          <a:off x="11668125" y="944139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74EBABF6-008D-4702-B871-D60FEFBA77F5}"/>
            </a:ext>
          </a:extLst>
        </xdr:cNvPr>
        <xdr:cNvSpPr txBox="1"/>
      </xdr:nvSpPr>
      <xdr:spPr>
        <a:xfrm>
          <a:off x="10982325" y="9305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810EC562-276B-491D-A375-3739261BA4CB}"/>
            </a:ext>
          </a:extLst>
        </xdr:cNvPr>
        <xdr:cNvCxnSpPr/>
      </xdr:nvCxnSpPr>
      <xdr:spPr>
        <a:xfrm>
          <a:off x="11668125" y="90678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5E3F9C53-E8F2-4EE0-A8F3-57762169A57A}"/>
            </a:ext>
          </a:extLst>
        </xdr:cNvPr>
        <xdr:cNvSpPr txBox="1"/>
      </xdr:nvSpPr>
      <xdr:spPr>
        <a:xfrm>
          <a:off x="10982325" y="892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3445DE6B-0C8A-4791-8295-A23088192791}"/>
            </a:ext>
          </a:extLst>
        </xdr:cNvPr>
        <xdr:cNvSpPr/>
      </xdr:nvSpPr>
      <xdr:spPr>
        <a:xfrm>
          <a:off x="11668125" y="9067800"/>
          <a:ext cx="4619625"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73660</xdr:rowOff>
    </xdr:from>
    <xdr:to>
      <xdr:col>81</xdr:col>
      <xdr:colOff>44450</xdr:colOff>
      <xdr:row>66</xdr:row>
      <xdr:rowOff>90594</xdr:rowOff>
    </xdr:to>
    <xdr:cxnSp macro="">
      <xdr:nvCxnSpPr>
        <xdr:cNvPr id="313" name="直線コネクタ 312">
          <a:extLst>
            <a:ext uri="{FF2B5EF4-FFF2-40B4-BE49-F238E27FC236}">
              <a16:creationId xmlns:a16="http://schemas.microsoft.com/office/drawing/2014/main" id="{4DE77341-A24B-444D-8C42-41C82A940163}"/>
            </a:ext>
          </a:extLst>
        </xdr:cNvPr>
        <xdr:cNvCxnSpPr/>
      </xdr:nvCxnSpPr>
      <xdr:spPr>
        <a:xfrm flipV="1">
          <a:off x="15478125" y="9789160"/>
          <a:ext cx="0" cy="9853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62671</xdr:rowOff>
    </xdr:from>
    <xdr:ext cx="762000" cy="259045"/>
    <xdr:sp macro="" textlink="">
      <xdr:nvSpPr>
        <xdr:cNvPr id="314" name="定員管理の状況最小値テキスト">
          <a:extLst>
            <a:ext uri="{FF2B5EF4-FFF2-40B4-BE49-F238E27FC236}">
              <a16:creationId xmlns:a16="http://schemas.microsoft.com/office/drawing/2014/main" id="{CEB66B6A-F9B0-45D8-9096-717D5CB2799C}"/>
            </a:ext>
          </a:extLst>
        </xdr:cNvPr>
        <xdr:cNvSpPr txBox="1"/>
      </xdr:nvSpPr>
      <xdr:spPr>
        <a:xfrm>
          <a:off x="15563850" y="10752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90594</xdr:rowOff>
    </xdr:from>
    <xdr:to>
      <xdr:col>81</xdr:col>
      <xdr:colOff>133350</xdr:colOff>
      <xdr:row>66</xdr:row>
      <xdr:rowOff>90594</xdr:rowOff>
    </xdr:to>
    <xdr:cxnSp macro="">
      <xdr:nvCxnSpPr>
        <xdr:cNvPr id="315" name="直線コネクタ 314">
          <a:extLst>
            <a:ext uri="{FF2B5EF4-FFF2-40B4-BE49-F238E27FC236}">
              <a16:creationId xmlns:a16="http://schemas.microsoft.com/office/drawing/2014/main" id="{7960FE48-7A3D-4C03-94A6-7C76C2E8096D}"/>
            </a:ext>
          </a:extLst>
        </xdr:cNvPr>
        <xdr:cNvCxnSpPr/>
      </xdr:nvCxnSpPr>
      <xdr:spPr>
        <a:xfrm>
          <a:off x="15401925" y="1077446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160037</xdr:rowOff>
    </xdr:from>
    <xdr:ext cx="762000" cy="259045"/>
    <xdr:sp macro="" textlink="">
      <xdr:nvSpPr>
        <xdr:cNvPr id="316" name="定員管理の状況最大値テキスト">
          <a:extLst>
            <a:ext uri="{FF2B5EF4-FFF2-40B4-BE49-F238E27FC236}">
              <a16:creationId xmlns:a16="http://schemas.microsoft.com/office/drawing/2014/main" id="{2479C6D0-6DCC-4F5E-865B-2C2383D0989C}"/>
            </a:ext>
          </a:extLst>
        </xdr:cNvPr>
        <xdr:cNvSpPr txBox="1"/>
      </xdr:nvSpPr>
      <xdr:spPr>
        <a:xfrm>
          <a:off x="15563850" y="955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73660</xdr:rowOff>
    </xdr:from>
    <xdr:to>
      <xdr:col>81</xdr:col>
      <xdr:colOff>133350</xdr:colOff>
      <xdr:row>60</xdr:row>
      <xdr:rowOff>73660</xdr:rowOff>
    </xdr:to>
    <xdr:cxnSp macro="">
      <xdr:nvCxnSpPr>
        <xdr:cNvPr id="317" name="直線コネクタ 316">
          <a:extLst>
            <a:ext uri="{FF2B5EF4-FFF2-40B4-BE49-F238E27FC236}">
              <a16:creationId xmlns:a16="http://schemas.microsoft.com/office/drawing/2014/main" id="{C54F3CA9-A187-4F4D-9E12-E3C1BC47ACF0}"/>
            </a:ext>
          </a:extLst>
        </xdr:cNvPr>
        <xdr:cNvCxnSpPr/>
      </xdr:nvCxnSpPr>
      <xdr:spPr>
        <a:xfrm>
          <a:off x="15401925" y="978916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6773</xdr:rowOff>
    </xdr:from>
    <xdr:to>
      <xdr:col>81</xdr:col>
      <xdr:colOff>44450</xdr:colOff>
      <xdr:row>61</xdr:row>
      <xdr:rowOff>26881</xdr:rowOff>
    </xdr:to>
    <xdr:cxnSp macro="">
      <xdr:nvCxnSpPr>
        <xdr:cNvPr id="318" name="直線コネクタ 317">
          <a:extLst>
            <a:ext uri="{FF2B5EF4-FFF2-40B4-BE49-F238E27FC236}">
              <a16:creationId xmlns:a16="http://schemas.microsoft.com/office/drawing/2014/main" id="{E37CB22A-3A6B-42A7-A2E3-DE0CF77D0FE4}"/>
            </a:ext>
          </a:extLst>
        </xdr:cNvPr>
        <xdr:cNvCxnSpPr/>
      </xdr:nvCxnSpPr>
      <xdr:spPr>
        <a:xfrm>
          <a:off x="14716125" y="9887373"/>
          <a:ext cx="762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63</xdr:row>
      <xdr:rowOff>47642</xdr:rowOff>
    </xdr:from>
    <xdr:ext cx="762000" cy="259045"/>
    <xdr:sp macro="" textlink="">
      <xdr:nvSpPr>
        <xdr:cNvPr id="319" name="定員管理の状況平均値テキスト">
          <a:extLst>
            <a:ext uri="{FF2B5EF4-FFF2-40B4-BE49-F238E27FC236}">
              <a16:creationId xmlns:a16="http://schemas.microsoft.com/office/drawing/2014/main" id="{C6A9AE66-C0DA-4996-A9E7-1BCB9222631A}"/>
            </a:ext>
          </a:extLst>
        </xdr:cNvPr>
        <xdr:cNvSpPr txBox="1"/>
      </xdr:nvSpPr>
      <xdr:spPr>
        <a:xfrm>
          <a:off x="15563850" y="10245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75565</xdr:rowOff>
    </xdr:from>
    <xdr:to>
      <xdr:col>81</xdr:col>
      <xdr:colOff>95250</xdr:colOff>
      <xdr:row>64</xdr:row>
      <xdr:rowOff>5715</xdr:rowOff>
    </xdr:to>
    <xdr:sp macro="" textlink="">
      <xdr:nvSpPr>
        <xdr:cNvPr id="320" name="フローチャート: 判断 319">
          <a:extLst>
            <a:ext uri="{FF2B5EF4-FFF2-40B4-BE49-F238E27FC236}">
              <a16:creationId xmlns:a16="http://schemas.microsoft.com/office/drawing/2014/main" id="{403FEFEC-DDAD-4502-B6A1-73759B393F30}"/>
            </a:ext>
          </a:extLst>
        </xdr:cNvPr>
        <xdr:cNvSpPr/>
      </xdr:nvSpPr>
      <xdr:spPr>
        <a:xfrm>
          <a:off x="15430500" y="1027684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2752</xdr:rowOff>
    </xdr:from>
    <xdr:to>
      <xdr:col>77</xdr:col>
      <xdr:colOff>44450</xdr:colOff>
      <xdr:row>61</xdr:row>
      <xdr:rowOff>6773</xdr:rowOff>
    </xdr:to>
    <xdr:cxnSp macro="">
      <xdr:nvCxnSpPr>
        <xdr:cNvPr id="321" name="直線コネクタ 320">
          <a:extLst>
            <a:ext uri="{FF2B5EF4-FFF2-40B4-BE49-F238E27FC236}">
              <a16:creationId xmlns:a16="http://schemas.microsoft.com/office/drawing/2014/main" id="{EEAB84BE-B567-4D09-9AFA-5E095ECA8278}"/>
            </a:ext>
          </a:extLst>
        </xdr:cNvPr>
        <xdr:cNvCxnSpPr/>
      </xdr:nvCxnSpPr>
      <xdr:spPr>
        <a:xfrm>
          <a:off x="13906500" y="9880177"/>
          <a:ext cx="809625" cy="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63</xdr:row>
      <xdr:rowOff>67521</xdr:rowOff>
    </xdr:from>
    <xdr:to>
      <xdr:col>77</xdr:col>
      <xdr:colOff>95250</xdr:colOff>
      <xdr:row>63</xdr:row>
      <xdr:rowOff>169121</xdr:rowOff>
    </xdr:to>
    <xdr:sp macro="" textlink="">
      <xdr:nvSpPr>
        <xdr:cNvPr id="322" name="フローチャート: 判断 321">
          <a:extLst>
            <a:ext uri="{FF2B5EF4-FFF2-40B4-BE49-F238E27FC236}">
              <a16:creationId xmlns:a16="http://schemas.microsoft.com/office/drawing/2014/main" id="{950A9697-F0A4-4D74-B351-30DDB2B3B386}"/>
            </a:ext>
          </a:extLst>
        </xdr:cNvPr>
        <xdr:cNvSpPr/>
      </xdr:nvSpPr>
      <xdr:spPr>
        <a:xfrm>
          <a:off x="14668500" y="1026562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153898</xdr:rowOff>
    </xdr:from>
    <xdr:ext cx="736600" cy="259045"/>
    <xdr:sp macro="" textlink="">
      <xdr:nvSpPr>
        <xdr:cNvPr id="323" name="テキスト ボックス 322">
          <a:extLst>
            <a:ext uri="{FF2B5EF4-FFF2-40B4-BE49-F238E27FC236}">
              <a16:creationId xmlns:a16="http://schemas.microsoft.com/office/drawing/2014/main" id="{490BCDC0-3237-4075-94DC-C0EBDEFB33F2}"/>
            </a:ext>
          </a:extLst>
        </xdr:cNvPr>
        <xdr:cNvSpPr txBox="1"/>
      </xdr:nvSpPr>
      <xdr:spPr>
        <a:xfrm>
          <a:off x="14373225" y="10355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53552</xdr:rowOff>
    </xdr:from>
    <xdr:to>
      <xdr:col>72</xdr:col>
      <xdr:colOff>203200</xdr:colOff>
      <xdr:row>61</xdr:row>
      <xdr:rowOff>2752</xdr:rowOff>
    </xdr:to>
    <xdr:cxnSp macro="">
      <xdr:nvCxnSpPr>
        <xdr:cNvPr id="324" name="直線コネクタ 323">
          <a:extLst>
            <a:ext uri="{FF2B5EF4-FFF2-40B4-BE49-F238E27FC236}">
              <a16:creationId xmlns:a16="http://schemas.microsoft.com/office/drawing/2014/main" id="{80A8B092-7198-47D9-A985-4A6B77B08A7C}"/>
            </a:ext>
          </a:extLst>
        </xdr:cNvPr>
        <xdr:cNvCxnSpPr/>
      </xdr:nvCxnSpPr>
      <xdr:spPr>
        <a:xfrm>
          <a:off x="13106400" y="9765877"/>
          <a:ext cx="8001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63</xdr:row>
      <xdr:rowOff>55456</xdr:rowOff>
    </xdr:from>
    <xdr:to>
      <xdr:col>73</xdr:col>
      <xdr:colOff>44450</xdr:colOff>
      <xdr:row>63</xdr:row>
      <xdr:rowOff>157056</xdr:rowOff>
    </xdr:to>
    <xdr:sp macro="" textlink="">
      <xdr:nvSpPr>
        <xdr:cNvPr id="325" name="フローチャート: 判断 324">
          <a:extLst>
            <a:ext uri="{FF2B5EF4-FFF2-40B4-BE49-F238E27FC236}">
              <a16:creationId xmlns:a16="http://schemas.microsoft.com/office/drawing/2014/main" id="{B514E120-9CB4-40C5-8E1F-A1DB9BC6252B}"/>
            </a:ext>
          </a:extLst>
        </xdr:cNvPr>
        <xdr:cNvSpPr/>
      </xdr:nvSpPr>
      <xdr:spPr>
        <a:xfrm>
          <a:off x="13868400" y="10256731"/>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141833</xdr:rowOff>
    </xdr:from>
    <xdr:ext cx="762000" cy="259045"/>
    <xdr:sp macro="" textlink="">
      <xdr:nvSpPr>
        <xdr:cNvPr id="326" name="テキスト ボックス 325">
          <a:extLst>
            <a:ext uri="{FF2B5EF4-FFF2-40B4-BE49-F238E27FC236}">
              <a16:creationId xmlns:a16="http://schemas.microsoft.com/office/drawing/2014/main" id="{EFCF9D4A-A2B7-4265-8CCA-6C984B811B95}"/>
            </a:ext>
          </a:extLst>
        </xdr:cNvPr>
        <xdr:cNvSpPr txBox="1"/>
      </xdr:nvSpPr>
      <xdr:spPr>
        <a:xfrm>
          <a:off x="13554075" y="10346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140546</xdr:rowOff>
    </xdr:from>
    <xdr:to>
      <xdr:col>68</xdr:col>
      <xdr:colOff>152400</xdr:colOff>
      <xdr:row>60</xdr:row>
      <xdr:rowOff>53552</xdr:rowOff>
    </xdr:to>
    <xdr:cxnSp macro="">
      <xdr:nvCxnSpPr>
        <xdr:cNvPr id="327" name="直線コネクタ 326">
          <a:extLst>
            <a:ext uri="{FF2B5EF4-FFF2-40B4-BE49-F238E27FC236}">
              <a16:creationId xmlns:a16="http://schemas.microsoft.com/office/drawing/2014/main" id="{F249EF50-5228-47A7-A751-39C1AC6CEC55}"/>
            </a:ext>
          </a:extLst>
        </xdr:cNvPr>
        <xdr:cNvCxnSpPr/>
      </xdr:nvCxnSpPr>
      <xdr:spPr>
        <a:xfrm>
          <a:off x="12296775" y="9697296"/>
          <a:ext cx="809625"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70062</xdr:rowOff>
    </xdr:from>
    <xdr:to>
      <xdr:col>68</xdr:col>
      <xdr:colOff>203200</xdr:colOff>
      <xdr:row>63</xdr:row>
      <xdr:rowOff>212</xdr:rowOff>
    </xdr:to>
    <xdr:sp macro="" textlink="">
      <xdr:nvSpPr>
        <xdr:cNvPr id="328" name="フローチャート: 判断 327">
          <a:extLst>
            <a:ext uri="{FF2B5EF4-FFF2-40B4-BE49-F238E27FC236}">
              <a16:creationId xmlns:a16="http://schemas.microsoft.com/office/drawing/2014/main" id="{3CE174FA-936F-459A-A22D-43673637A5EE}"/>
            </a:ext>
          </a:extLst>
        </xdr:cNvPr>
        <xdr:cNvSpPr/>
      </xdr:nvSpPr>
      <xdr:spPr>
        <a:xfrm>
          <a:off x="13058775" y="1010623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156439</xdr:rowOff>
    </xdr:from>
    <xdr:ext cx="762000" cy="259045"/>
    <xdr:sp macro="" textlink="">
      <xdr:nvSpPr>
        <xdr:cNvPr id="329" name="テキスト ボックス 328">
          <a:extLst>
            <a:ext uri="{FF2B5EF4-FFF2-40B4-BE49-F238E27FC236}">
              <a16:creationId xmlns:a16="http://schemas.microsoft.com/office/drawing/2014/main" id="{7FD7AA12-2B7E-4047-8909-0A9A231A9628}"/>
            </a:ext>
          </a:extLst>
        </xdr:cNvPr>
        <xdr:cNvSpPr txBox="1"/>
      </xdr:nvSpPr>
      <xdr:spPr>
        <a:xfrm>
          <a:off x="12763500" y="10198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9737</xdr:rowOff>
    </xdr:from>
    <xdr:to>
      <xdr:col>64</xdr:col>
      <xdr:colOff>152400</xdr:colOff>
      <xdr:row>62</xdr:row>
      <xdr:rowOff>111337</xdr:rowOff>
    </xdr:to>
    <xdr:sp macro="" textlink="">
      <xdr:nvSpPr>
        <xdr:cNvPr id="330" name="フローチャート: 判断 329">
          <a:extLst>
            <a:ext uri="{FF2B5EF4-FFF2-40B4-BE49-F238E27FC236}">
              <a16:creationId xmlns:a16="http://schemas.microsoft.com/office/drawing/2014/main" id="{7888879D-86C5-4DE3-B333-94F85CF6DB06}"/>
            </a:ext>
          </a:extLst>
        </xdr:cNvPr>
        <xdr:cNvSpPr/>
      </xdr:nvSpPr>
      <xdr:spPr>
        <a:xfrm>
          <a:off x="12239625" y="10045912"/>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96114</xdr:rowOff>
    </xdr:from>
    <xdr:ext cx="762000" cy="259045"/>
    <xdr:sp macro="" textlink="">
      <xdr:nvSpPr>
        <xdr:cNvPr id="331" name="テキスト ボックス 330">
          <a:extLst>
            <a:ext uri="{FF2B5EF4-FFF2-40B4-BE49-F238E27FC236}">
              <a16:creationId xmlns:a16="http://schemas.microsoft.com/office/drawing/2014/main" id="{2EB88990-9EF5-47A8-B260-95D3213D9D97}"/>
            </a:ext>
          </a:extLst>
        </xdr:cNvPr>
        <xdr:cNvSpPr txBox="1"/>
      </xdr:nvSpPr>
      <xdr:spPr>
        <a:xfrm>
          <a:off x="11953875" y="10135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4AA7AD29-EE34-4F40-B832-382BC557BD34}"/>
            </a:ext>
          </a:extLst>
        </xdr:cNvPr>
        <xdr:cNvSpPr txBox="1"/>
      </xdr:nvSpPr>
      <xdr:spPr>
        <a:xfrm>
          <a:off x="152781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31399219-6613-40D1-A49A-657BEF01A02D}"/>
            </a:ext>
          </a:extLst>
        </xdr:cNvPr>
        <xdr:cNvSpPr txBox="1"/>
      </xdr:nvSpPr>
      <xdr:spPr>
        <a:xfrm>
          <a:off x="145161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201BCA94-BE7A-4389-9C43-8730248E47DF}"/>
            </a:ext>
          </a:extLst>
        </xdr:cNvPr>
        <xdr:cNvSpPr txBox="1"/>
      </xdr:nvSpPr>
      <xdr:spPr>
        <a:xfrm>
          <a:off x="137160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14A30C7D-7B58-45FE-91A3-EC426CCB2439}"/>
            </a:ext>
          </a:extLst>
        </xdr:cNvPr>
        <xdr:cNvSpPr txBox="1"/>
      </xdr:nvSpPr>
      <xdr:spPr>
        <a:xfrm>
          <a:off x="129063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7927745B-E330-4550-93A5-87A46BD0B8A6}"/>
            </a:ext>
          </a:extLst>
        </xdr:cNvPr>
        <xdr:cNvSpPr txBox="1"/>
      </xdr:nvSpPr>
      <xdr:spPr>
        <a:xfrm>
          <a:off x="1209675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147531</xdr:rowOff>
    </xdr:from>
    <xdr:to>
      <xdr:col>81</xdr:col>
      <xdr:colOff>95250</xdr:colOff>
      <xdr:row>61</xdr:row>
      <xdr:rowOff>77681</xdr:rowOff>
    </xdr:to>
    <xdr:sp macro="" textlink="">
      <xdr:nvSpPr>
        <xdr:cNvPr id="337" name="楕円 336">
          <a:extLst>
            <a:ext uri="{FF2B5EF4-FFF2-40B4-BE49-F238E27FC236}">
              <a16:creationId xmlns:a16="http://schemas.microsoft.com/office/drawing/2014/main" id="{D714E326-497C-4019-8960-12A3480F5E21}"/>
            </a:ext>
          </a:extLst>
        </xdr:cNvPr>
        <xdr:cNvSpPr/>
      </xdr:nvSpPr>
      <xdr:spPr>
        <a:xfrm>
          <a:off x="15430500" y="985985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68808</xdr:rowOff>
    </xdr:from>
    <xdr:ext cx="762000" cy="259045"/>
    <xdr:sp macro="" textlink="">
      <xdr:nvSpPr>
        <xdr:cNvPr id="338" name="定員管理の状況該当値テキスト">
          <a:extLst>
            <a:ext uri="{FF2B5EF4-FFF2-40B4-BE49-F238E27FC236}">
              <a16:creationId xmlns:a16="http://schemas.microsoft.com/office/drawing/2014/main" id="{EAB5ACB5-694C-431B-8D62-1523ED475E2E}"/>
            </a:ext>
          </a:extLst>
        </xdr:cNvPr>
        <xdr:cNvSpPr txBox="1"/>
      </xdr:nvSpPr>
      <xdr:spPr>
        <a:xfrm>
          <a:off x="15563850" y="9781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127423</xdr:rowOff>
    </xdr:from>
    <xdr:to>
      <xdr:col>77</xdr:col>
      <xdr:colOff>95250</xdr:colOff>
      <xdr:row>61</xdr:row>
      <xdr:rowOff>57573</xdr:rowOff>
    </xdr:to>
    <xdr:sp macro="" textlink="">
      <xdr:nvSpPr>
        <xdr:cNvPr id="339" name="楕円 338">
          <a:extLst>
            <a:ext uri="{FF2B5EF4-FFF2-40B4-BE49-F238E27FC236}">
              <a16:creationId xmlns:a16="http://schemas.microsoft.com/office/drawing/2014/main" id="{683C5E7A-E49E-4996-AB0A-464363EC2CE8}"/>
            </a:ext>
          </a:extLst>
        </xdr:cNvPr>
        <xdr:cNvSpPr/>
      </xdr:nvSpPr>
      <xdr:spPr>
        <a:xfrm>
          <a:off x="14668500" y="983974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67750</xdr:rowOff>
    </xdr:from>
    <xdr:ext cx="736600" cy="259045"/>
    <xdr:sp macro="" textlink="">
      <xdr:nvSpPr>
        <xdr:cNvPr id="340" name="テキスト ボックス 339">
          <a:extLst>
            <a:ext uri="{FF2B5EF4-FFF2-40B4-BE49-F238E27FC236}">
              <a16:creationId xmlns:a16="http://schemas.microsoft.com/office/drawing/2014/main" id="{41629E9F-48BA-4AC2-80BC-9074075BD463}"/>
            </a:ext>
          </a:extLst>
        </xdr:cNvPr>
        <xdr:cNvSpPr txBox="1"/>
      </xdr:nvSpPr>
      <xdr:spPr>
        <a:xfrm>
          <a:off x="14373225" y="9618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123402</xdr:rowOff>
    </xdr:from>
    <xdr:to>
      <xdr:col>73</xdr:col>
      <xdr:colOff>44450</xdr:colOff>
      <xdr:row>61</xdr:row>
      <xdr:rowOff>53552</xdr:rowOff>
    </xdr:to>
    <xdr:sp macro="" textlink="">
      <xdr:nvSpPr>
        <xdr:cNvPr id="341" name="楕円 340">
          <a:extLst>
            <a:ext uri="{FF2B5EF4-FFF2-40B4-BE49-F238E27FC236}">
              <a16:creationId xmlns:a16="http://schemas.microsoft.com/office/drawing/2014/main" id="{3C4EEF34-6CAA-4A0F-8834-BB709DF6F7D7}"/>
            </a:ext>
          </a:extLst>
        </xdr:cNvPr>
        <xdr:cNvSpPr/>
      </xdr:nvSpPr>
      <xdr:spPr>
        <a:xfrm>
          <a:off x="13868400" y="9842077"/>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63729</xdr:rowOff>
    </xdr:from>
    <xdr:ext cx="762000" cy="259045"/>
    <xdr:sp macro="" textlink="">
      <xdr:nvSpPr>
        <xdr:cNvPr id="342" name="テキスト ボックス 341">
          <a:extLst>
            <a:ext uri="{FF2B5EF4-FFF2-40B4-BE49-F238E27FC236}">
              <a16:creationId xmlns:a16="http://schemas.microsoft.com/office/drawing/2014/main" id="{EA2D07B3-9601-429D-90BD-E3E0566F7CF6}"/>
            </a:ext>
          </a:extLst>
        </xdr:cNvPr>
        <xdr:cNvSpPr txBox="1"/>
      </xdr:nvSpPr>
      <xdr:spPr>
        <a:xfrm>
          <a:off x="13554075" y="9620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2752</xdr:rowOff>
    </xdr:from>
    <xdr:to>
      <xdr:col>68</xdr:col>
      <xdr:colOff>203200</xdr:colOff>
      <xdr:row>60</xdr:row>
      <xdr:rowOff>104352</xdr:rowOff>
    </xdr:to>
    <xdr:sp macro="" textlink="">
      <xdr:nvSpPr>
        <xdr:cNvPr id="343" name="楕円 342">
          <a:extLst>
            <a:ext uri="{FF2B5EF4-FFF2-40B4-BE49-F238E27FC236}">
              <a16:creationId xmlns:a16="http://schemas.microsoft.com/office/drawing/2014/main" id="{63E9A1E3-2F38-4094-8129-53A560E0D37F}"/>
            </a:ext>
          </a:extLst>
        </xdr:cNvPr>
        <xdr:cNvSpPr/>
      </xdr:nvSpPr>
      <xdr:spPr>
        <a:xfrm>
          <a:off x="13058775" y="9718252"/>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114529</xdr:rowOff>
    </xdr:from>
    <xdr:ext cx="762000" cy="259045"/>
    <xdr:sp macro="" textlink="">
      <xdr:nvSpPr>
        <xdr:cNvPr id="344" name="テキスト ボックス 343">
          <a:extLst>
            <a:ext uri="{FF2B5EF4-FFF2-40B4-BE49-F238E27FC236}">
              <a16:creationId xmlns:a16="http://schemas.microsoft.com/office/drawing/2014/main" id="{AC8C9CE8-0E04-432A-B11D-9B260B65530A}"/>
            </a:ext>
          </a:extLst>
        </xdr:cNvPr>
        <xdr:cNvSpPr txBox="1"/>
      </xdr:nvSpPr>
      <xdr:spPr>
        <a:xfrm>
          <a:off x="12763500" y="9506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89746</xdr:rowOff>
    </xdr:from>
    <xdr:to>
      <xdr:col>64</xdr:col>
      <xdr:colOff>152400</xdr:colOff>
      <xdr:row>60</xdr:row>
      <xdr:rowOff>19896</xdr:rowOff>
    </xdr:to>
    <xdr:sp macro="" textlink="">
      <xdr:nvSpPr>
        <xdr:cNvPr id="345" name="楕円 344">
          <a:extLst>
            <a:ext uri="{FF2B5EF4-FFF2-40B4-BE49-F238E27FC236}">
              <a16:creationId xmlns:a16="http://schemas.microsoft.com/office/drawing/2014/main" id="{25916301-0F45-4B13-A2E0-64DD76D014D7}"/>
            </a:ext>
          </a:extLst>
        </xdr:cNvPr>
        <xdr:cNvSpPr/>
      </xdr:nvSpPr>
      <xdr:spPr>
        <a:xfrm>
          <a:off x="12239625" y="964014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30073</xdr:rowOff>
    </xdr:from>
    <xdr:ext cx="762000" cy="259045"/>
    <xdr:sp macro="" textlink="">
      <xdr:nvSpPr>
        <xdr:cNvPr id="346" name="テキスト ボックス 345">
          <a:extLst>
            <a:ext uri="{FF2B5EF4-FFF2-40B4-BE49-F238E27FC236}">
              <a16:creationId xmlns:a16="http://schemas.microsoft.com/office/drawing/2014/main" id="{6CD7B2B0-CEA2-4A8D-8A32-CED482C296B8}"/>
            </a:ext>
          </a:extLst>
        </xdr:cNvPr>
        <xdr:cNvSpPr txBox="1"/>
      </xdr:nvSpPr>
      <xdr:spPr>
        <a:xfrm>
          <a:off x="11953875" y="9418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F6E0F6D6-42F0-49A5-82FA-771DF0E30C80}"/>
            </a:ext>
          </a:extLst>
        </xdr:cNvPr>
        <xdr:cNvSpPr/>
      </xdr:nvSpPr>
      <xdr:spPr>
        <a:xfrm>
          <a:off x="11668125" y="47434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43FC0AA9-305E-4868-8A35-4908F921D7DA}"/>
            </a:ext>
          </a:extLst>
        </xdr:cNvPr>
        <xdr:cNvSpPr txBox="1"/>
      </xdr:nvSpPr>
      <xdr:spPr>
        <a:xfrm>
          <a:off x="12436924" y="50863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56A0EF0-9418-47CF-A7B5-114226B64EFE}"/>
            </a:ext>
          </a:extLst>
        </xdr:cNvPr>
        <xdr:cNvSpPr txBox="1"/>
      </xdr:nvSpPr>
      <xdr:spPr>
        <a:xfrm>
          <a:off x="14014001" y="50577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8544DCB9-C5C0-4F7E-936F-7A156FFA45D3}"/>
            </a:ext>
          </a:extLst>
        </xdr:cNvPr>
        <xdr:cNvSpPr/>
      </xdr:nvSpPr>
      <xdr:spPr>
        <a:xfrm>
          <a:off x="16354425" y="49815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28010F13-E364-4B28-96AB-2DCE8E41ECE0}"/>
            </a:ext>
          </a:extLst>
        </xdr:cNvPr>
        <xdr:cNvSpPr/>
      </xdr:nvSpPr>
      <xdr:spPr>
        <a:xfrm>
          <a:off x="16354425" y="5162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E256FD2A-A831-42B6-8E3F-A30384E6F3C8}"/>
            </a:ext>
          </a:extLst>
        </xdr:cNvPr>
        <xdr:cNvSpPr/>
      </xdr:nvSpPr>
      <xdr:spPr>
        <a:xfrm>
          <a:off x="17849850" y="498157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BA5BA130-3788-4EF2-A82F-932F7F7E4589}"/>
            </a:ext>
          </a:extLst>
        </xdr:cNvPr>
        <xdr:cNvSpPr/>
      </xdr:nvSpPr>
      <xdr:spPr>
        <a:xfrm>
          <a:off x="17849850" y="5162550"/>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FE477999-13A3-4ED5-B7D8-05A90951BFF5}"/>
            </a:ext>
          </a:extLst>
        </xdr:cNvPr>
        <xdr:cNvSpPr/>
      </xdr:nvSpPr>
      <xdr:spPr>
        <a:xfrm>
          <a:off x="19173825" y="498157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1AB6B7BA-BA0A-4F7B-9000-52664A114CB0}"/>
            </a:ext>
          </a:extLst>
        </xdr:cNvPr>
        <xdr:cNvSpPr/>
      </xdr:nvSpPr>
      <xdr:spPr>
        <a:xfrm>
          <a:off x="19173825" y="5162550"/>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21D57481-D07C-43A9-9D27-6F8169C8CEC9}"/>
            </a:ext>
          </a:extLst>
        </xdr:cNvPr>
        <xdr:cNvSpPr/>
      </xdr:nvSpPr>
      <xdr:spPr>
        <a:xfrm>
          <a:off x="11668125" y="546735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12092676-0C65-4D7E-84DC-FC8A236A93B2}"/>
            </a:ext>
          </a:extLst>
        </xdr:cNvPr>
        <xdr:cNvSpPr/>
      </xdr:nvSpPr>
      <xdr:spPr>
        <a:xfrm>
          <a:off x="16459200" y="5467350"/>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A47067C5-FD9C-4AFB-8AF0-320EFBD1090F}"/>
            </a:ext>
          </a:extLst>
        </xdr:cNvPr>
        <xdr:cNvSpPr/>
      </xdr:nvSpPr>
      <xdr:spPr>
        <a:xfrm>
          <a:off x="16459200" y="5467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69071F45-91CB-4A34-8579-A763A2DA7AE8}"/>
            </a:ext>
          </a:extLst>
        </xdr:cNvPr>
        <xdr:cNvSpPr txBox="1"/>
      </xdr:nvSpPr>
      <xdr:spPr>
        <a:xfrm>
          <a:off x="16573500" y="576262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経済事情の変動による公債費の財源不足に伴い減債基金の一部を活用し、算定上の積立不足額が生じていることなどから、類似団体の中では高い水準となっています。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４年度は、算定対象から除外される令和元年度単年度数値と比較して、令和４年度単年度数値における分子の構成要素である市債の元利償還金の減少や、減債基金残高の増に伴う減債基金積立不足算定額の減少などにより、比率が改善してい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20C420CF-8BEA-4608-9A48-2C6C07C30DC9}"/>
            </a:ext>
          </a:extLst>
        </xdr:cNvPr>
        <xdr:cNvSpPr txBox="1"/>
      </xdr:nvSpPr>
      <xdr:spPr>
        <a:xfrm>
          <a:off x="11630025" y="52863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6359B71F-FAB0-42BC-A1EE-5C9DB1DC08D9}"/>
            </a:ext>
          </a:extLst>
        </xdr:cNvPr>
        <xdr:cNvCxnSpPr/>
      </xdr:nvCxnSpPr>
      <xdr:spPr>
        <a:xfrm>
          <a:off x="11668125" y="7743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6BA90336-CEA7-4676-B154-4E7DED923F4A}"/>
            </a:ext>
          </a:extLst>
        </xdr:cNvPr>
        <xdr:cNvSpPr txBox="1"/>
      </xdr:nvSpPr>
      <xdr:spPr>
        <a:xfrm>
          <a:off x="10982325" y="760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52BBB82E-80FE-4A9D-A391-932763A485B1}"/>
            </a:ext>
          </a:extLst>
        </xdr:cNvPr>
        <xdr:cNvCxnSpPr/>
      </xdr:nvCxnSpPr>
      <xdr:spPr>
        <a:xfrm>
          <a:off x="11668125" y="736070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9BB3E188-5BC0-4FFA-B02A-4D130AA009C0}"/>
            </a:ext>
          </a:extLst>
        </xdr:cNvPr>
        <xdr:cNvSpPr txBox="1"/>
      </xdr:nvSpPr>
      <xdr:spPr>
        <a:xfrm>
          <a:off x="10982325" y="723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24287AE7-BC4A-419E-B377-6ED39EE61186}"/>
            </a:ext>
          </a:extLst>
        </xdr:cNvPr>
        <xdr:cNvCxnSpPr/>
      </xdr:nvCxnSpPr>
      <xdr:spPr>
        <a:xfrm>
          <a:off x="11668125" y="697441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DB6A2F24-131F-4200-B2B5-3CCB5C229C3E}"/>
            </a:ext>
          </a:extLst>
        </xdr:cNvPr>
        <xdr:cNvSpPr txBox="1"/>
      </xdr:nvSpPr>
      <xdr:spPr>
        <a:xfrm>
          <a:off x="10982325" y="684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FD23241D-B70F-4904-874E-7723449E3696}"/>
            </a:ext>
          </a:extLst>
        </xdr:cNvPr>
        <xdr:cNvCxnSpPr/>
      </xdr:nvCxnSpPr>
      <xdr:spPr>
        <a:xfrm>
          <a:off x="11668125" y="6600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50C26878-D56B-49BE-8B15-CA660826899A}"/>
            </a:ext>
          </a:extLst>
        </xdr:cNvPr>
        <xdr:cNvSpPr txBox="1"/>
      </xdr:nvSpPr>
      <xdr:spPr>
        <a:xfrm>
          <a:off x="10982325"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8F04ABE8-FCD5-49CC-954D-5DE32F5FFAFD}"/>
            </a:ext>
          </a:extLst>
        </xdr:cNvPr>
        <xdr:cNvCxnSpPr/>
      </xdr:nvCxnSpPr>
      <xdr:spPr>
        <a:xfrm>
          <a:off x="11668125" y="621770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E4C99EDB-7C39-4130-86C3-B9A90B48E49F}"/>
            </a:ext>
          </a:extLst>
        </xdr:cNvPr>
        <xdr:cNvSpPr txBox="1"/>
      </xdr:nvSpPr>
      <xdr:spPr>
        <a:xfrm>
          <a:off x="10982325" y="60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F004F980-D834-45F6-8BB6-FD4DD975D741}"/>
            </a:ext>
          </a:extLst>
        </xdr:cNvPr>
        <xdr:cNvCxnSpPr/>
      </xdr:nvCxnSpPr>
      <xdr:spPr>
        <a:xfrm>
          <a:off x="11668125" y="584094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2" name="テキスト ボックス 371">
          <a:extLst>
            <a:ext uri="{FF2B5EF4-FFF2-40B4-BE49-F238E27FC236}">
              <a16:creationId xmlns:a16="http://schemas.microsoft.com/office/drawing/2014/main" id="{B040C21B-9E5F-4C2F-A579-5FCBB966580D}"/>
            </a:ext>
          </a:extLst>
        </xdr:cNvPr>
        <xdr:cNvSpPr txBox="1"/>
      </xdr:nvSpPr>
      <xdr:spPr>
        <a:xfrm>
          <a:off x="10982325" y="570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EBB6FF8A-0746-4C93-B1BF-A56B0D08E7AB}"/>
            </a:ext>
          </a:extLst>
        </xdr:cNvPr>
        <xdr:cNvCxnSpPr/>
      </xdr:nvCxnSpPr>
      <xdr:spPr>
        <a:xfrm>
          <a:off x="11668125" y="54673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294DC551-A1EB-4AFF-B775-E0EAF6E2E65B}"/>
            </a:ext>
          </a:extLst>
        </xdr:cNvPr>
        <xdr:cNvSpPr/>
      </xdr:nvSpPr>
      <xdr:spPr>
        <a:xfrm>
          <a:off x="11668125" y="546735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11289</xdr:rowOff>
    </xdr:from>
    <xdr:to>
      <xdr:col>81</xdr:col>
      <xdr:colOff>44450</xdr:colOff>
      <xdr:row>45</xdr:row>
      <xdr:rowOff>60678</xdr:rowOff>
    </xdr:to>
    <xdr:cxnSp macro="">
      <xdr:nvCxnSpPr>
        <xdr:cNvPr id="375" name="直線コネクタ 374">
          <a:extLst>
            <a:ext uri="{FF2B5EF4-FFF2-40B4-BE49-F238E27FC236}">
              <a16:creationId xmlns:a16="http://schemas.microsoft.com/office/drawing/2014/main" id="{AA728F09-DE30-4647-8CA1-AE2551E03FEA}"/>
            </a:ext>
          </a:extLst>
        </xdr:cNvPr>
        <xdr:cNvCxnSpPr/>
      </xdr:nvCxnSpPr>
      <xdr:spPr>
        <a:xfrm flipV="1">
          <a:off x="15478125" y="5999339"/>
          <a:ext cx="0" cy="13511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32755</xdr:rowOff>
    </xdr:from>
    <xdr:ext cx="762000" cy="259045"/>
    <xdr:sp macro="" textlink="">
      <xdr:nvSpPr>
        <xdr:cNvPr id="376" name="公債費負担の状況最小値テキスト">
          <a:extLst>
            <a:ext uri="{FF2B5EF4-FFF2-40B4-BE49-F238E27FC236}">
              <a16:creationId xmlns:a16="http://schemas.microsoft.com/office/drawing/2014/main" id="{D107961F-A324-4A56-B705-595067C6041C}"/>
            </a:ext>
          </a:extLst>
        </xdr:cNvPr>
        <xdr:cNvSpPr txBox="1"/>
      </xdr:nvSpPr>
      <xdr:spPr>
        <a:xfrm>
          <a:off x="15563850" y="731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60678</xdr:rowOff>
    </xdr:from>
    <xdr:to>
      <xdr:col>81</xdr:col>
      <xdr:colOff>133350</xdr:colOff>
      <xdr:row>45</xdr:row>
      <xdr:rowOff>60678</xdr:rowOff>
    </xdr:to>
    <xdr:cxnSp macro="">
      <xdr:nvCxnSpPr>
        <xdr:cNvPr id="377" name="直線コネクタ 376">
          <a:extLst>
            <a:ext uri="{FF2B5EF4-FFF2-40B4-BE49-F238E27FC236}">
              <a16:creationId xmlns:a16="http://schemas.microsoft.com/office/drawing/2014/main" id="{DD0C440F-FB62-412F-AE33-3DDF50D266B7}"/>
            </a:ext>
          </a:extLst>
        </xdr:cNvPr>
        <xdr:cNvCxnSpPr/>
      </xdr:nvCxnSpPr>
      <xdr:spPr>
        <a:xfrm>
          <a:off x="15401925" y="735047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97666</xdr:rowOff>
    </xdr:from>
    <xdr:ext cx="762000" cy="259045"/>
    <xdr:sp macro="" textlink="">
      <xdr:nvSpPr>
        <xdr:cNvPr id="378" name="公債費負担の状況最大値テキスト">
          <a:extLst>
            <a:ext uri="{FF2B5EF4-FFF2-40B4-BE49-F238E27FC236}">
              <a16:creationId xmlns:a16="http://schemas.microsoft.com/office/drawing/2014/main" id="{4109A0A3-ACC0-46ED-BB29-C7C433A09236}"/>
            </a:ext>
          </a:extLst>
        </xdr:cNvPr>
        <xdr:cNvSpPr txBox="1"/>
      </xdr:nvSpPr>
      <xdr:spPr>
        <a:xfrm>
          <a:off x="15563850" y="576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11289</xdr:rowOff>
    </xdr:from>
    <xdr:to>
      <xdr:col>81</xdr:col>
      <xdr:colOff>133350</xdr:colOff>
      <xdr:row>37</xdr:row>
      <xdr:rowOff>11289</xdr:rowOff>
    </xdr:to>
    <xdr:cxnSp macro="">
      <xdr:nvCxnSpPr>
        <xdr:cNvPr id="379" name="直線コネクタ 378">
          <a:extLst>
            <a:ext uri="{FF2B5EF4-FFF2-40B4-BE49-F238E27FC236}">
              <a16:creationId xmlns:a16="http://schemas.microsoft.com/office/drawing/2014/main" id="{7F847513-F1BF-40BD-8500-167CD7689F8C}"/>
            </a:ext>
          </a:extLst>
        </xdr:cNvPr>
        <xdr:cNvCxnSpPr/>
      </xdr:nvCxnSpPr>
      <xdr:spPr>
        <a:xfrm>
          <a:off x="15401925" y="599933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108655</xdr:rowOff>
    </xdr:from>
    <xdr:to>
      <xdr:col>81</xdr:col>
      <xdr:colOff>44450</xdr:colOff>
      <xdr:row>44</xdr:row>
      <xdr:rowOff>57855</xdr:rowOff>
    </xdr:to>
    <xdr:cxnSp macro="">
      <xdr:nvCxnSpPr>
        <xdr:cNvPr id="380" name="直線コネクタ 379">
          <a:extLst>
            <a:ext uri="{FF2B5EF4-FFF2-40B4-BE49-F238E27FC236}">
              <a16:creationId xmlns:a16="http://schemas.microsoft.com/office/drawing/2014/main" id="{EA5C7BB1-ACA8-44CE-9205-5AEFE03BF537}"/>
            </a:ext>
          </a:extLst>
        </xdr:cNvPr>
        <xdr:cNvCxnSpPr/>
      </xdr:nvCxnSpPr>
      <xdr:spPr>
        <a:xfrm flipV="1">
          <a:off x="14716125" y="7068255"/>
          <a:ext cx="762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28522</xdr:rowOff>
    </xdr:from>
    <xdr:ext cx="762000" cy="259045"/>
    <xdr:sp macro="" textlink="">
      <xdr:nvSpPr>
        <xdr:cNvPr id="381" name="公債費負担の状況平均値テキスト">
          <a:extLst>
            <a:ext uri="{FF2B5EF4-FFF2-40B4-BE49-F238E27FC236}">
              <a16:creationId xmlns:a16="http://schemas.microsoft.com/office/drawing/2014/main" id="{0920569B-F3E5-416C-9EB9-4511F6980F98}"/>
            </a:ext>
          </a:extLst>
        </xdr:cNvPr>
        <xdr:cNvSpPr txBox="1"/>
      </xdr:nvSpPr>
      <xdr:spPr>
        <a:xfrm>
          <a:off x="15563850" y="6508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11995</xdr:rowOff>
    </xdr:from>
    <xdr:to>
      <xdr:col>81</xdr:col>
      <xdr:colOff>95250</xdr:colOff>
      <xdr:row>41</xdr:row>
      <xdr:rowOff>113595</xdr:rowOff>
    </xdr:to>
    <xdr:sp macro="" textlink="">
      <xdr:nvSpPr>
        <xdr:cNvPr id="382" name="フローチャート: 判断 381">
          <a:extLst>
            <a:ext uri="{FF2B5EF4-FFF2-40B4-BE49-F238E27FC236}">
              <a16:creationId xmlns:a16="http://schemas.microsoft.com/office/drawing/2014/main" id="{B3A5EBDA-C28F-4062-81B3-4A5EB6F54EEA}"/>
            </a:ext>
          </a:extLst>
        </xdr:cNvPr>
        <xdr:cNvSpPr/>
      </xdr:nvSpPr>
      <xdr:spPr>
        <a:xfrm>
          <a:off x="15430500" y="664774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44450</xdr:rowOff>
    </xdr:from>
    <xdr:to>
      <xdr:col>77</xdr:col>
      <xdr:colOff>44450</xdr:colOff>
      <xdr:row>44</xdr:row>
      <xdr:rowOff>57855</xdr:rowOff>
    </xdr:to>
    <xdr:cxnSp macro="">
      <xdr:nvCxnSpPr>
        <xdr:cNvPr id="383" name="直線コネクタ 382">
          <a:extLst>
            <a:ext uri="{FF2B5EF4-FFF2-40B4-BE49-F238E27FC236}">
              <a16:creationId xmlns:a16="http://schemas.microsoft.com/office/drawing/2014/main" id="{E7039F3F-F9E0-4BFD-A883-692A1161F55C}"/>
            </a:ext>
          </a:extLst>
        </xdr:cNvPr>
        <xdr:cNvCxnSpPr/>
      </xdr:nvCxnSpPr>
      <xdr:spPr>
        <a:xfrm>
          <a:off x="13906500" y="7172325"/>
          <a:ext cx="809625" cy="1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52211</xdr:rowOff>
    </xdr:from>
    <xdr:to>
      <xdr:col>77</xdr:col>
      <xdr:colOff>95250</xdr:colOff>
      <xdr:row>41</xdr:row>
      <xdr:rowOff>153811</xdr:rowOff>
    </xdr:to>
    <xdr:sp macro="" textlink="">
      <xdr:nvSpPr>
        <xdr:cNvPr id="384" name="フローチャート: 判断 383">
          <a:extLst>
            <a:ext uri="{FF2B5EF4-FFF2-40B4-BE49-F238E27FC236}">
              <a16:creationId xmlns:a16="http://schemas.microsoft.com/office/drawing/2014/main" id="{B7DCFECD-882A-490B-BA44-260EB20EBD32}"/>
            </a:ext>
          </a:extLst>
        </xdr:cNvPr>
        <xdr:cNvSpPr/>
      </xdr:nvSpPr>
      <xdr:spPr>
        <a:xfrm>
          <a:off x="14668500" y="6687961"/>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163988</xdr:rowOff>
    </xdr:from>
    <xdr:ext cx="736600" cy="259045"/>
    <xdr:sp macro="" textlink="">
      <xdr:nvSpPr>
        <xdr:cNvPr id="385" name="テキスト ボックス 384">
          <a:extLst>
            <a:ext uri="{FF2B5EF4-FFF2-40B4-BE49-F238E27FC236}">
              <a16:creationId xmlns:a16="http://schemas.microsoft.com/office/drawing/2014/main" id="{66768445-475B-468C-A900-80EAF28F339C}"/>
            </a:ext>
          </a:extLst>
        </xdr:cNvPr>
        <xdr:cNvSpPr txBox="1"/>
      </xdr:nvSpPr>
      <xdr:spPr>
        <a:xfrm>
          <a:off x="14373225" y="6475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4233</xdr:rowOff>
    </xdr:from>
    <xdr:to>
      <xdr:col>72</xdr:col>
      <xdr:colOff>203200</xdr:colOff>
      <xdr:row>44</xdr:row>
      <xdr:rowOff>44450</xdr:rowOff>
    </xdr:to>
    <xdr:cxnSp macro="">
      <xdr:nvCxnSpPr>
        <xdr:cNvPr id="386" name="直線コネクタ 385">
          <a:extLst>
            <a:ext uri="{FF2B5EF4-FFF2-40B4-BE49-F238E27FC236}">
              <a16:creationId xmlns:a16="http://schemas.microsoft.com/office/drawing/2014/main" id="{70D7F84B-ADE4-4A71-985F-A3B32D0D5B4C}"/>
            </a:ext>
          </a:extLst>
        </xdr:cNvPr>
        <xdr:cNvCxnSpPr/>
      </xdr:nvCxnSpPr>
      <xdr:spPr>
        <a:xfrm>
          <a:off x="13106400" y="7132108"/>
          <a:ext cx="8001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79022</xdr:rowOff>
    </xdr:from>
    <xdr:to>
      <xdr:col>73</xdr:col>
      <xdr:colOff>44450</xdr:colOff>
      <xdr:row>42</xdr:row>
      <xdr:rowOff>9172</xdr:rowOff>
    </xdr:to>
    <xdr:sp macro="" textlink="">
      <xdr:nvSpPr>
        <xdr:cNvPr id="387" name="フローチャート: 判断 386">
          <a:extLst>
            <a:ext uri="{FF2B5EF4-FFF2-40B4-BE49-F238E27FC236}">
              <a16:creationId xmlns:a16="http://schemas.microsoft.com/office/drawing/2014/main" id="{D93A7015-8CEF-4A5C-855B-AABBC3C86523}"/>
            </a:ext>
          </a:extLst>
        </xdr:cNvPr>
        <xdr:cNvSpPr/>
      </xdr:nvSpPr>
      <xdr:spPr>
        <a:xfrm>
          <a:off x="13868400" y="671794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19349</xdr:rowOff>
    </xdr:from>
    <xdr:ext cx="762000" cy="259045"/>
    <xdr:sp macro="" textlink="">
      <xdr:nvSpPr>
        <xdr:cNvPr id="388" name="テキスト ボックス 387">
          <a:extLst>
            <a:ext uri="{FF2B5EF4-FFF2-40B4-BE49-F238E27FC236}">
              <a16:creationId xmlns:a16="http://schemas.microsoft.com/office/drawing/2014/main" id="{5E9F2E84-0E9A-45B7-A426-6F98E37141F5}"/>
            </a:ext>
          </a:extLst>
        </xdr:cNvPr>
        <xdr:cNvSpPr txBox="1"/>
      </xdr:nvSpPr>
      <xdr:spPr>
        <a:xfrm>
          <a:off x="13554075" y="64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4233</xdr:rowOff>
    </xdr:from>
    <xdr:to>
      <xdr:col>68</xdr:col>
      <xdr:colOff>152400</xdr:colOff>
      <xdr:row>44</xdr:row>
      <xdr:rowOff>138289</xdr:rowOff>
    </xdr:to>
    <xdr:cxnSp macro="">
      <xdr:nvCxnSpPr>
        <xdr:cNvPr id="389" name="直線コネクタ 388">
          <a:extLst>
            <a:ext uri="{FF2B5EF4-FFF2-40B4-BE49-F238E27FC236}">
              <a16:creationId xmlns:a16="http://schemas.microsoft.com/office/drawing/2014/main" id="{D06A995F-926E-446D-ADF3-1AF57C141E92}"/>
            </a:ext>
          </a:extLst>
        </xdr:cNvPr>
        <xdr:cNvCxnSpPr/>
      </xdr:nvCxnSpPr>
      <xdr:spPr>
        <a:xfrm flipV="1">
          <a:off x="12296775" y="7132108"/>
          <a:ext cx="809625"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79022</xdr:rowOff>
    </xdr:from>
    <xdr:to>
      <xdr:col>68</xdr:col>
      <xdr:colOff>203200</xdr:colOff>
      <xdr:row>42</xdr:row>
      <xdr:rowOff>9172</xdr:rowOff>
    </xdr:to>
    <xdr:sp macro="" textlink="">
      <xdr:nvSpPr>
        <xdr:cNvPr id="390" name="フローチャート: 判断 389">
          <a:extLst>
            <a:ext uri="{FF2B5EF4-FFF2-40B4-BE49-F238E27FC236}">
              <a16:creationId xmlns:a16="http://schemas.microsoft.com/office/drawing/2014/main" id="{954F8446-E582-4FD9-BD87-041F874F5555}"/>
            </a:ext>
          </a:extLst>
        </xdr:cNvPr>
        <xdr:cNvSpPr/>
      </xdr:nvSpPr>
      <xdr:spPr>
        <a:xfrm>
          <a:off x="13058775" y="671794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19349</xdr:rowOff>
    </xdr:from>
    <xdr:ext cx="762000" cy="259045"/>
    <xdr:sp macro="" textlink="">
      <xdr:nvSpPr>
        <xdr:cNvPr id="391" name="テキスト ボックス 390">
          <a:extLst>
            <a:ext uri="{FF2B5EF4-FFF2-40B4-BE49-F238E27FC236}">
              <a16:creationId xmlns:a16="http://schemas.microsoft.com/office/drawing/2014/main" id="{E27DAF3F-5CCA-4FFE-82BD-F8968B8DFDAA}"/>
            </a:ext>
          </a:extLst>
        </xdr:cNvPr>
        <xdr:cNvSpPr txBox="1"/>
      </xdr:nvSpPr>
      <xdr:spPr>
        <a:xfrm>
          <a:off x="12763500" y="64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1411</xdr:rowOff>
    </xdr:from>
    <xdr:to>
      <xdr:col>64</xdr:col>
      <xdr:colOff>152400</xdr:colOff>
      <xdr:row>42</xdr:row>
      <xdr:rowOff>103011</xdr:rowOff>
    </xdr:to>
    <xdr:sp macro="" textlink="">
      <xdr:nvSpPr>
        <xdr:cNvPr id="392" name="フローチャート: 判断 391">
          <a:extLst>
            <a:ext uri="{FF2B5EF4-FFF2-40B4-BE49-F238E27FC236}">
              <a16:creationId xmlns:a16="http://schemas.microsoft.com/office/drawing/2014/main" id="{B97EF73D-A6D9-4BF9-AAF0-8735E469E3B3}"/>
            </a:ext>
          </a:extLst>
        </xdr:cNvPr>
        <xdr:cNvSpPr/>
      </xdr:nvSpPr>
      <xdr:spPr>
        <a:xfrm>
          <a:off x="12239625" y="680226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113188</xdr:rowOff>
    </xdr:from>
    <xdr:ext cx="762000" cy="259045"/>
    <xdr:sp macro="" textlink="">
      <xdr:nvSpPr>
        <xdr:cNvPr id="393" name="テキスト ボックス 392">
          <a:extLst>
            <a:ext uri="{FF2B5EF4-FFF2-40B4-BE49-F238E27FC236}">
              <a16:creationId xmlns:a16="http://schemas.microsoft.com/office/drawing/2014/main" id="{A61109C0-CFF3-493C-90E6-4575FD918F09}"/>
            </a:ext>
          </a:extLst>
        </xdr:cNvPr>
        <xdr:cNvSpPr txBox="1"/>
      </xdr:nvSpPr>
      <xdr:spPr>
        <a:xfrm>
          <a:off x="11953875" y="6590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56D9D905-C8B3-4EFF-96CE-35F304D20671}"/>
            </a:ext>
          </a:extLst>
        </xdr:cNvPr>
        <xdr:cNvSpPr txBox="1"/>
      </xdr:nvSpPr>
      <xdr:spPr>
        <a:xfrm>
          <a:off x="152781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AB7A49DC-E180-42A7-8346-FCFB74F909B7}"/>
            </a:ext>
          </a:extLst>
        </xdr:cNvPr>
        <xdr:cNvSpPr txBox="1"/>
      </xdr:nvSpPr>
      <xdr:spPr>
        <a:xfrm>
          <a:off x="145161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61237BD-3CB0-435B-90B4-361533B69086}"/>
            </a:ext>
          </a:extLst>
        </xdr:cNvPr>
        <xdr:cNvSpPr txBox="1"/>
      </xdr:nvSpPr>
      <xdr:spPr>
        <a:xfrm>
          <a:off x="137160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F486EEFF-BA65-4A95-BBFD-050089F2608B}"/>
            </a:ext>
          </a:extLst>
        </xdr:cNvPr>
        <xdr:cNvSpPr txBox="1"/>
      </xdr:nvSpPr>
      <xdr:spPr>
        <a:xfrm>
          <a:off x="129063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C6C88687-4B1D-4200-975A-51B75E4211B6}"/>
            </a:ext>
          </a:extLst>
        </xdr:cNvPr>
        <xdr:cNvSpPr txBox="1"/>
      </xdr:nvSpPr>
      <xdr:spPr>
        <a:xfrm>
          <a:off x="1209675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57855</xdr:rowOff>
    </xdr:from>
    <xdr:to>
      <xdr:col>81</xdr:col>
      <xdr:colOff>95250</xdr:colOff>
      <xdr:row>43</xdr:row>
      <xdr:rowOff>159455</xdr:rowOff>
    </xdr:to>
    <xdr:sp macro="" textlink="">
      <xdr:nvSpPr>
        <xdr:cNvPr id="399" name="楕円 398">
          <a:extLst>
            <a:ext uri="{FF2B5EF4-FFF2-40B4-BE49-F238E27FC236}">
              <a16:creationId xmlns:a16="http://schemas.microsoft.com/office/drawing/2014/main" id="{480D9D50-26C0-4FB6-9CE3-A766EA3A7416}"/>
            </a:ext>
          </a:extLst>
        </xdr:cNvPr>
        <xdr:cNvSpPr/>
      </xdr:nvSpPr>
      <xdr:spPr>
        <a:xfrm>
          <a:off x="15430500" y="702063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29932</xdr:rowOff>
    </xdr:from>
    <xdr:ext cx="762000" cy="259045"/>
    <xdr:sp macro="" textlink="">
      <xdr:nvSpPr>
        <xdr:cNvPr id="400" name="公債費負担の状況該当値テキスト">
          <a:extLst>
            <a:ext uri="{FF2B5EF4-FFF2-40B4-BE49-F238E27FC236}">
              <a16:creationId xmlns:a16="http://schemas.microsoft.com/office/drawing/2014/main" id="{361D542F-21D2-4425-8343-277F5293FF05}"/>
            </a:ext>
          </a:extLst>
        </xdr:cNvPr>
        <xdr:cNvSpPr txBox="1"/>
      </xdr:nvSpPr>
      <xdr:spPr>
        <a:xfrm>
          <a:off x="15563850" y="698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7055</xdr:rowOff>
    </xdr:from>
    <xdr:to>
      <xdr:col>77</xdr:col>
      <xdr:colOff>95250</xdr:colOff>
      <xdr:row>44</xdr:row>
      <xdr:rowOff>108655</xdr:rowOff>
    </xdr:to>
    <xdr:sp macro="" textlink="">
      <xdr:nvSpPr>
        <xdr:cNvPr id="401" name="楕円 400">
          <a:extLst>
            <a:ext uri="{FF2B5EF4-FFF2-40B4-BE49-F238E27FC236}">
              <a16:creationId xmlns:a16="http://schemas.microsoft.com/office/drawing/2014/main" id="{0664F6BC-4019-4F8A-ADDA-5F666EA45E86}"/>
            </a:ext>
          </a:extLst>
        </xdr:cNvPr>
        <xdr:cNvSpPr/>
      </xdr:nvSpPr>
      <xdr:spPr>
        <a:xfrm>
          <a:off x="14668500" y="713493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93432</xdr:rowOff>
    </xdr:from>
    <xdr:ext cx="736600" cy="259045"/>
    <xdr:sp macro="" textlink="">
      <xdr:nvSpPr>
        <xdr:cNvPr id="402" name="テキスト ボックス 401">
          <a:extLst>
            <a:ext uri="{FF2B5EF4-FFF2-40B4-BE49-F238E27FC236}">
              <a16:creationId xmlns:a16="http://schemas.microsoft.com/office/drawing/2014/main" id="{1D535C0A-E858-41A2-91E2-C66AB25939E2}"/>
            </a:ext>
          </a:extLst>
        </xdr:cNvPr>
        <xdr:cNvSpPr txBox="1"/>
      </xdr:nvSpPr>
      <xdr:spPr>
        <a:xfrm>
          <a:off x="14373225" y="7218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165100</xdr:rowOff>
    </xdr:from>
    <xdr:to>
      <xdr:col>73</xdr:col>
      <xdr:colOff>44450</xdr:colOff>
      <xdr:row>44</xdr:row>
      <xdr:rowOff>95250</xdr:rowOff>
    </xdr:to>
    <xdr:sp macro="" textlink="">
      <xdr:nvSpPr>
        <xdr:cNvPr id="403" name="楕円 402">
          <a:extLst>
            <a:ext uri="{FF2B5EF4-FFF2-40B4-BE49-F238E27FC236}">
              <a16:creationId xmlns:a16="http://schemas.microsoft.com/office/drawing/2014/main" id="{2BB54F42-49AC-41BF-8F85-A07F95388674}"/>
            </a:ext>
          </a:extLst>
        </xdr:cNvPr>
        <xdr:cNvSpPr/>
      </xdr:nvSpPr>
      <xdr:spPr>
        <a:xfrm>
          <a:off x="13868400" y="71247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80027</xdr:rowOff>
    </xdr:from>
    <xdr:ext cx="762000" cy="259045"/>
    <xdr:sp macro="" textlink="">
      <xdr:nvSpPr>
        <xdr:cNvPr id="404" name="テキスト ボックス 403">
          <a:extLst>
            <a:ext uri="{FF2B5EF4-FFF2-40B4-BE49-F238E27FC236}">
              <a16:creationId xmlns:a16="http://schemas.microsoft.com/office/drawing/2014/main" id="{A56089E8-5F87-481D-B753-4554D98A67AD}"/>
            </a:ext>
          </a:extLst>
        </xdr:cNvPr>
        <xdr:cNvSpPr txBox="1"/>
      </xdr:nvSpPr>
      <xdr:spPr>
        <a:xfrm>
          <a:off x="1355407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124883</xdr:rowOff>
    </xdr:from>
    <xdr:to>
      <xdr:col>68</xdr:col>
      <xdr:colOff>203200</xdr:colOff>
      <xdr:row>44</xdr:row>
      <xdr:rowOff>55033</xdr:rowOff>
    </xdr:to>
    <xdr:sp macro="" textlink="">
      <xdr:nvSpPr>
        <xdr:cNvPr id="405" name="楕円 404">
          <a:extLst>
            <a:ext uri="{FF2B5EF4-FFF2-40B4-BE49-F238E27FC236}">
              <a16:creationId xmlns:a16="http://schemas.microsoft.com/office/drawing/2014/main" id="{C93AB820-0DB5-4DFA-9058-E838E9570A0F}"/>
            </a:ext>
          </a:extLst>
        </xdr:cNvPr>
        <xdr:cNvSpPr/>
      </xdr:nvSpPr>
      <xdr:spPr>
        <a:xfrm>
          <a:off x="13058775" y="708448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39810</xdr:rowOff>
    </xdr:from>
    <xdr:ext cx="762000" cy="259045"/>
    <xdr:sp macro="" textlink="">
      <xdr:nvSpPr>
        <xdr:cNvPr id="406" name="テキスト ボックス 405">
          <a:extLst>
            <a:ext uri="{FF2B5EF4-FFF2-40B4-BE49-F238E27FC236}">
              <a16:creationId xmlns:a16="http://schemas.microsoft.com/office/drawing/2014/main" id="{F9645556-E48B-486F-B062-AEF782459B1C}"/>
            </a:ext>
          </a:extLst>
        </xdr:cNvPr>
        <xdr:cNvSpPr txBox="1"/>
      </xdr:nvSpPr>
      <xdr:spPr>
        <a:xfrm>
          <a:off x="12763500" y="7164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87489</xdr:rowOff>
    </xdr:from>
    <xdr:to>
      <xdr:col>64</xdr:col>
      <xdr:colOff>152400</xdr:colOff>
      <xdr:row>45</xdr:row>
      <xdr:rowOff>17639</xdr:rowOff>
    </xdr:to>
    <xdr:sp macro="" textlink="">
      <xdr:nvSpPr>
        <xdr:cNvPr id="407" name="楕円 406">
          <a:extLst>
            <a:ext uri="{FF2B5EF4-FFF2-40B4-BE49-F238E27FC236}">
              <a16:creationId xmlns:a16="http://schemas.microsoft.com/office/drawing/2014/main" id="{A999F553-0990-498E-899F-46A90CEFCF86}"/>
            </a:ext>
          </a:extLst>
        </xdr:cNvPr>
        <xdr:cNvSpPr/>
      </xdr:nvSpPr>
      <xdr:spPr>
        <a:xfrm>
          <a:off x="12239625" y="720901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2416</xdr:rowOff>
    </xdr:from>
    <xdr:ext cx="762000" cy="259045"/>
    <xdr:sp macro="" textlink="">
      <xdr:nvSpPr>
        <xdr:cNvPr id="408" name="テキスト ボックス 407">
          <a:extLst>
            <a:ext uri="{FF2B5EF4-FFF2-40B4-BE49-F238E27FC236}">
              <a16:creationId xmlns:a16="http://schemas.microsoft.com/office/drawing/2014/main" id="{7062A44F-FF92-4092-95DE-4E88CE3A5651}"/>
            </a:ext>
          </a:extLst>
        </xdr:cNvPr>
        <xdr:cNvSpPr txBox="1"/>
      </xdr:nvSpPr>
      <xdr:spPr>
        <a:xfrm>
          <a:off x="11953875" y="7289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99AE9AEC-D158-4D34-B95A-7CC0F4FE2E8E}"/>
            </a:ext>
          </a:extLst>
        </xdr:cNvPr>
        <xdr:cNvSpPr/>
      </xdr:nvSpPr>
      <xdr:spPr>
        <a:xfrm>
          <a:off x="11668125" y="1143000"/>
          <a:ext cx="461962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ECCF56E2-B4D7-4E7B-B2B7-A5883E64D90A}"/>
            </a:ext>
          </a:extLst>
        </xdr:cNvPr>
        <xdr:cNvSpPr txBox="1"/>
      </xdr:nvSpPr>
      <xdr:spPr>
        <a:xfrm>
          <a:off x="12523455" y="14859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A24FDA15-0C7C-4A08-B9E3-312733D94B85}"/>
            </a:ext>
          </a:extLst>
        </xdr:cNvPr>
        <xdr:cNvSpPr txBox="1"/>
      </xdr:nvSpPr>
      <xdr:spPr>
        <a:xfrm>
          <a:off x="13936995" y="145732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57361ECB-6347-48F1-B878-B56852F7CCB7}"/>
            </a:ext>
          </a:extLst>
        </xdr:cNvPr>
        <xdr:cNvSpPr/>
      </xdr:nvSpPr>
      <xdr:spPr>
        <a:xfrm>
          <a:off x="16354425" y="13811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89AA691B-6324-4F1C-ABAD-EA3C07DFBB71}"/>
            </a:ext>
          </a:extLst>
        </xdr:cNvPr>
        <xdr:cNvSpPr/>
      </xdr:nvSpPr>
      <xdr:spPr>
        <a:xfrm>
          <a:off x="16354425" y="15621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19374375-2B1A-4F2C-96C3-4E8A7F19AF0C}"/>
            </a:ext>
          </a:extLst>
        </xdr:cNvPr>
        <xdr:cNvSpPr/>
      </xdr:nvSpPr>
      <xdr:spPr>
        <a:xfrm>
          <a:off x="17849850" y="13811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A710D2ED-715C-4E33-BAE3-B068BE3C0B71}"/>
            </a:ext>
          </a:extLst>
        </xdr:cNvPr>
        <xdr:cNvSpPr/>
      </xdr:nvSpPr>
      <xdr:spPr>
        <a:xfrm>
          <a:off x="17849850" y="1562100"/>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5399115E-3976-433C-BCC1-7A7E69EA6A2F}"/>
            </a:ext>
          </a:extLst>
        </xdr:cNvPr>
        <xdr:cNvSpPr/>
      </xdr:nvSpPr>
      <xdr:spPr>
        <a:xfrm>
          <a:off x="19173825" y="138112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5344752C-960D-448A-9693-6770EC709FB1}"/>
            </a:ext>
          </a:extLst>
        </xdr:cNvPr>
        <xdr:cNvSpPr/>
      </xdr:nvSpPr>
      <xdr:spPr>
        <a:xfrm>
          <a:off x="19173825" y="1562100"/>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8240C0AB-D1BF-4879-90FB-3B9422F0AE25}"/>
            </a:ext>
          </a:extLst>
        </xdr:cNvPr>
        <xdr:cNvSpPr/>
      </xdr:nvSpPr>
      <xdr:spPr>
        <a:xfrm>
          <a:off x="11668125" y="186690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B444E5F3-9425-4740-A906-466CEB812FF2}"/>
            </a:ext>
          </a:extLst>
        </xdr:cNvPr>
        <xdr:cNvSpPr/>
      </xdr:nvSpPr>
      <xdr:spPr>
        <a:xfrm>
          <a:off x="16459200" y="1866900"/>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CD8E9EEA-D13C-4D48-A51C-6B7DB495B92A}"/>
            </a:ext>
          </a:extLst>
        </xdr:cNvPr>
        <xdr:cNvSpPr/>
      </xdr:nvSpPr>
      <xdr:spPr>
        <a:xfrm>
          <a:off x="16459200" y="1866900"/>
          <a:ext cx="34671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120650</xdr:colOff>
      <xdr:row>12</xdr:row>
      <xdr:rowOff>101600</xdr:rowOff>
    </xdr:from>
    <xdr:to>
      <xdr:col>114</xdr:col>
      <xdr:colOff>133350</xdr:colOff>
      <xdr:row>25</xdr:row>
      <xdr:rowOff>85725</xdr:rowOff>
    </xdr:to>
    <xdr:sp macro="" textlink="" fLocksText="0">
      <xdr:nvSpPr>
        <xdr:cNvPr id="421" name="テキスト ボックス 420">
          <a:extLst>
            <a:ext uri="{FF2B5EF4-FFF2-40B4-BE49-F238E27FC236}">
              <a16:creationId xmlns:a16="http://schemas.microsoft.com/office/drawing/2014/main" id="{6283D36B-96F4-4BE6-8CCC-009E864B482E}"/>
            </a:ext>
          </a:extLst>
        </xdr:cNvPr>
        <xdr:cNvSpPr txBox="1"/>
      </xdr:nvSpPr>
      <xdr:spPr>
        <a:xfrm>
          <a:off x="16503650" y="2044700"/>
          <a:ext cx="5346700" cy="2089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企業会計・外郭団体の借入金等の返済を進めてきたことにより、年々減少傾向にあります。過去５年間において唯一増加した令和元年度は、公営企業・外郭団体の借入金等は減少したものの、一般会計等に係る地方債の現在高及び債務負担行為に基づく支出予定額が増加したことにより、分子である将来負担額が増加し、上昇しました。</a:t>
          </a:r>
          <a:endPar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過去５年間において減少幅が最も大きい</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３年度は、国勢調査結果の反映及び、臨時財政対策債償還基金費（臨時財政対策債の償還等に要する経費に対し交付されるもの）等の追加交付に伴う再算定により基準財政需要額が増加したため、分母の構成要素である標準財政規模が増加し</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たこと</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により</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7.5</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ポイント減少しました。</a:t>
          </a:r>
          <a:endPar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令和４年度は、横浜北西線の立替施行に伴う後年度支払など返済が進捗したことにより、債務負担行為に基づく支出予定額が減少したため、分子である将来負担額が減少したことなどから、</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0.7</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ポイント減少しましたが、依然として類似団体の中で高い水準となっています。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13598508-2C19-44BB-93BC-2277C73599F9}"/>
            </a:ext>
          </a:extLst>
        </xdr:cNvPr>
        <xdr:cNvSpPr txBox="1"/>
      </xdr:nvSpPr>
      <xdr:spPr>
        <a:xfrm>
          <a:off x="11630025" y="16859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F6AE16C5-131A-4196-B9DD-FA0CB1E8F6DA}"/>
            </a:ext>
          </a:extLst>
        </xdr:cNvPr>
        <xdr:cNvCxnSpPr/>
      </xdr:nvCxnSpPr>
      <xdr:spPr>
        <a:xfrm>
          <a:off x="11668125" y="41433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E95291BE-1CD0-4846-8961-2F10AC54902B}"/>
            </a:ext>
          </a:extLst>
        </xdr:cNvPr>
        <xdr:cNvSpPr txBox="1"/>
      </xdr:nvSpPr>
      <xdr:spPr>
        <a:xfrm>
          <a:off x="10982325" y="4007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69AC7FEA-9026-420E-A05C-8B4103ACE0F3}"/>
            </a:ext>
          </a:extLst>
        </xdr:cNvPr>
        <xdr:cNvCxnSpPr/>
      </xdr:nvCxnSpPr>
      <xdr:spPr>
        <a:xfrm>
          <a:off x="11668125" y="376025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606BA79C-746D-4CDC-B4FE-53E9405AD395}"/>
            </a:ext>
          </a:extLst>
        </xdr:cNvPr>
        <xdr:cNvSpPr txBox="1"/>
      </xdr:nvSpPr>
      <xdr:spPr>
        <a:xfrm>
          <a:off x="10982325" y="3630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AF33521B-A249-4627-B2A5-8C1955B2DC6A}"/>
            </a:ext>
          </a:extLst>
        </xdr:cNvPr>
        <xdr:cNvCxnSpPr/>
      </xdr:nvCxnSpPr>
      <xdr:spPr>
        <a:xfrm>
          <a:off x="11668125" y="338349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EAB75DDF-F73D-4F19-A2B4-5E5EB0B3A6C8}"/>
            </a:ext>
          </a:extLst>
        </xdr:cNvPr>
        <xdr:cNvSpPr txBox="1"/>
      </xdr:nvSpPr>
      <xdr:spPr>
        <a:xfrm>
          <a:off x="10982325" y="3247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9817CD67-E233-44EA-BA7B-D5032D9FA4B1}"/>
            </a:ext>
          </a:extLst>
        </xdr:cNvPr>
        <xdr:cNvCxnSpPr/>
      </xdr:nvCxnSpPr>
      <xdr:spPr>
        <a:xfrm>
          <a:off x="11668125" y="30003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ADB458F8-7255-4010-9E5A-666112451CB3}"/>
            </a:ext>
          </a:extLst>
        </xdr:cNvPr>
        <xdr:cNvSpPr txBox="1"/>
      </xdr:nvSpPr>
      <xdr:spPr>
        <a:xfrm>
          <a:off x="10982325" y="287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064E654B-C97F-47EB-872B-19C210E6A8AA}"/>
            </a:ext>
          </a:extLst>
        </xdr:cNvPr>
        <xdr:cNvCxnSpPr/>
      </xdr:nvCxnSpPr>
      <xdr:spPr>
        <a:xfrm>
          <a:off x="11668125" y="261725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9C9CF89C-B39E-4541-8CB7-062A0DA92D2A}"/>
            </a:ext>
          </a:extLst>
        </xdr:cNvPr>
        <xdr:cNvSpPr txBox="1"/>
      </xdr:nvSpPr>
      <xdr:spPr>
        <a:xfrm>
          <a:off x="10982325" y="2487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81DF4E46-6E04-4D2E-8036-B8B9C4C14EFA}"/>
            </a:ext>
          </a:extLst>
        </xdr:cNvPr>
        <xdr:cNvCxnSpPr/>
      </xdr:nvCxnSpPr>
      <xdr:spPr>
        <a:xfrm>
          <a:off x="11668125" y="225001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EDF35EB8-747F-42FE-8953-AEF345823A57}"/>
            </a:ext>
          </a:extLst>
        </xdr:cNvPr>
        <xdr:cNvSpPr txBox="1"/>
      </xdr:nvSpPr>
      <xdr:spPr>
        <a:xfrm>
          <a:off x="10982325" y="2104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5520800A-A8EE-43AB-8D33-FA95C0F795FA}"/>
            </a:ext>
          </a:extLst>
        </xdr:cNvPr>
        <xdr:cNvCxnSpPr/>
      </xdr:nvCxnSpPr>
      <xdr:spPr>
        <a:xfrm>
          <a:off x="11668125" y="18669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9CB5F605-C211-4029-A4EF-F81DC0845187}"/>
            </a:ext>
          </a:extLst>
        </xdr:cNvPr>
        <xdr:cNvSpPr/>
      </xdr:nvSpPr>
      <xdr:spPr>
        <a:xfrm>
          <a:off x="11668125" y="186690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95758</xdr:rowOff>
    </xdr:to>
    <xdr:cxnSp macro="">
      <xdr:nvCxnSpPr>
        <xdr:cNvPr id="437" name="直線コネクタ 436">
          <a:extLst>
            <a:ext uri="{FF2B5EF4-FFF2-40B4-BE49-F238E27FC236}">
              <a16:creationId xmlns:a16="http://schemas.microsoft.com/office/drawing/2014/main" id="{0A1DC37B-37E7-4A43-B789-B542F7BBB799}"/>
            </a:ext>
          </a:extLst>
        </xdr:cNvPr>
        <xdr:cNvCxnSpPr/>
      </xdr:nvCxnSpPr>
      <xdr:spPr>
        <a:xfrm flipV="1">
          <a:off x="15478125" y="2250017"/>
          <a:ext cx="0" cy="12461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67835</xdr:rowOff>
    </xdr:from>
    <xdr:ext cx="762000" cy="259045"/>
    <xdr:sp macro="" textlink="">
      <xdr:nvSpPr>
        <xdr:cNvPr id="438" name="将来負担の状況最小値テキスト">
          <a:extLst>
            <a:ext uri="{FF2B5EF4-FFF2-40B4-BE49-F238E27FC236}">
              <a16:creationId xmlns:a16="http://schemas.microsoft.com/office/drawing/2014/main" id="{BC35B557-75E6-442A-9E45-A62176251EBB}"/>
            </a:ext>
          </a:extLst>
        </xdr:cNvPr>
        <xdr:cNvSpPr txBox="1"/>
      </xdr:nvSpPr>
      <xdr:spPr>
        <a:xfrm>
          <a:off x="15563850" y="3465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95758</xdr:rowOff>
    </xdr:from>
    <xdr:to>
      <xdr:col>81</xdr:col>
      <xdr:colOff>133350</xdr:colOff>
      <xdr:row>21</xdr:row>
      <xdr:rowOff>95758</xdr:rowOff>
    </xdr:to>
    <xdr:cxnSp macro="">
      <xdr:nvCxnSpPr>
        <xdr:cNvPr id="439" name="直線コネクタ 438">
          <a:extLst>
            <a:ext uri="{FF2B5EF4-FFF2-40B4-BE49-F238E27FC236}">
              <a16:creationId xmlns:a16="http://schemas.microsoft.com/office/drawing/2014/main" id="{2ACCF827-5F44-4F26-A7DD-179125F39BD1}"/>
            </a:ext>
          </a:extLst>
        </xdr:cNvPr>
        <xdr:cNvCxnSpPr/>
      </xdr:nvCxnSpPr>
      <xdr:spPr>
        <a:xfrm>
          <a:off x="15401925" y="349618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a:extLst>
            <a:ext uri="{FF2B5EF4-FFF2-40B4-BE49-F238E27FC236}">
              <a16:creationId xmlns:a16="http://schemas.microsoft.com/office/drawing/2014/main" id="{97A05CF8-5A49-41A0-8C19-08FBE441AE79}"/>
            </a:ext>
          </a:extLst>
        </xdr:cNvPr>
        <xdr:cNvSpPr txBox="1"/>
      </xdr:nvSpPr>
      <xdr:spPr>
        <a:xfrm>
          <a:off x="15563850" y="1999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EABFD06C-5B9D-4E03-B02E-7E1828122F1A}"/>
            </a:ext>
          </a:extLst>
        </xdr:cNvPr>
        <xdr:cNvCxnSpPr/>
      </xdr:nvCxnSpPr>
      <xdr:spPr>
        <a:xfrm>
          <a:off x="15401925" y="225001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152316</xdr:rowOff>
    </xdr:from>
    <xdr:to>
      <xdr:col>81</xdr:col>
      <xdr:colOff>44450</xdr:colOff>
      <xdr:row>19</xdr:row>
      <xdr:rowOff>157946</xdr:rowOff>
    </xdr:to>
    <xdr:cxnSp macro="">
      <xdr:nvCxnSpPr>
        <xdr:cNvPr id="442" name="直線コネクタ 441">
          <a:extLst>
            <a:ext uri="{FF2B5EF4-FFF2-40B4-BE49-F238E27FC236}">
              <a16:creationId xmlns:a16="http://schemas.microsoft.com/office/drawing/2014/main" id="{F016A183-81F0-445B-91EA-EFC3F250BBCF}"/>
            </a:ext>
          </a:extLst>
        </xdr:cNvPr>
        <xdr:cNvCxnSpPr/>
      </xdr:nvCxnSpPr>
      <xdr:spPr>
        <a:xfrm flipV="1">
          <a:off x="14716125" y="3228891"/>
          <a:ext cx="762000" cy="8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136923</xdr:rowOff>
    </xdr:from>
    <xdr:ext cx="762000" cy="259045"/>
    <xdr:sp macro="" textlink="">
      <xdr:nvSpPr>
        <xdr:cNvPr id="443" name="将来負担の状況平均値テキスト">
          <a:extLst>
            <a:ext uri="{FF2B5EF4-FFF2-40B4-BE49-F238E27FC236}">
              <a16:creationId xmlns:a16="http://schemas.microsoft.com/office/drawing/2014/main" id="{C957A5CA-D463-4E3A-B5EF-94ACE094E664}"/>
            </a:ext>
          </a:extLst>
        </xdr:cNvPr>
        <xdr:cNvSpPr txBox="1"/>
      </xdr:nvSpPr>
      <xdr:spPr>
        <a:xfrm>
          <a:off x="15563850" y="2568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120396</xdr:rowOff>
    </xdr:from>
    <xdr:to>
      <xdr:col>81</xdr:col>
      <xdr:colOff>95250</xdr:colOff>
      <xdr:row>17</xdr:row>
      <xdr:rowOff>50546</xdr:rowOff>
    </xdr:to>
    <xdr:sp macro="" textlink="">
      <xdr:nvSpPr>
        <xdr:cNvPr id="444" name="フローチャート: 判断 443">
          <a:extLst>
            <a:ext uri="{FF2B5EF4-FFF2-40B4-BE49-F238E27FC236}">
              <a16:creationId xmlns:a16="http://schemas.microsoft.com/office/drawing/2014/main" id="{7F2C91F9-3B9A-4016-8897-FD051586C783}"/>
            </a:ext>
          </a:extLst>
        </xdr:cNvPr>
        <xdr:cNvSpPr/>
      </xdr:nvSpPr>
      <xdr:spPr>
        <a:xfrm>
          <a:off x="15430500" y="2714371"/>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157946</xdr:rowOff>
    </xdr:from>
    <xdr:to>
      <xdr:col>77</xdr:col>
      <xdr:colOff>44450</xdr:colOff>
      <xdr:row>20</xdr:row>
      <xdr:rowOff>46821</xdr:rowOff>
    </xdr:to>
    <xdr:cxnSp macro="">
      <xdr:nvCxnSpPr>
        <xdr:cNvPr id="445" name="直線コネクタ 444">
          <a:extLst>
            <a:ext uri="{FF2B5EF4-FFF2-40B4-BE49-F238E27FC236}">
              <a16:creationId xmlns:a16="http://schemas.microsoft.com/office/drawing/2014/main" id="{85E8C4BD-5DF6-47A9-9436-90D231F95DF6}"/>
            </a:ext>
          </a:extLst>
        </xdr:cNvPr>
        <xdr:cNvCxnSpPr/>
      </xdr:nvCxnSpPr>
      <xdr:spPr>
        <a:xfrm flipV="1">
          <a:off x="13906500" y="3237696"/>
          <a:ext cx="809625"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162221</xdr:rowOff>
    </xdr:from>
    <xdr:to>
      <xdr:col>77</xdr:col>
      <xdr:colOff>95250</xdr:colOff>
      <xdr:row>17</xdr:row>
      <xdr:rowOff>92371</xdr:rowOff>
    </xdr:to>
    <xdr:sp macro="" textlink="">
      <xdr:nvSpPr>
        <xdr:cNvPr id="446" name="フローチャート: 判断 445">
          <a:extLst>
            <a:ext uri="{FF2B5EF4-FFF2-40B4-BE49-F238E27FC236}">
              <a16:creationId xmlns:a16="http://schemas.microsoft.com/office/drawing/2014/main" id="{57323341-78A8-484C-B2E3-161ED024253A}"/>
            </a:ext>
          </a:extLst>
        </xdr:cNvPr>
        <xdr:cNvSpPr/>
      </xdr:nvSpPr>
      <xdr:spPr>
        <a:xfrm>
          <a:off x="14668500" y="274984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102548</xdr:rowOff>
    </xdr:from>
    <xdr:ext cx="736600" cy="259045"/>
    <xdr:sp macro="" textlink="">
      <xdr:nvSpPr>
        <xdr:cNvPr id="447" name="テキスト ボックス 446">
          <a:extLst>
            <a:ext uri="{FF2B5EF4-FFF2-40B4-BE49-F238E27FC236}">
              <a16:creationId xmlns:a16="http://schemas.microsoft.com/office/drawing/2014/main" id="{00E7D3DE-4A5A-4158-AE80-E2F39ED58B89}"/>
            </a:ext>
          </a:extLst>
        </xdr:cNvPr>
        <xdr:cNvSpPr txBox="1"/>
      </xdr:nvSpPr>
      <xdr:spPr>
        <a:xfrm>
          <a:off x="14373225" y="2534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46821</xdr:rowOff>
    </xdr:from>
    <xdr:to>
      <xdr:col>72</xdr:col>
      <xdr:colOff>203200</xdr:colOff>
      <xdr:row>20</xdr:row>
      <xdr:rowOff>70951</xdr:rowOff>
    </xdr:to>
    <xdr:cxnSp macro="">
      <xdr:nvCxnSpPr>
        <xdr:cNvPr id="448" name="直線コネクタ 447">
          <a:extLst>
            <a:ext uri="{FF2B5EF4-FFF2-40B4-BE49-F238E27FC236}">
              <a16:creationId xmlns:a16="http://schemas.microsoft.com/office/drawing/2014/main" id="{62FF7E94-56A7-43F2-9F87-E2B36CCD05B1}"/>
            </a:ext>
          </a:extLst>
        </xdr:cNvPr>
        <xdr:cNvCxnSpPr/>
      </xdr:nvCxnSpPr>
      <xdr:spPr>
        <a:xfrm flipV="1">
          <a:off x="13106400" y="3288496"/>
          <a:ext cx="8001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97748</xdr:rowOff>
    </xdr:from>
    <xdr:to>
      <xdr:col>73</xdr:col>
      <xdr:colOff>44450</xdr:colOff>
      <xdr:row>18</xdr:row>
      <xdr:rowOff>27898</xdr:rowOff>
    </xdr:to>
    <xdr:sp macro="" textlink="">
      <xdr:nvSpPr>
        <xdr:cNvPr id="449" name="フローチャート: 判断 448">
          <a:extLst>
            <a:ext uri="{FF2B5EF4-FFF2-40B4-BE49-F238E27FC236}">
              <a16:creationId xmlns:a16="http://schemas.microsoft.com/office/drawing/2014/main" id="{AB64607E-7EE2-4D03-AC3A-16B0886E566E}"/>
            </a:ext>
          </a:extLst>
        </xdr:cNvPr>
        <xdr:cNvSpPr/>
      </xdr:nvSpPr>
      <xdr:spPr>
        <a:xfrm>
          <a:off x="13868400" y="285047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38075</xdr:rowOff>
    </xdr:from>
    <xdr:ext cx="762000" cy="259045"/>
    <xdr:sp macro="" textlink="">
      <xdr:nvSpPr>
        <xdr:cNvPr id="450" name="テキスト ボックス 449">
          <a:extLst>
            <a:ext uri="{FF2B5EF4-FFF2-40B4-BE49-F238E27FC236}">
              <a16:creationId xmlns:a16="http://schemas.microsoft.com/office/drawing/2014/main" id="{BED383CB-3AC1-4BFA-961B-BFD9291667E1}"/>
            </a:ext>
          </a:extLst>
        </xdr:cNvPr>
        <xdr:cNvSpPr txBox="1"/>
      </xdr:nvSpPr>
      <xdr:spPr>
        <a:xfrm>
          <a:off x="13554075" y="2628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55668</xdr:rowOff>
    </xdr:from>
    <xdr:to>
      <xdr:col>68</xdr:col>
      <xdr:colOff>152400</xdr:colOff>
      <xdr:row>20</xdr:row>
      <xdr:rowOff>70951</xdr:rowOff>
    </xdr:to>
    <xdr:cxnSp macro="">
      <xdr:nvCxnSpPr>
        <xdr:cNvPr id="451" name="直線コネクタ 450">
          <a:extLst>
            <a:ext uri="{FF2B5EF4-FFF2-40B4-BE49-F238E27FC236}">
              <a16:creationId xmlns:a16="http://schemas.microsoft.com/office/drawing/2014/main" id="{63C0C70A-99A1-42AA-B2D9-959122522845}"/>
            </a:ext>
          </a:extLst>
        </xdr:cNvPr>
        <xdr:cNvCxnSpPr/>
      </xdr:nvCxnSpPr>
      <xdr:spPr>
        <a:xfrm>
          <a:off x="12296775" y="3294168"/>
          <a:ext cx="809625" cy="1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144399</xdr:rowOff>
    </xdr:from>
    <xdr:to>
      <xdr:col>68</xdr:col>
      <xdr:colOff>203200</xdr:colOff>
      <xdr:row>18</xdr:row>
      <xdr:rowOff>74549</xdr:rowOff>
    </xdr:to>
    <xdr:sp macro="" textlink="">
      <xdr:nvSpPr>
        <xdr:cNvPr id="452" name="フローチャート: 判断 451">
          <a:extLst>
            <a:ext uri="{FF2B5EF4-FFF2-40B4-BE49-F238E27FC236}">
              <a16:creationId xmlns:a16="http://schemas.microsoft.com/office/drawing/2014/main" id="{0F81D454-2E60-4EFD-9F54-34287F6DEF50}"/>
            </a:ext>
          </a:extLst>
        </xdr:cNvPr>
        <xdr:cNvSpPr/>
      </xdr:nvSpPr>
      <xdr:spPr>
        <a:xfrm>
          <a:off x="13058775" y="2893949"/>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84726</xdr:rowOff>
    </xdr:from>
    <xdr:ext cx="762000" cy="259045"/>
    <xdr:sp macro="" textlink="">
      <xdr:nvSpPr>
        <xdr:cNvPr id="453" name="テキスト ボックス 452">
          <a:extLst>
            <a:ext uri="{FF2B5EF4-FFF2-40B4-BE49-F238E27FC236}">
              <a16:creationId xmlns:a16="http://schemas.microsoft.com/office/drawing/2014/main" id="{0FF5BA6B-F11A-4A70-B4E9-B4A198C962FA}"/>
            </a:ext>
          </a:extLst>
        </xdr:cNvPr>
        <xdr:cNvSpPr txBox="1"/>
      </xdr:nvSpPr>
      <xdr:spPr>
        <a:xfrm>
          <a:off x="12763500" y="267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18796</xdr:rowOff>
    </xdr:from>
    <xdr:to>
      <xdr:col>64</xdr:col>
      <xdr:colOff>152400</xdr:colOff>
      <xdr:row>18</xdr:row>
      <xdr:rowOff>120396</xdr:rowOff>
    </xdr:to>
    <xdr:sp macro="" textlink="">
      <xdr:nvSpPr>
        <xdr:cNvPr id="454" name="フローチャート: 判断 453">
          <a:extLst>
            <a:ext uri="{FF2B5EF4-FFF2-40B4-BE49-F238E27FC236}">
              <a16:creationId xmlns:a16="http://schemas.microsoft.com/office/drawing/2014/main" id="{AEA9966E-127C-49FE-9972-CB5EB0CB5D23}"/>
            </a:ext>
          </a:extLst>
        </xdr:cNvPr>
        <xdr:cNvSpPr/>
      </xdr:nvSpPr>
      <xdr:spPr>
        <a:xfrm>
          <a:off x="12239625" y="2933446"/>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130573</xdr:rowOff>
    </xdr:from>
    <xdr:ext cx="762000" cy="259045"/>
    <xdr:sp macro="" textlink="">
      <xdr:nvSpPr>
        <xdr:cNvPr id="455" name="テキスト ボックス 454">
          <a:extLst>
            <a:ext uri="{FF2B5EF4-FFF2-40B4-BE49-F238E27FC236}">
              <a16:creationId xmlns:a16="http://schemas.microsoft.com/office/drawing/2014/main" id="{80EBCB5E-A072-4E65-911E-A78E073607A5}"/>
            </a:ext>
          </a:extLst>
        </xdr:cNvPr>
        <xdr:cNvSpPr txBox="1"/>
      </xdr:nvSpPr>
      <xdr:spPr>
        <a:xfrm>
          <a:off x="11953875" y="272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8DBE6501-45D1-4954-ACED-E4A69B1DC83E}"/>
            </a:ext>
          </a:extLst>
        </xdr:cNvPr>
        <xdr:cNvSpPr txBox="1"/>
      </xdr:nvSpPr>
      <xdr:spPr>
        <a:xfrm>
          <a:off x="152781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872A287-A44C-44AF-9E3E-48A254E773A7}"/>
            </a:ext>
          </a:extLst>
        </xdr:cNvPr>
        <xdr:cNvSpPr txBox="1"/>
      </xdr:nvSpPr>
      <xdr:spPr>
        <a:xfrm>
          <a:off x="145161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9DDC6EED-5297-41D3-AB98-838FBE5487B8}"/>
            </a:ext>
          </a:extLst>
        </xdr:cNvPr>
        <xdr:cNvSpPr txBox="1"/>
      </xdr:nvSpPr>
      <xdr:spPr>
        <a:xfrm>
          <a:off x="137160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CA473592-2D38-4922-A80E-B421FA805743}"/>
            </a:ext>
          </a:extLst>
        </xdr:cNvPr>
        <xdr:cNvSpPr txBox="1"/>
      </xdr:nvSpPr>
      <xdr:spPr>
        <a:xfrm>
          <a:off x="12906375"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5AD7F8B8-AA88-452F-ABFD-BE237D78D426}"/>
            </a:ext>
          </a:extLst>
        </xdr:cNvPr>
        <xdr:cNvSpPr txBox="1"/>
      </xdr:nvSpPr>
      <xdr:spPr>
        <a:xfrm>
          <a:off x="1209675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101516</xdr:rowOff>
    </xdr:from>
    <xdr:to>
      <xdr:col>81</xdr:col>
      <xdr:colOff>95250</xdr:colOff>
      <xdr:row>20</xdr:row>
      <xdr:rowOff>31666</xdr:rowOff>
    </xdr:to>
    <xdr:sp macro="" textlink="">
      <xdr:nvSpPr>
        <xdr:cNvPr id="461" name="楕円 460">
          <a:extLst>
            <a:ext uri="{FF2B5EF4-FFF2-40B4-BE49-F238E27FC236}">
              <a16:creationId xmlns:a16="http://schemas.microsoft.com/office/drawing/2014/main" id="{09677724-4EEA-4F4B-9DCC-D304C5374613}"/>
            </a:ext>
          </a:extLst>
        </xdr:cNvPr>
        <xdr:cNvSpPr/>
      </xdr:nvSpPr>
      <xdr:spPr>
        <a:xfrm>
          <a:off x="15430500" y="3181266"/>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73593</xdr:rowOff>
    </xdr:from>
    <xdr:ext cx="762000" cy="259045"/>
    <xdr:sp macro="" textlink="">
      <xdr:nvSpPr>
        <xdr:cNvPr id="462" name="将来負担の状況該当値テキスト">
          <a:extLst>
            <a:ext uri="{FF2B5EF4-FFF2-40B4-BE49-F238E27FC236}">
              <a16:creationId xmlns:a16="http://schemas.microsoft.com/office/drawing/2014/main" id="{1BAE7D06-C7C4-4EB5-86F7-0D18E15BAD29}"/>
            </a:ext>
          </a:extLst>
        </xdr:cNvPr>
        <xdr:cNvSpPr txBox="1"/>
      </xdr:nvSpPr>
      <xdr:spPr>
        <a:xfrm>
          <a:off x="15563850" y="315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107146</xdr:rowOff>
    </xdr:from>
    <xdr:to>
      <xdr:col>77</xdr:col>
      <xdr:colOff>95250</xdr:colOff>
      <xdr:row>20</xdr:row>
      <xdr:rowOff>37296</xdr:rowOff>
    </xdr:to>
    <xdr:sp macro="" textlink="">
      <xdr:nvSpPr>
        <xdr:cNvPr id="463" name="楕円 462">
          <a:extLst>
            <a:ext uri="{FF2B5EF4-FFF2-40B4-BE49-F238E27FC236}">
              <a16:creationId xmlns:a16="http://schemas.microsoft.com/office/drawing/2014/main" id="{03DBE326-0EFA-4C33-9D9A-A2F2C1E762C9}"/>
            </a:ext>
          </a:extLst>
        </xdr:cNvPr>
        <xdr:cNvSpPr/>
      </xdr:nvSpPr>
      <xdr:spPr>
        <a:xfrm>
          <a:off x="14668500" y="318054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22073</xdr:rowOff>
    </xdr:from>
    <xdr:ext cx="736600" cy="259045"/>
    <xdr:sp macro="" textlink="">
      <xdr:nvSpPr>
        <xdr:cNvPr id="464" name="テキスト ボックス 463">
          <a:extLst>
            <a:ext uri="{FF2B5EF4-FFF2-40B4-BE49-F238E27FC236}">
              <a16:creationId xmlns:a16="http://schemas.microsoft.com/office/drawing/2014/main" id="{B2045084-5233-4FD3-B0A3-D97E8B02517D}"/>
            </a:ext>
          </a:extLst>
        </xdr:cNvPr>
        <xdr:cNvSpPr txBox="1"/>
      </xdr:nvSpPr>
      <xdr:spPr>
        <a:xfrm>
          <a:off x="14373225" y="3260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167471</xdr:rowOff>
    </xdr:from>
    <xdr:to>
      <xdr:col>73</xdr:col>
      <xdr:colOff>44450</xdr:colOff>
      <xdr:row>20</xdr:row>
      <xdr:rowOff>97621</xdr:rowOff>
    </xdr:to>
    <xdr:sp macro="" textlink="">
      <xdr:nvSpPr>
        <xdr:cNvPr id="465" name="楕円 464">
          <a:extLst>
            <a:ext uri="{FF2B5EF4-FFF2-40B4-BE49-F238E27FC236}">
              <a16:creationId xmlns:a16="http://schemas.microsoft.com/office/drawing/2014/main" id="{EC8B3F04-01EC-46A8-8E97-D0C5DB74E9D1}"/>
            </a:ext>
          </a:extLst>
        </xdr:cNvPr>
        <xdr:cNvSpPr/>
      </xdr:nvSpPr>
      <xdr:spPr>
        <a:xfrm>
          <a:off x="13868400" y="324087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82398</xdr:rowOff>
    </xdr:from>
    <xdr:ext cx="762000" cy="259045"/>
    <xdr:sp macro="" textlink="">
      <xdr:nvSpPr>
        <xdr:cNvPr id="466" name="テキスト ボックス 465">
          <a:extLst>
            <a:ext uri="{FF2B5EF4-FFF2-40B4-BE49-F238E27FC236}">
              <a16:creationId xmlns:a16="http://schemas.microsoft.com/office/drawing/2014/main" id="{BBD4EFA6-6E1B-4DB6-8CAB-AA5F6FEF0F18}"/>
            </a:ext>
          </a:extLst>
        </xdr:cNvPr>
        <xdr:cNvSpPr txBox="1"/>
      </xdr:nvSpPr>
      <xdr:spPr>
        <a:xfrm>
          <a:off x="13554075" y="3324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20151</xdr:rowOff>
    </xdr:from>
    <xdr:to>
      <xdr:col>68</xdr:col>
      <xdr:colOff>203200</xdr:colOff>
      <xdr:row>20</xdr:row>
      <xdr:rowOff>121751</xdr:rowOff>
    </xdr:to>
    <xdr:sp macro="" textlink="">
      <xdr:nvSpPr>
        <xdr:cNvPr id="467" name="楕円 466">
          <a:extLst>
            <a:ext uri="{FF2B5EF4-FFF2-40B4-BE49-F238E27FC236}">
              <a16:creationId xmlns:a16="http://schemas.microsoft.com/office/drawing/2014/main" id="{263FDC8C-7F31-4DB3-BCAB-C066358BEB1E}"/>
            </a:ext>
          </a:extLst>
        </xdr:cNvPr>
        <xdr:cNvSpPr/>
      </xdr:nvSpPr>
      <xdr:spPr>
        <a:xfrm>
          <a:off x="13058775" y="3258651"/>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106528</xdr:rowOff>
    </xdr:from>
    <xdr:ext cx="762000" cy="259045"/>
    <xdr:sp macro="" textlink="">
      <xdr:nvSpPr>
        <xdr:cNvPr id="468" name="テキスト ボックス 467">
          <a:extLst>
            <a:ext uri="{FF2B5EF4-FFF2-40B4-BE49-F238E27FC236}">
              <a16:creationId xmlns:a16="http://schemas.microsoft.com/office/drawing/2014/main" id="{7067CCBE-7CEA-4BA9-B84A-725206AC7386}"/>
            </a:ext>
          </a:extLst>
        </xdr:cNvPr>
        <xdr:cNvSpPr txBox="1"/>
      </xdr:nvSpPr>
      <xdr:spPr>
        <a:xfrm>
          <a:off x="12763500" y="334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4868</xdr:rowOff>
    </xdr:from>
    <xdr:to>
      <xdr:col>64</xdr:col>
      <xdr:colOff>152400</xdr:colOff>
      <xdr:row>20</xdr:row>
      <xdr:rowOff>106468</xdr:rowOff>
    </xdr:to>
    <xdr:sp macro="" textlink="">
      <xdr:nvSpPr>
        <xdr:cNvPr id="469" name="楕円 468">
          <a:extLst>
            <a:ext uri="{FF2B5EF4-FFF2-40B4-BE49-F238E27FC236}">
              <a16:creationId xmlns:a16="http://schemas.microsoft.com/office/drawing/2014/main" id="{F05BCCC3-DF55-4641-8C71-B2B3A1FC3FF4}"/>
            </a:ext>
          </a:extLst>
        </xdr:cNvPr>
        <xdr:cNvSpPr/>
      </xdr:nvSpPr>
      <xdr:spPr>
        <a:xfrm>
          <a:off x="12239625" y="324654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91245</xdr:rowOff>
    </xdr:from>
    <xdr:ext cx="762000" cy="259045"/>
    <xdr:sp macro="" textlink="">
      <xdr:nvSpPr>
        <xdr:cNvPr id="470" name="テキスト ボックス 469">
          <a:extLst>
            <a:ext uri="{FF2B5EF4-FFF2-40B4-BE49-F238E27FC236}">
              <a16:creationId xmlns:a16="http://schemas.microsoft.com/office/drawing/2014/main" id="{1308C6A5-E698-4920-AB0F-E041CC67C5B9}"/>
            </a:ext>
          </a:extLst>
        </xdr:cNvPr>
        <xdr:cNvSpPr txBox="1"/>
      </xdr:nvSpPr>
      <xdr:spPr>
        <a:xfrm>
          <a:off x="11953875" y="3326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神奈川県横浜市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3,753,645
3,647,015
438.01
2,107,978,321
2,072,931,560
19,803,203
982,949,142
2,330,616,953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129.2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tx1"/>
              </a:solidFill>
              <a:effectLst/>
              <a:latin typeface="ＭＳ ゴシック" panose="020B0609070205080204" pitchFamily="49" charset="-128"/>
              <a:ea typeface="ＭＳ ゴシック" panose="020B0609070205080204" pitchFamily="49" charset="-128"/>
              <a:cs typeface="+mn-cs"/>
            </a:rPr>
            <a:t>　人員増等に伴い、令和４年度を含め、毎年度の人件費は微増しているものの、「横浜市中期４か年計画」（</a:t>
          </a:r>
          <a:r>
            <a:rPr kumimoji="1" lang="en-US" altLang="ja-JP" sz="1000">
              <a:solidFill>
                <a:schemeClr val="tx1"/>
              </a:solidFill>
              <a:effectLst/>
              <a:latin typeface="ＭＳ ゴシック" panose="020B0609070205080204" pitchFamily="49" charset="-128"/>
              <a:ea typeface="ＭＳ ゴシック" panose="020B0609070205080204" pitchFamily="49" charset="-128"/>
              <a:cs typeface="+mn-cs"/>
            </a:rPr>
            <a:t>2022</a:t>
          </a:r>
          <a:r>
            <a:rPr kumimoji="1"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tx1"/>
              </a:solidFill>
              <a:effectLst/>
              <a:latin typeface="ＭＳ ゴシック" panose="020B0609070205080204" pitchFamily="49" charset="-128"/>
              <a:ea typeface="ＭＳ ゴシック" panose="020B0609070205080204" pitchFamily="49" charset="-128"/>
              <a:cs typeface="+mn-cs"/>
            </a:rPr>
            <a:t>2025</a:t>
          </a:r>
          <a:r>
            <a:rPr kumimoji="1" lang="ja-JP" altLang="en-US" sz="1000">
              <a:solidFill>
                <a:schemeClr val="tx1"/>
              </a:solidFill>
              <a:effectLst/>
              <a:latin typeface="ＭＳ ゴシック" panose="020B0609070205080204" pitchFamily="49" charset="-128"/>
              <a:ea typeface="ＭＳ ゴシック" panose="020B0609070205080204" pitchFamily="49" charset="-128"/>
              <a:cs typeface="+mn-cs"/>
            </a:rPr>
            <a:t>）において、行政に求められる多様なニーズに、スピード感を持って市民目線で対応するとともに、政策課題に即応できる組織体制を構築し、限られた経営資源の中で最大限の効果を発揮できる効率的・効果的な執行体制を構築するという目標を掲げ、執行体制づくりを進めました。</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そのため、人件費は類似団体平均を下回っています。</a:t>
          </a:r>
        </a:p>
        <a:p>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　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30</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年度以降は概ね同水準で推移しており、令和３年度は、経常一般財源の増により低下しましたが、令和４年度は給与改定等の影響により増加しました。</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a:extLst>
            <a:ext uri="{FF2B5EF4-FFF2-40B4-BE49-F238E27FC236}">
              <a16:creationId xmlns:a16="http://schemas.microsoft.com/office/drawing/2014/main" id="{00000000-0008-0000-0400-00003F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a16="http://schemas.microsoft.com/office/drawing/2014/main" id="{00000000-0008-0000-0400-000040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84138</xdr:rowOff>
    </xdr:from>
    <xdr:to>
      <xdr:col>24</xdr:col>
      <xdr:colOff>25400</xdr:colOff>
      <xdr:row>41</xdr:row>
      <xdr:rowOff>84138</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4826000" y="574198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56215</xdr:rowOff>
    </xdr:from>
    <xdr:ext cx="762000" cy="259045"/>
    <xdr:sp macro="" textlink="">
      <xdr:nvSpPr>
        <xdr:cNvPr id="66" name="人件費最小値テキスト">
          <a:extLst>
            <a:ext uri="{FF2B5EF4-FFF2-40B4-BE49-F238E27FC236}">
              <a16:creationId xmlns:a16="http://schemas.microsoft.com/office/drawing/2014/main" id="{00000000-0008-0000-0400-000042000000}"/>
            </a:ext>
          </a:extLst>
        </xdr:cNvPr>
        <xdr:cNvSpPr txBox="1"/>
      </xdr:nvSpPr>
      <xdr:spPr>
        <a:xfrm>
          <a:off x="4914900" y="708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84138</xdr:rowOff>
    </xdr:from>
    <xdr:to>
      <xdr:col>24</xdr:col>
      <xdr:colOff>114300</xdr:colOff>
      <xdr:row>41</xdr:row>
      <xdr:rowOff>84138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711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170515</xdr:rowOff>
    </xdr:from>
    <xdr:ext cx="762000" cy="259045"/>
    <xdr:sp macro="" textlink="">
      <xdr:nvSpPr>
        <xdr:cNvPr id="68" name="人件費最大値テキスト">
          <a:extLst>
            <a:ext uri="{FF2B5EF4-FFF2-40B4-BE49-F238E27FC236}">
              <a16:creationId xmlns:a16="http://schemas.microsoft.com/office/drawing/2014/main" id="{00000000-0008-0000-0400-000044000000}"/>
            </a:ext>
          </a:extLst>
        </xdr:cNvPr>
        <xdr:cNvSpPr txBox="1"/>
      </xdr:nvSpPr>
      <xdr:spPr>
        <a:xfrm>
          <a:off x="4914900" y="548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84138</xdr:rowOff>
    </xdr:from>
    <xdr:to>
      <xdr:col>24</xdr:col>
      <xdr:colOff>114300</xdr:colOff>
      <xdr:row>33</xdr:row>
      <xdr:rowOff>84138</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4737100" y="574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127000</xdr:rowOff>
    </xdr:from>
    <xdr:to>
      <xdr:col>24</xdr:col>
      <xdr:colOff>25400</xdr:colOff>
      <xdr:row>37</xdr:row>
      <xdr:rowOff>84138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3987800" y="6299200"/>
          <a:ext cx="838200" cy="12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105427</xdr:rowOff>
    </xdr:from>
    <xdr:ext cx="762000" cy="259045"/>
    <xdr:sp macro="" textlink="">
      <xdr:nvSpPr>
        <xdr:cNvPr id="71" name="人件費平均値テキスト">
          <a:extLst>
            <a:ext uri="{FF2B5EF4-FFF2-40B4-BE49-F238E27FC236}">
              <a16:creationId xmlns:a16="http://schemas.microsoft.com/office/drawing/2014/main" id="{00000000-0008-0000-0400-000047000000}"/>
            </a:ext>
          </a:extLst>
        </xdr:cNvPr>
        <xdr:cNvSpPr txBox="1"/>
      </xdr:nvSpPr>
      <xdr:spPr>
        <a:xfrm>
          <a:off x="4914900" y="6449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133350</xdr:rowOff>
    </xdr:from>
    <xdr:to>
      <xdr:col>24</xdr:col>
      <xdr:colOff>76200</xdr:colOff>
      <xdr:row>38</xdr:row>
      <xdr:rowOff>63500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47752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127000</xdr:rowOff>
    </xdr:from>
    <xdr:to>
      <xdr:col>19</xdr:col>
      <xdr:colOff>187325</xdr:colOff>
      <xdr:row>37</xdr:row>
      <xdr:rowOff>155575</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3098800" y="6299200"/>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161925</xdr:rowOff>
    </xdr:from>
    <xdr:to>
      <xdr:col>20</xdr:col>
      <xdr:colOff>38100</xdr:colOff>
      <xdr:row>37</xdr:row>
      <xdr:rowOff>92075</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937000" y="633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76852</xdr:rowOff>
    </xdr:from>
    <xdr:ext cx="7366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3606800" y="6420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155575</xdr:rowOff>
    </xdr:from>
    <xdr:to>
      <xdr:col>15</xdr:col>
      <xdr:colOff>98425</xdr:colOff>
      <xdr:row>37</xdr:row>
      <xdr:rowOff>155575</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a:off x="2209800" y="64992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104775</xdr:rowOff>
    </xdr:from>
    <xdr:to>
      <xdr:col>15</xdr:col>
      <xdr:colOff>149225</xdr:colOff>
      <xdr:row>39</xdr:row>
      <xdr:rowOff>34925</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3048000" y="661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19702</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717800" y="670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127000</xdr:rowOff>
    </xdr:from>
    <xdr:to>
      <xdr:col>11</xdr:col>
      <xdr:colOff>9525</xdr:colOff>
      <xdr:row>37</xdr:row>
      <xdr:rowOff>155575</xdr:rowOff>
    </xdr:to>
    <xdr:cxnSp macro="">
      <xdr:nvCxnSpPr>
        <xdr:cNvPr id="79" name="直線コネクタ 78">
          <a:extLst>
            <a:ext uri="{FF2B5EF4-FFF2-40B4-BE49-F238E27FC236}">
              <a16:creationId xmlns:a16="http://schemas.microsoft.com/office/drawing/2014/main" id="{00000000-0008-0000-0400-00004F000000}"/>
            </a:ext>
          </a:extLst>
        </xdr:cNvPr>
        <xdr:cNvCxnSpPr/>
      </xdr:nvCxnSpPr>
      <xdr:spPr>
        <a:xfrm>
          <a:off x="1320800" y="64706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47625</xdr:rowOff>
    </xdr:from>
    <xdr:to>
      <xdr:col>11</xdr:col>
      <xdr:colOff>60325</xdr:colOff>
      <xdr:row>38</xdr:row>
      <xdr:rowOff>149225</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2159000" y="65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134002</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828800" y="664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47625</xdr:rowOff>
    </xdr:from>
    <xdr:to>
      <xdr:col>6</xdr:col>
      <xdr:colOff>171450</xdr:colOff>
      <xdr:row>38</xdr:row>
      <xdr:rowOff>149225</xdr:rowOff>
    </xdr:to>
    <xdr:sp macro="" textlink="">
      <xdr:nvSpPr>
        <xdr:cNvPr id="82" name="フローチャート: 判断 81">
          <a:extLst>
            <a:ext uri="{FF2B5EF4-FFF2-40B4-BE49-F238E27FC236}">
              <a16:creationId xmlns:a16="http://schemas.microsoft.com/office/drawing/2014/main" id="{00000000-0008-0000-0400-000052000000}"/>
            </a:ext>
          </a:extLst>
        </xdr:cNvPr>
        <xdr:cNvSpPr/>
      </xdr:nvSpPr>
      <xdr:spPr>
        <a:xfrm>
          <a:off x="1270000" y="65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134002</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939800" y="664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33338</xdr:rowOff>
    </xdr:from>
    <xdr:to>
      <xdr:col>24</xdr:col>
      <xdr:colOff>76200</xdr:colOff>
      <xdr:row>37</xdr:row>
      <xdr:rowOff>134938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4775200" y="637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49865</xdr:rowOff>
    </xdr:from>
    <xdr:ext cx="762000" cy="259045"/>
    <xdr:sp macro="" textlink="">
      <xdr:nvSpPr>
        <xdr:cNvPr id="90" name="人件費該当値テキスト">
          <a:extLst>
            <a:ext uri="{FF2B5EF4-FFF2-40B4-BE49-F238E27FC236}">
              <a16:creationId xmlns:a16="http://schemas.microsoft.com/office/drawing/2014/main" id="{00000000-0008-0000-0400-00005A000000}"/>
            </a:ext>
          </a:extLst>
        </xdr:cNvPr>
        <xdr:cNvSpPr txBox="1"/>
      </xdr:nvSpPr>
      <xdr:spPr>
        <a:xfrm>
          <a:off x="4914900" y="622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76200</xdr:rowOff>
    </xdr:from>
    <xdr:to>
      <xdr:col>20</xdr:col>
      <xdr:colOff>38100</xdr:colOff>
      <xdr:row>37</xdr:row>
      <xdr:rowOff>6350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104775</xdr:rowOff>
    </xdr:from>
    <xdr:to>
      <xdr:col>15</xdr:col>
      <xdr:colOff>149225</xdr:colOff>
      <xdr:row>38</xdr:row>
      <xdr:rowOff>34925</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3048000" y="644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45102</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2717800" y="6217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104775</xdr:rowOff>
    </xdr:from>
    <xdr:to>
      <xdr:col>11</xdr:col>
      <xdr:colOff>60325</xdr:colOff>
      <xdr:row>38</xdr:row>
      <xdr:rowOff>34925</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2159000" y="644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45102</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1828800" y="6217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76200</xdr:rowOff>
    </xdr:from>
    <xdr:to>
      <xdr:col>6</xdr:col>
      <xdr:colOff>171450</xdr:colOff>
      <xdr:row>38</xdr:row>
      <xdr:rowOff>6350</xdr:rowOff>
    </xdr:to>
    <xdr:sp macro="" textlink="">
      <xdr:nvSpPr>
        <xdr:cNvPr id="97" name="楕円 96">
          <a:extLst>
            <a:ext uri="{FF2B5EF4-FFF2-40B4-BE49-F238E27FC236}">
              <a16:creationId xmlns:a16="http://schemas.microsoft.com/office/drawing/2014/main" id="{00000000-0008-0000-0400-000061000000}"/>
            </a:ext>
          </a:extLst>
        </xdr:cNvPr>
        <xdr:cNvSpPr/>
      </xdr:nvSpPr>
      <xdr:spPr>
        <a:xfrm>
          <a:off x="12700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16527</xdr:rowOff>
    </xdr:from>
    <xdr:ext cx="762000" cy="259045"/>
    <xdr:sp macro="" textlink="">
      <xdr:nvSpPr>
        <xdr:cNvPr id="98" name="テキスト ボックス 97">
          <a:extLst>
            <a:ext uri="{FF2B5EF4-FFF2-40B4-BE49-F238E27FC236}">
              <a16:creationId xmlns:a16="http://schemas.microsoft.com/office/drawing/2014/main" id="{00000000-0008-0000-0400-000062000000}"/>
            </a:ext>
          </a:extLst>
        </xdr:cNvPr>
        <xdr:cNvSpPr txBox="1"/>
      </xdr:nvSpPr>
      <xdr:spPr>
        <a:xfrm>
          <a:off x="939800" y="618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a16="http://schemas.microsoft.com/office/drawing/2014/main" id="{00000000-0008-0000-0400-00006B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a16="http://schemas.microsoft.com/office/drawing/2014/main" id="{00000000-0008-0000-0400-00006C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令和元年度は、学校への</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ICT</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支援員派遣経費の増などにより上昇し、令和２年度は、会計年度任用職員制度の導入（物件費から人件費への移行）などにより低下、令和３年度は、経常一般財源の増により低下しました。</a:t>
          </a:r>
        </a:p>
        <a:p>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　令和４年度は、原油価格・物価高騰への対応に伴い需用費が増加したこと等により上昇しました。</a:t>
          </a:r>
        </a:p>
      </xdr:txBody>
    </xdr:sp>
    <xdr:clientData/>
  </xdr:twoCellAnchor>
  <xdr:oneCellAnchor>
    <xdr:from>
      <xdr:col>62</xdr:col>
      <xdr:colOff>6350</xdr:colOff>
      <xdr:row>9</xdr:row>
      <xdr:rowOff>107950</xdr:rowOff>
    </xdr:from>
    <xdr:ext cx="298543" cy="225703"/>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7" name="物件費グラフ枠">
          <a:extLst>
            <a:ext uri="{FF2B5EF4-FFF2-40B4-BE49-F238E27FC236}">
              <a16:creationId xmlns:a16="http://schemas.microsoft.com/office/drawing/2014/main" id="{00000000-0008-0000-0400-00007F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xdr:rowOff>
    </xdr:from>
    <xdr:to>
      <xdr:col>82</xdr:col>
      <xdr:colOff>107950</xdr:colOff>
      <xdr:row>20</xdr:row>
      <xdr:rowOff>143328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6510000" y="20701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9" name="物件費最小値テキスト">
          <a:extLst>
            <a:ext uri="{FF2B5EF4-FFF2-40B4-BE49-F238E27FC236}">
              <a16:creationId xmlns:a16="http://schemas.microsoft.com/office/drawing/2014/main" id="{00000000-0008-0000-0400-000081000000}"/>
            </a:ext>
          </a:extLst>
        </xdr:cNvPr>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99077</xdr:rowOff>
    </xdr:from>
    <xdr:ext cx="762000" cy="259045"/>
    <xdr:sp macro="" textlink="">
      <xdr:nvSpPr>
        <xdr:cNvPr id="131" name="物件費最大値テキスト">
          <a:extLst>
            <a:ext uri="{FF2B5EF4-FFF2-40B4-BE49-F238E27FC236}">
              <a16:creationId xmlns:a16="http://schemas.microsoft.com/office/drawing/2014/main" id="{00000000-0008-0000-0400-000083000000}"/>
            </a:ext>
          </a:extLst>
        </xdr:cNvPr>
        <xdr:cNvSpPr txBox="1"/>
      </xdr:nvSpPr>
      <xdr:spPr>
        <a:xfrm>
          <a:off x="16598900" y="181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xdr:rowOff>
    </xdr:from>
    <xdr:to>
      <xdr:col>82</xdr:col>
      <xdr:colOff>196850</xdr:colOff>
      <xdr:row>12</xdr:row>
      <xdr:rowOff>12700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6421100" y="20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45357</xdr:rowOff>
    </xdr:from>
    <xdr:to>
      <xdr:col>82</xdr:col>
      <xdr:colOff>107950</xdr:colOff>
      <xdr:row>15</xdr:row>
      <xdr:rowOff>20864</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5671800" y="2445657"/>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141713</xdr:rowOff>
    </xdr:from>
    <xdr:ext cx="762000" cy="259045"/>
    <xdr:sp macro="" textlink="">
      <xdr:nvSpPr>
        <xdr:cNvPr id="134" name="物件費平均値テキスト">
          <a:extLst>
            <a:ext uri="{FF2B5EF4-FFF2-40B4-BE49-F238E27FC236}">
              <a16:creationId xmlns:a16="http://schemas.microsoft.com/office/drawing/2014/main" id="{00000000-0008-0000-0400-000086000000}"/>
            </a:ext>
          </a:extLst>
        </xdr:cNvPr>
        <xdr:cNvSpPr txBox="1"/>
      </xdr:nvSpPr>
      <xdr:spPr>
        <a:xfrm>
          <a:off x="16598900" y="2370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125186</xdr:rowOff>
    </xdr:from>
    <xdr:to>
      <xdr:col>82</xdr:col>
      <xdr:colOff>158750</xdr:colOff>
      <xdr:row>15</xdr:row>
      <xdr:rowOff>55336</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6459200" y="252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45357</xdr:rowOff>
    </xdr:from>
    <xdr:to>
      <xdr:col>78</xdr:col>
      <xdr:colOff>69850</xdr:colOff>
      <xdr:row>14</xdr:row>
      <xdr:rowOff>143329</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4782800" y="244565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13</xdr:row>
      <xdr:rowOff>149679</xdr:rowOff>
    </xdr:from>
    <xdr:to>
      <xdr:col>78</xdr:col>
      <xdr:colOff>120650</xdr:colOff>
      <xdr:row>14</xdr:row>
      <xdr:rowOff>79829</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5621000" y="237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90006</xdr:rowOff>
    </xdr:from>
    <xdr:ext cx="7366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290800" y="21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143329</xdr:rowOff>
    </xdr:from>
    <xdr:to>
      <xdr:col>73</xdr:col>
      <xdr:colOff>180975</xdr:colOff>
      <xdr:row>15</xdr:row>
      <xdr:rowOff>69850</xdr:rowOff>
    </xdr:to>
    <xdr:cxnSp macro="">
      <xdr:nvCxnSpPr>
        <xdr:cNvPr id="139" name="直線コネクタ 138">
          <a:extLst>
            <a:ext uri="{FF2B5EF4-FFF2-40B4-BE49-F238E27FC236}">
              <a16:creationId xmlns:a16="http://schemas.microsoft.com/office/drawing/2014/main" id="{00000000-0008-0000-0400-00008B000000}"/>
            </a:ext>
          </a:extLst>
        </xdr:cNvPr>
        <xdr:cNvCxnSpPr/>
      </xdr:nvCxnSpPr>
      <xdr:spPr>
        <a:xfrm flipV="1">
          <a:off x="13893800" y="2543629"/>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59871</xdr:rowOff>
    </xdr:from>
    <xdr:to>
      <xdr:col>74</xdr:col>
      <xdr:colOff>31750</xdr:colOff>
      <xdr:row>14</xdr:row>
      <xdr:rowOff>161471</xdr:rowOff>
    </xdr:to>
    <xdr:sp macro="" textlink="">
      <xdr:nvSpPr>
        <xdr:cNvPr id="140" name="フローチャート: 判断 139">
          <a:extLst>
            <a:ext uri="{FF2B5EF4-FFF2-40B4-BE49-F238E27FC236}">
              <a16:creationId xmlns:a16="http://schemas.microsoft.com/office/drawing/2014/main" id="{00000000-0008-0000-0400-00008C000000}"/>
            </a:ext>
          </a:extLst>
        </xdr:cNvPr>
        <xdr:cNvSpPr/>
      </xdr:nvSpPr>
      <xdr:spPr>
        <a:xfrm>
          <a:off x="14732000" y="246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198</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401800" y="222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4536</xdr:rowOff>
    </xdr:from>
    <xdr:to>
      <xdr:col>69</xdr:col>
      <xdr:colOff>92075</xdr:colOff>
      <xdr:row>15</xdr:row>
      <xdr:rowOff>69850</xdr:rowOff>
    </xdr:to>
    <xdr:cxnSp macro="">
      <xdr:nvCxnSpPr>
        <xdr:cNvPr id="142" name="直線コネクタ 141">
          <a:extLst>
            <a:ext uri="{FF2B5EF4-FFF2-40B4-BE49-F238E27FC236}">
              <a16:creationId xmlns:a16="http://schemas.microsoft.com/office/drawing/2014/main" id="{00000000-0008-0000-0400-00008E000000}"/>
            </a:ext>
          </a:extLst>
        </xdr:cNvPr>
        <xdr:cNvCxnSpPr/>
      </xdr:nvCxnSpPr>
      <xdr:spPr>
        <a:xfrm>
          <a:off x="13004800" y="25762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43543</xdr:rowOff>
    </xdr:from>
    <xdr:to>
      <xdr:col>69</xdr:col>
      <xdr:colOff>142875</xdr:colOff>
      <xdr:row>14</xdr:row>
      <xdr:rowOff>145143</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3843000" y="244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155320</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512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10886</xdr:rowOff>
    </xdr:from>
    <xdr:to>
      <xdr:col>65</xdr:col>
      <xdr:colOff>53975</xdr:colOff>
      <xdr:row>14</xdr:row>
      <xdr:rowOff>112486</xdr:rowOff>
    </xdr:to>
    <xdr:sp macro="" textlink="">
      <xdr:nvSpPr>
        <xdr:cNvPr id="145" name="フローチャート: 判断 144">
          <a:extLst>
            <a:ext uri="{FF2B5EF4-FFF2-40B4-BE49-F238E27FC236}">
              <a16:creationId xmlns:a16="http://schemas.microsoft.com/office/drawing/2014/main" id="{00000000-0008-0000-0400-000091000000}"/>
            </a:ext>
          </a:extLst>
        </xdr:cNvPr>
        <xdr:cNvSpPr/>
      </xdr:nvSpPr>
      <xdr:spPr>
        <a:xfrm>
          <a:off x="12954000" y="241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122663</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26238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141514</xdr:rowOff>
    </xdr:from>
    <xdr:to>
      <xdr:col>82</xdr:col>
      <xdr:colOff>158750</xdr:colOff>
      <xdr:row>15</xdr:row>
      <xdr:rowOff>71664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64592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113591</xdr:rowOff>
    </xdr:from>
    <xdr:ext cx="762000" cy="259045"/>
    <xdr:sp macro="" textlink="">
      <xdr:nvSpPr>
        <xdr:cNvPr id="153" name="物件費該当値テキスト">
          <a:extLst>
            <a:ext uri="{FF2B5EF4-FFF2-40B4-BE49-F238E27FC236}">
              <a16:creationId xmlns:a16="http://schemas.microsoft.com/office/drawing/2014/main" id="{00000000-0008-0000-0400-000099000000}"/>
            </a:ext>
          </a:extLst>
        </xdr:cNvPr>
        <xdr:cNvSpPr txBox="1"/>
      </xdr:nvSpPr>
      <xdr:spPr>
        <a:xfrm>
          <a:off x="16598900" y="251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166007</xdr:rowOff>
    </xdr:from>
    <xdr:to>
      <xdr:col>78</xdr:col>
      <xdr:colOff>120650</xdr:colOff>
      <xdr:row>14</xdr:row>
      <xdr:rowOff>96157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5621000" y="239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80934</xdr:rowOff>
    </xdr:from>
    <xdr:ext cx="7366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5290800" y="2481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92529</xdr:rowOff>
    </xdr:from>
    <xdr:to>
      <xdr:col>74</xdr:col>
      <xdr:colOff>31750</xdr:colOff>
      <xdr:row>15</xdr:row>
      <xdr:rowOff>22679</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4732000" y="249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7456</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4401800" y="2579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19050</xdr:rowOff>
    </xdr:from>
    <xdr:to>
      <xdr:col>69</xdr:col>
      <xdr:colOff>142875</xdr:colOff>
      <xdr:row>15</xdr:row>
      <xdr:rowOff>120650</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3843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105427</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3512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125186</xdr:rowOff>
    </xdr:from>
    <xdr:to>
      <xdr:col>65</xdr:col>
      <xdr:colOff>53975</xdr:colOff>
      <xdr:row>15</xdr:row>
      <xdr:rowOff>55336</xdr:rowOff>
    </xdr:to>
    <xdr:sp macro="" textlink="">
      <xdr:nvSpPr>
        <xdr:cNvPr id="160" name="楕円 159">
          <a:extLst>
            <a:ext uri="{FF2B5EF4-FFF2-40B4-BE49-F238E27FC236}">
              <a16:creationId xmlns:a16="http://schemas.microsoft.com/office/drawing/2014/main" id="{00000000-0008-0000-0400-0000A0000000}"/>
            </a:ext>
          </a:extLst>
        </xdr:cNvPr>
        <xdr:cNvSpPr/>
      </xdr:nvSpPr>
      <xdr:spPr>
        <a:xfrm>
          <a:off x="12954000" y="252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40113</xdr:rowOff>
    </xdr:from>
    <xdr:ext cx="762000" cy="259045"/>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12623800" y="261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70" name="正方形/長方形 169">
          <a:extLst>
            <a:ext uri="{FF2B5EF4-FFF2-40B4-BE49-F238E27FC236}">
              <a16:creationId xmlns:a16="http://schemas.microsoft.com/office/drawing/2014/main" id="{00000000-0008-0000-0400-0000AA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71" name="正方形/長方形 170">
          <a:extLst>
            <a:ext uri="{FF2B5EF4-FFF2-40B4-BE49-F238E27FC236}">
              <a16:creationId xmlns:a16="http://schemas.microsoft.com/office/drawing/2014/main" id="{00000000-0008-0000-0400-0000AB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tx1"/>
              </a:solidFill>
              <a:effectLst/>
              <a:latin typeface="ＭＳ ゴシック" panose="020B0609070205080204" pitchFamily="49" charset="-128"/>
              <a:ea typeface="ＭＳ ゴシック" panose="020B0609070205080204" pitchFamily="49" charset="-128"/>
              <a:cs typeface="+mn-cs"/>
            </a:rPr>
            <a:t>　待機児童対策などの子育て支援施策の増、障害者支援施設の増加や施設利用者数の増などにより、扶助費は上昇傾向にあり、他都市より高い水準にあります。</a:t>
          </a:r>
        </a:p>
        <a:p>
          <a:r>
            <a:rPr kumimoji="1" lang="ja-JP" altLang="en-US" sz="1000">
              <a:solidFill>
                <a:schemeClr val="tx1"/>
              </a:solidFill>
              <a:effectLst/>
              <a:latin typeface="ＭＳ ゴシック" panose="020B0609070205080204" pitchFamily="49" charset="-128"/>
              <a:ea typeface="ＭＳ ゴシック" panose="020B0609070205080204" pitchFamily="49" charset="-128"/>
              <a:cs typeface="+mn-cs"/>
            </a:rPr>
            <a:t>　令和元年度は、幼児教育・保育の無償化に伴い施設型給付費などが大幅に増加したことにより上昇、令和２年度は、新型コロナウイルス感染症感染拡大の影響により医療費助成が減少したことなどにより低下、令和３年度は、障害者支援施設数及び施設利用者数の増加等による増があったものの、経常一般財源の増により低下しました。</a:t>
          </a:r>
        </a:p>
        <a:p>
          <a:r>
            <a:rPr kumimoji="1" lang="ja-JP" altLang="en-US" sz="1000">
              <a:solidFill>
                <a:schemeClr val="tx1"/>
              </a:solidFill>
              <a:effectLst/>
              <a:latin typeface="ＭＳ ゴシック" panose="020B0609070205080204" pitchFamily="49" charset="-128"/>
              <a:ea typeface="ＭＳ ゴシック" panose="020B0609070205080204" pitchFamily="49" charset="-128"/>
              <a:cs typeface="+mn-cs"/>
            </a:rPr>
            <a:t>　令和４年度は、保育・教育施設の対象児童数や障害者支援施設数及び施設利用者数の増加等により上昇しました。</a:t>
          </a:r>
          <a:endParaRPr lang="ja-JP" altLang="ja-JP" sz="10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90" name="扶助費グラフ枠">
          <a:extLst>
            <a:ext uri="{FF2B5EF4-FFF2-40B4-BE49-F238E27FC236}">
              <a16:creationId xmlns:a16="http://schemas.microsoft.com/office/drawing/2014/main" id="{00000000-0008-0000-0400-0000BE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151493</xdr:rowOff>
    </xdr:from>
    <xdr:to>
      <xdr:col>24</xdr:col>
      <xdr:colOff>25400</xdr:colOff>
      <xdr:row>61</xdr:row>
      <xdr:rowOff>86178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4826000" y="9238343"/>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92" name="扶助費最小値テキスト">
          <a:extLst>
            <a:ext uri="{FF2B5EF4-FFF2-40B4-BE49-F238E27FC236}">
              <a16:creationId xmlns:a16="http://schemas.microsoft.com/office/drawing/2014/main" id="{00000000-0008-0000-0400-0000C0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66420</xdr:rowOff>
    </xdr:from>
    <xdr:ext cx="762000" cy="259045"/>
    <xdr:sp macro="" textlink="">
      <xdr:nvSpPr>
        <xdr:cNvPr id="194" name="扶助費最大値テキスト">
          <a:extLst>
            <a:ext uri="{FF2B5EF4-FFF2-40B4-BE49-F238E27FC236}">
              <a16:creationId xmlns:a16="http://schemas.microsoft.com/office/drawing/2014/main" id="{00000000-0008-0000-0400-0000C2000000}"/>
            </a:ext>
          </a:extLst>
        </xdr:cNvPr>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151493</xdr:rowOff>
    </xdr:from>
    <xdr:to>
      <xdr:col>24</xdr:col>
      <xdr:colOff>114300</xdr:colOff>
      <xdr:row>53</xdr:row>
      <xdr:rowOff>151493</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167822</xdr:rowOff>
    </xdr:from>
    <xdr:to>
      <xdr:col>24</xdr:col>
      <xdr:colOff>25400</xdr:colOff>
      <xdr:row>60</xdr:row>
      <xdr:rowOff>127000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3987800" y="10283372"/>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92727</xdr:rowOff>
    </xdr:from>
    <xdr:ext cx="762000" cy="259045"/>
    <xdr:sp macro="" textlink="">
      <xdr:nvSpPr>
        <xdr:cNvPr id="197" name="扶助費平均値テキスト">
          <a:extLst>
            <a:ext uri="{FF2B5EF4-FFF2-40B4-BE49-F238E27FC236}">
              <a16:creationId xmlns:a16="http://schemas.microsoft.com/office/drawing/2014/main" id="{00000000-0008-0000-0400-0000C5000000}"/>
            </a:ext>
          </a:extLst>
        </xdr:cNvPr>
        <xdr:cNvSpPr txBox="1"/>
      </xdr:nvSpPr>
      <xdr:spPr>
        <a:xfrm>
          <a:off x="4914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4775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167822</xdr:rowOff>
    </xdr:from>
    <xdr:to>
      <xdr:col>19</xdr:col>
      <xdr:colOff>187325</xdr:colOff>
      <xdr:row>60</xdr:row>
      <xdr:rowOff>61685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3098800" y="102833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117022</xdr:rowOff>
    </xdr:from>
    <xdr:to>
      <xdr:col>20</xdr:col>
      <xdr:colOff>38100</xdr:colOff>
      <xdr:row>58</xdr:row>
      <xdr:rowOff>47172</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3937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57349</xdr:rowOff>
    </xdr:from>
    <xdr:ext cx="7366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606800" y="965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61685</xdr:rowOff>
    </xdr:from>
    <xdr:to>
      <xdr:col>15</xdr:col>
      <xdr:colOff>98425</xdr:colOff>
      <xdr:row>60</xdr:row>
      <xdr:rowOff>143328</xdr:rowOff>
    </xdr:to>
    <xdr:cxnSp macro="">
      <xdr:nvCxnSpPr>
        <xdr:cNvPr id="202" name="直線コネクタ 201">
          <a:extLst>
            <a:ext uri="{FF2B5EF4-FFF2-40B4-BE49-F238E27FC236}">
              <a16:creationId xmlns:a16="http://schemas.microsoft.com/office/drawing/2014/main" id="{00000000-0008-0000-0400-0000CA000000}"/>
            </a:ext>
          </a:extLst>
        </xdr:cNvPr>
        <xdr:cNvCxnSpPr/>
      </xdr:nvCxnSpPr>
      <xdr:spPr>
        <a:xfrm flipV="1">
          <a:off x="2209800" y="1034868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10885</xdr:rowOff>
    </xdr:from>
    <xdr:to>
      <xdr:col>15</xdr:col>
      <xdr:colOff>149225</xdr:colOff>
      <xdr:row>58</xdr:row>
      <xdr:rowOff>112485</xdr:rowOff>
    </xdr:to>
    <xdr:sp macro="" textlink="">
      <xdr:nvSpPr>
        <xdr:cNvPr id="203" name="フローチャート: 判断 202">
          <a:extLst>
            <a:ext uri="{FF2B5EF4-FFF2-40B4-BE49-F238E27FC236}">
              <a16:creationId xmlns:a16="http://schemas.microsoft.com/office/drawing/2014/main" id="{00000000-0008-0000-0400-0000CB000000}"/>
            </a:ext>
          </a:extLst>
        </xdr:cNvPr>
        <xdr:cNvSpPr/>
      </xdr:nvSpPr>
      <xdr:spPr>
        <a:xfrm>
          <a:off x="3048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122662</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717800" y="97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151493</xdr:rowOff>
    </xdr:from>
    <xdr:to>
      <xdr:col>11</xdr:col>
      <xdr:colOff>9525</xdr:colOff>
      <xdr:row>60</xdr:row>
      <xdr:rowOff>143328</xdr:rowOff>
    </xdr:to>
    <xdr:cxnSp macro="">
      <xdr:nvCxnSpPr>
        <xdr:cNvPr id="205" name="直線コネクタ 204">
          <a:extLst>
            <a:ext uri="{FF2B5EF4-FFF2-40B4-BE49-F238E27FC236}">
              <a16:creationId xmlns:a16="http://schemas.microsoft.com/office/drawing/2014/main" id="{00000000-0008-0000-0400-0000CD000000}"/>
            </a:ext>
          </a:extLst>
        </xdr:cNvPr>
        <xdr:cNvCxnSpPr/>
      </xdr:nvCxnSpPr>
      <xdr:spPr>
        <a:xfrm>
          <a:off x="1320800" y="10267043"/>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76200</xdr:rowOff>
    </xdr:from>
    <xdr:to>
      <xdr:col>11</xdr:col>
      <xdr:colOff>60325</xdr:colOff>
      <xdr:row>59</xdr:row>
      <xdr:rowOff>6350</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2159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16527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149678</xdr:rowOff>
    </xdr:from>
    <xdr:to>
      <xdr:col>6</xdr:col>
      <xdr:colOff>171450</xdr:colOff>
      <xdr:row>58</xdr:row>
      <xdr:rowOff>79828</xdr:rowOff>
    </xdr:to>
    <xdr:sp macro="" textlink="">
      <xdr:nvSpPr>
        <xdr:cNvPr id="208" name="フローチャート: 判断 207">
          <a:extLst>
            <a:ext uri="{FF2B5EF4-FFF2-40B4-BE49-F238E27FC236}">
              <a16:creationId xmlns:a16="http://schemas.microsoft.com/office/drawing/2014/main" id="{00000000-0008-0000-0400-0000D0000000}"/>
            </a:ext>
          </a:extLst>
        </xdr:cNvPr>
        <xdr:cNvSpPr/>
      </xdr:nvSpPr>
      <xdr:spPr>
        <a:xfrm>
          <a:off x="1270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90005</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939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76200</xdr:rowOff>
    </xdr:from>
    <xdr:to>
      <xdr:col>24</xdr:col>
      <xdr:colOff>76200</xdr:colOff>
      <xdr:row>61</xdr:row>
      <xdr:rowOff>6350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47752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48277</xdr:rowOff>
    </xdr:from>
    <xdr:ext cx="762000" cy="259045"/>
    <xdr:sp macro="" textlink="">
      <xdr:nvSpPr>
        <xdr:cNvPr id="216" name="扶助費該当値テキスト">
          <a:extLst>
            <a:ext uri="{FF2B5EF4-FFF2-40B4-BE49-F238E27FC236}">
              <a16:creationId xmlns:a16="http://schemas.microsoft.com/office/drawing/2014/main" id="{00000000-0008-0000-0400-0000D8000000}"/>
            </a:ext>
          </a:extLst>
        </xdr:cNvPr>
        <xdr:cNvSpPr txBox="1"/>
      </xdr:nvSpPr>
      <xdr:spPr>
        <a:xfrm>
          <a:off x="49149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117022</xdr:rowOff>
    </xdr:from>
    <xdr:to>
      <xdr:col>20</xdr:col>
      <xdr:colOff>38100</xdr:colOff>
      <xdr:row>60</xdr:row>
      <xdr:rowOff>47172</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937000" y="1023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31949</xdr:rowOff>
    </xdr:from>
    <xdr:ext cx="7366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3606800" y="1031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10885</xdr:rowOff>
    </xdr:from>
    <xdr:to>
      <xdr:col>15</xdr:col>
      <xdr:colOff>149225</xdr:colOff>
      <xdr:row>60</xdr:row>
      <xdr:rowOff>112485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3048000" y="1029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97262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2717800" y="1038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92528</xdr:rowOff>
    </xdr:from>
    <xdr:to>
      <xdr:col>11</xdr:col>
      <xdr:colOff>60325</xdr:colOff>
      <xdr:row>61</xdr:row>
      <xdr:rowOff>22678</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21590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7455</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828800" y="1046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100693</xdr:rowOff>
    </xdr:from>
    <xdr:to>
      <xdr:col>6</xdr:col>
      <xdr:colOff>171450</xdr:colOff>
      <xdr:row>60</xdr:row>
      <xdr:rowOff>30843</xdr:rowOff>
    </xdr:to>
    <xdr:sp macro="" textlink="">
      <xdr:nvSpPr>
        <xdr:cNvPr id="223" name="楕円 222">
          <a:extLst>
            <a:ext uri="{FF2B5EF4-FFF2-40B4-BE49-F238E27FC236}">
              <a16:creationId xmlns:a16="http://schemas.microsoft.com/office/drawing/2014/main" id="{00000000-0008-0000-0400-0000DF000000}"/>
            </a:ext>
          </a:extLst>
        </xdr:cNvPr>
        <xdr:cNvSpPr/>
      </xdr:nvSpPr>
      <xdr:spPr>
        <a:xfrm>
          <a:off x="1270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15620</xdr:rowOff>
    </xdr:from>
    <xdr:ext cx="762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939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3" name="正方形/長方形 232">
          <a:extLst>
            <a:ext uri="{FF2B5EF4-FFF2-40B4-BE49-F238E27FC236}">
              <a16:creationId xmlns:a16="http://schemas.microsoft.com/office/drawing/2014/main" id="{00000000-0008-0000-0400-0000E9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4" name="正方形/長方形 233">
          <a:extLst>
            <a:ext uri="{FF2B5EF4-FFF2-40B4-BE49-F238E27FC236}">
              <a16:creationId xmlns:a16="http://schemas.microsoft.com/office/drawing/2014/main" id="{00000000-0008-0000-0400-0000EA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000">
              <a:solidFill>
                <a:schemeClr val="tx1"/>
              </a:solidFill>
              <a:effectLst/>
              <a:latin typeface="ＭＳ ゴシック" panose="020B0609070205080204" pitchFamily="49" charset="-128"/>
              <a:ea typeface="ＭＳ ゴシック" panose="020B0609070205080204" pitchFamily="49" charset="-128"/>
              <a:cs typeface="+mn-cs"/>
            </a:rPr>
            <a:t>その他のうち主なものは繰出金（</a:t>
          </a:r>
          <a:r>
            <a:rPr kumimoji="1" lang="en-US" altLang="ja-JP" sz="1000">
              <a:solidFill>
                <a:schemeClr val="tx1"/>
              </a:solidFill>
              <a:effectLst/>
              <a:latin typeface="ＭＳ ゴシック" panose="020B0609070205080204" pitchFamily="49" charset="-128"/>
              <a:ea typeface="ＭＳ ゴシック" panose="020B0609070205080204" pitchFamily="49" charset="-128"/>
              <a:cs typeface="+mn-cs"/>
            </a:rPr>
            <a:t>8.8</a:t>
          </a:r>
          <a:r>
            <a:rPr kumimoji="1" lang="ja-JP" altLang="en-US" sz="1000">
              <a:solidFill>
                <a:schemeClr val="tx1"/>
              </a:solidFill>
              <a:effectLst/>
              <a:latin typeface="ＭＳ ゴシック" panose="020B0609070205080204" pitchFamily="49" charset="-128"/>
              <a:ea typeface="ＭＳ ゴシック" panose="020B0609070205080204" pitchFamily="49" charset="-128"/>
              <a:cs typeface="+mn-cs"/>
            </a:rPr>
            <a:t>％）となっています。</a:t>
          </a:r>
        </a:p>
        <a:p>
          <a:r>
            <a:rPr kumimoji="1" lang="ja-JP" altLang="en-US" sz="1000">
              <a:solidFill>
                <a:schemeClr val="tx1"/>
              </a:solidFill>
              <a:effectLst/>
              <a:latin typeface="ＭＳ ゴシック" panose="020B0609070205080204" pitchFamily="49" charset="-128"/>
              <a:ea typeface="ＭＳ ゴシック" panose="020B0609070205080204" pitchFamily="49" charset="-128"/>
              <a:cs typeface="+mn-cs"/>
            </a:rPr>
            <a:t>　高齢化に伴い、介護保険事業費会計や後期高齢者医療事業費会計に対する繰出金が増加傾向にあります。令和元年度及び２年度は、給付費の増等により上昇し、令和３年度は、給付費の増等により介護保険事業費会計に対する繰出金の増加はあったものの、経常一般財源の増により低下しました。</a:t>
          </a:r>
        </a:p>
        <a:p>
          <a:r>
            <a:rPr kumimoji="1" lang="ja-JP" altLang="en-US" sz="1000">
              <a:solidFill>
                <a:schemeClr val="tx1"/>
              </a:solidFill>
              <a:effectLst/>
              <a:latin typeface="ＭＳ ゴシック" panose="020B0609070205080204" pitchFamily="49" charset="-128"/>
              <a:ea typeface="ＭＳ ゴシック" panose="020B0609070205080204" pitchFamily="49" charset="-128"/>
              <a:cs typeface="+mn-cs"/>
            </a:rPr>
            <a:t>　令和４年度は、給付費の増等に伴い、後期高齢者医療事業費会計に対する繰出金が増加したものの、経常一般財源の増により横ばいとなりました。</a:t>
          </a:r>
        </a:p>
      </xdr:txBody>
    </xdr:sp>
    <xdr:clientData/>
  </xdr:twoCellAnchor>
  <xdr:oneCellAnchor>
    <xdr:from>
      <xdr:col>62</xdr:col>
      <xdr:colOff>6350</xdr:colOff>
      <xdr:row>49</xdr:row>
      <xdr:rowOff>107950</xdr:rowOff>
    </xdr:from>
    <xdr:ext cx="298543" cy="225703"/>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a:extLst>
            <a:ext uri="{FF2B5EF4-FFF2-40B4-BE49-F238E27FC236}">
              <a16:creationId xmlns:a16="http://schemas.microsoft.com/office/drawing/2014/main" id="{00000000-0008-0000-0400-0000F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62</xdr:row>
      <xdr:rowOff>31750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6510000" y="91948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3827</xdr:rowOff>
    </xdr:from>
    <xdr:ext cx="762000" cy="259045"/>
    <xdr:sp macro="" textlink="">
      <xdr:nvSpPr>
        <xdr:cNvPr id="253" name="その他最小値テキスト">
          <a:extLst>
            <a:ext uri="{FF2B5EF4-FFF2-40B4-BE49-F238E27FC236}">
              <a16:creationId xmlns:a16="http://schemas.microsoft.com/office/drawing/2014/main" id="{00000000-0008-0000-0400-0000FD000000}"/>
            </a:ext>
          </a:extLst>
        </xdr:cNvPr>
        <xdr:cNvSpPr txBox="1"/>
      </xdr:nvSpPr>
      <xdr:spPr>
        <a:xfrm>
          <a:off x="16598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31750</xdr:rowOff>
    </xdr:from>
    <xdr:to>
      <xdr:col>82</xdr:col>
      <xdr:colOff>196850</xdr:colOff>
      <xdr:row>62</xdr:row>
      <xdr:rowOff>31750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55" name="その他最大値テキスト">
          <a:extLst>
            <a:ext uri="{FF2B5EF4-FFF2-40B4-BE49-F238E27FC236}">
              <a16:creationId xmlns:a16="http://schemas.microsoft.com/office/drawing/2014/main" id="{00000000-0008-0000-0400-0000FF000000}"/>
            </a:ext>
          </a:extLst>
        </xdr:cNvPr>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88900</xdr:rowOff>
    </xdr:from>
    <xdr:to>
      <xdr:col>82</xdr:col>
      <xdr:colOff>107950</xdr:colOff>
      <xdr:row>54</xdr:row>
      <xdr:rowOff>88900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5671800" y="9347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10177</xdr:rowOff>
    </xdr:from>
    <xdr:ext cx="762000" cy="259045"/>
    <xdr:sp macro="" textlink="">
      <xdr:nvSpPr>
        <xdr:cNvPr id="258" name="その他平均値テキスト">
          <a:extLst>
            <a:ext uri="{FF2B5EF4-FFF2-40B4-BE49-F238E27FC236}">
              <a16:creationId xmlns:a16="http://schemas.microsoft.com/office/drawing/2014/main" id="{00000000-0008-0000-0400-000002010000}"/>
            </a:ext>
          </a:extLst>
        </xdr:cNvPr>
        <xdr:cNvSpPr txBox="1"/>
      </xdr:nvSpPr>
      <xdr:spPr>
        <a:xfrm>
          <a:off x="16598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6459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88900</xdr:rowOff>
    </xdr:from>
    <xdr:to>
      <xdr:col>78</xdr:col>
      <xdr:colOff>69850</xdr:colOff>
      <xdr:row>55</xdr:row>
      <xdr:rowOff>31750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4782800" y="9347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114300</xdr:rowOff>
    </xdr:from>
    <xdr:to>
      <xdr:col>78</xdr:col>
      <xdr:colOff>120650</xdr:colOff>
      <xdr:row>56</xdr:row>
      <xdr:rowOff>44450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5621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29227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63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146050</xdr:rowOff>
    </xdr:from>
    <xdr:to>
      <xdr:col>73</xdr:col>
      <xdr:colOff>180975</xdr:colOff>
      <xdr:row>55</xdr:row>
      <xdr:rowOff>31750</xdr:rowOff>
    </xdr:to>
    <xdr:cxnSp macro="">
      <xdr:nvCxnSpPr>
        <xdr:cNvPr id="263" name="直線コネクタ 262">
          <a:extLst>
            <a:ext uri="{FF2B5EF4-FFF2-40B4-BE49-F238E27FC236}">
              <a16:creationId xmlns:a16="http://schemas.microsoft.com/office/drawing/2014/main" id="{00000000-0008-0000-0400-000007010000}"/>
            </a:ext>
          </a:extLst>
        </xdr:cNvPr>
        <xdr:cNvCxnSpPr/>
      </xdr:nvCxnSpPr>
      <xdr:spPr>
        <a:xfrm>
          <a:off x="13893800" y="94043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57150</xdr:rowOff>
    </xdr:from>
    <xdr:to>
      <xdr:col>74</xdr:col>
      <xdr:colOff>31750</xdr:colOff>
      <xdr:row>56</xdr:row>
      <xdr:rowOff>158750</xdr:rowOff>
    </xdr:to>
    <xdr:sp macro="" textlink="">
      <xdr:nvSpPr>
        <xdr:cNvPr id="264" name="フローチャート: 判断 263">
          <a:extLst>
            <a:ext uri="{FF2B5EF4-FFF2-40B4-BE49-F238E27FC236}">
              <a16:creationId xmlns:a16="http://schemas.microsoft.com/office/drawing/2014/main" id="{00000000-0008-0000-0400-000008010000}"/>
            </a:ext>
          </a:extLst>
        </xdr:cNvPr>
        <xdr:cNvSpPr/>
      </xdr:nvSpPr>
      <xdr:spPr>
        <a:xfrm>
          <a:off x="14732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143527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31750</xdr:rowOff>
    </xdr:from>
    <xdr:to>
      <xdr:col>69</xdr:col>
      <xdr:colOff>92075</xdr:colOff>
      <xdr:row>54</xdr:row>
      <xdr:rowOff>146050</xdr:rowOff>
    </xdr:to>
    <xdr:cxnSp macro="">
      <xdr:nvCxnSpPr>
        <xdr:cNvPr id="266" name="直線コネクタ 265">
          <a:extLst>
            <a:ext uri="{FF2B5EF4-FFF2-40B4-BE49-F238E27FC236}">
              <a16:creationId xmlns:a16="http://schemas.microsoft.com/office/drawing/2014/main" id="{00000000-0008-0000-0400-00000A010000}"/>
            </a:ext>
          </a:extLst>
        </xdr:cNvPr>
        <xdr:cNvCxnSpPr/>
      </xdr:nvCxnSpPr>
      <xdr:spPr>
        <a:xfrm>
          <a:off x="13004800" y="92900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152400</xdr:rowOff>
    </xdr:from>
    <xdr:to>
      <xdr:col>69</xdr:col>
      <xdr:colOff>142875</xdr:colOff>
      <xdr:row>56</xdr:row>
      <xdr:rowOff>82550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3843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67327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9" name="フローチャート: 判断 268">
          <a:extLst>
            <a:ext uri="{FF2B5EF4-FFF2-40B4-BE49-F238E27FC236}">
              <a16:creationId xmlns:a16="http://schemas.microsoft.com/office/drawing/2014/main" id="{00000000-0008-0000-0400-00000D010000}"/>
            </a:ext>
          </a:extLst>
        </xdr:cNvPr>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48277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38100</xdr:rowOff>
    </xdr:from>
    <xdr:to>
      <xdr:col>82</xdr:col>
      <xdr:colOff>158750</xdr:colOff>
      <xdr:row>54</xdr:row>
      <xdr:rowOff>139700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6459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54627</xdr:rowOff>
    </xdr:from>
    <xdr:ext cx="762000" cy="259045"/>
    <xdr:sp macro="" textlink="">
      <xdr:nvSpPr>
        <xdr:cNvPr id="277" name="その他該当値テキスト">
          <a:extLst>
            <a:ext uri="{FF2B5EF4-FFF2-40B4-BE49-F238E27FC236}">
              <a16:creationId xmlns:a16="http://schemas.microsoft.com/office/drawing/2014/main" id="{00000000-0008-0000-0400-000015010000}"/>
            </a:ext>
          </a:extLst>
        </xdr:cNvPr>
        <xdr:cNvSpPr txBox="1"/>
      </xdr:nvSpPr>
      <xdr:spPr>
        <a:xfrm>
          <a:off x="16598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38100</xdr:rowOff>
    </xdr:from>
    <xdr:to>
      <xdr:col>78</xdr:col>
      <xdr:colOff>120650</xdr:colOff>
      <xdr:row>54</xdr:row>
      <xdr:rowOff>139700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5621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149877</xdr:rowOff>
    </xdr:from>
    <xdr:ext cx="7366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5290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152400</xdr:rowOff>
    </xdr:from>
    <xdr:to>
      <xdr:col>74</xdr:col>
      <xdr:colOff>31750</xdr:colOff>
      <xdr:row>55</xdr:row>
      <xdr:rowOff>82550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4732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92727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4401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95250</xdr:rowOff>
    </xdr:from>
    <xdr:to>
      <xdr:col>69</xdr:col>
      <xdr:colOff>142875</xdr:colOff>
      <xdr:row>55</xdr:row>
      <xdr:rowOff>25400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3843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35577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3512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152400</xdr:rowOff>
    </xdr:from>
    <xdr:to>
      <xdr:col>65</xdr:col>
      <xdr:colOff>53975</xdr:colOff>
      <xdr:row>54</xdr:row>
      <xdr:rowOff>82550</xdr:rowOff>
    </xdr:to>
    <xdr:sp macro="" textlink="">
      <xdr:nvSpPr>
        <xdr:cNvPr id="284" name="楕円 283">
          <a:extLst>
            <a:ext uri="{FF2B5EF4-FFF2-40B4-BE49-F238E27FC236}">
              <a16:creationId xmlns:a16="http://schemas.microsoft.com/office/drawing/2014/main" id="{00000000-0008-0000-0400-00001C010000}"/>
            </a:ext>
          </a:extLst>
        </xdr:cNvPr>
        <xdr:cNvSpPr/>
      </xdr:nvSpPr>
      <xdr:spPr>
        <a:xfrm>
          <a:off x="12954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92727</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623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a:extLst>
            <a:ext uri="{FF2B5EF4-FFF2-40B4-BE49-F238E27FC236}">
              <a16:creationId xmlns:a16="http://schemas.microsoft.com/office/drawing/2014/main" id="{00000000-0008-0000-0400-00002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a:extLst>
            <a:ext uri="{FF2B5EF4-FFF2-40B4-BE49-F238E27FC236}">
              <a16:creationId xmlns:a16="http://schemas.microsoft.com/office/drawing/2014/main" id="{00000000-0008-0000-0400-00002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本市は、地下鉄、病院、下水道等の公営企業会計への繰出しが多額になっており、類似団体の中で最大となっています。</a:t>
          </a:r>
        </a:p>
        <a:p>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　令和元年度及び令和２年度はともに、下水道事業会計への繰出金の減等により低下し、令和３年度は、経常一般財源の増により低下しました。</a:t>
          </a:r>
        </a:p>
        <a:p>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　令和４年度は、下水道事業会計への繰出金の増等により上昇しました。</a:t>
          </a:r>
        </a:p>
      </xdr:txBody>
    </xdr:sp>
    <xdr:clientData/>
  </xdr:twoCellAnchor>
  <xdr:oneCellAnchor>
    <xdr:from>
      <xdr:col>62</xdr:col>
      <xdr:colOff>6350</xdr:colOff>
      <xdr:row>29</xdr:row>
      <xdr:rowOff>107950</xdr:rowOff>
    </xdr:from>
    <xdr:ext cx="298543" cy="225703"/>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2" name="補助費等グラフ枠">
          <a:extLst>
            <a:ext uri="{FF2B5EF4-FFF2-40B4-BE49-F238E27FC236}">
              <a16:creationId xmlns:a16="http://schemas.microsoft.com/office/drawing/2014/main" id="{00000000-0008-0000-0400-00003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127000</xdr:rowOff>
    </xdr:from>
    <xdr:to>
      <xdr:col>82</xdr:col>
      <xdr:colOff>107950</xdr:colOff>
      <xdr:row>40</xdr:row>
      <xdr:rowOff>31750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6510000" y="56134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3827</xdr:rowOff>
    </xdr:from>
    <xdr:ext cx="762000" cy="259045"/>
    <xdr:sp macro="" textlink="">
      <xdr:nvSpPr>
        <xdr:cNvPr id="314" name="補助費等最小値テキスト">
          <a:extLst>
            <a:ext uri="{FF2B5EF4-FFF2-40B4-BE49-F238E27FC236}">
              <a16:creationId xmlns:a16="http://schemas.microsoft.com/office/drawing/2014/main" id="{00000000-0008-0000-0400-00003A010000}"/>
            </a:ext>
          </a:extLst>
        </xdr:cNvPr>
        <xdr:cNvSpPr txBox="1"/>
      </xdr:nvSpPr>
      <xdr:spPr>
        <a:xfrm>
          <a:off x="16598900" y="686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31750</xdr:rowOff>
    </xdr:from>
    <xdr:to>
      <xdr:col>82</xdr:col>
      <xdr:colOff>196850</xdr:colOff>
      <xdr:row>40</xdr:row>
      <xdr:rowOff>31750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688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41927</xdr:rowOff>
    </xdr:from>
    <xdr:ext cx="762000" cy="259045"/>
    <xdr:sp macro="" textlink="">
      <xdr:nvSpPr>
        <xdr:cNvPr id="316" name="補助費等最大値テキスト">
          <a:extLst>
            <a:ext uri="{FF2B5EF4-FFF2-40B4-BE49-F238E27FC236}">
              <a16:creationId xmlns:a16="http://schemas.microsoft.com/office/drawing/2014/main" id="{00000000-0008-0000-0400-00003C010000}"/>
            </a:ext>
          </a:extLst>
        </xdr:cNvPr>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127000</xdr:rowOff>
    </xdr:from>
    <xdr:to>
      <xdr:col>82</xdr:col>
      <xdr:colOff>196850</xdr:colOff>
      <xdr:row>32</xdr:row>
      <xdr:rowOff>127000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127000</xdr:rowOff>
    </xdr:from>
    <xdr:to>
      <xdr:col>82</xdr:col>
      <xdr:colOff>107950</xdr:colOff>
      <xdr:row>40</xdr:row>
      <xdr:rowOff>31750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5671800" y="68135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111777</xdr:rowOff>
    </xdr:from>
    <xdr:ext cx="762000" cy="259045"/>
    <xdr:sp macro="" textlink="">
      <xdr:nvSpPr>
        <xdr:cNvPr id="319" name="補助費等平均値テキスト">
          <a:extLst>
            <a:ext uri="{FF2B5EF4-FFF2-40B4-BE49-F238E27FC236}">
              <a16:creationId xmlns:a16="http://schemas.microsoft.com/office/drawing/2014/main" id="{00000000-0008-0000-0400-00003F010000}"/>
            </a:ext>
          </a:extLst>
        </xdr:cNvPr>
        <xdr:cNvSpPr txBox="1"/>
      </xdr:nvSpPr>
      <xdr:spPr>
        <a:xfrm>
          <a:off x="16598900" y="6112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95250</xdr:rowOff>
    </xdr:from>
    <xdr:to>
      <xdr:col>82</xdr:col>
      <xdr:colOff>158750</xdr:colOff>
      <xdr:row>37</xdr:row>
      <xdr:rowOff>25400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6459200" y="626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127000</xdr:rowOff>
    </xdr:from>
    <xdr:to>
      <xdr:col>78</xdr:col>
      <xdr:colOff>69850</xdr:colOff>
      <xdr:row>40</xdr:row>
      <xdr:rowOff>107950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4782800" y="68135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16527</xdr:rowOff>
    </xdr:from>
    <xdr:ext cx="7366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107950</xdr:rowOff>
    </xdr:from>
    <xdr:to>
      <xdr:col>73</xdr:col>
      <xdr:colOff>180975</xdr:colOff>
      <xdr:row>41</xdr:row>
      <xdr:rowOff>69850</xdr:rowOff>
    </xdr:to>
    <xdr:cxnSp macro="">
      <xdr:nvCxnSpPr>
        <xdr:cNvPr id="324" name="直線コネクタ 323">
          <a:extLst>
            <a:ext uri="{FF2B5EF4-FFF2-40B4-BE49-F238E27FC236}">
              <a16:creationId xmlns:a16="http://schemas.microsoft.com/office/drawing/2014/main" id="{00000000-0008-0000-0400-000044010000}"/>
            </a:ext>
          </a:extLst>
        </xdr:cNvPr>
        <xdr:cNvCxnSpPr/>
      </xdr:nvCxnSpPr>
      <xdr:spPr>
        <a:xfrm flipV="1">
          <a:off x="13893800" y="69659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152400</xdr:rowOff>
    </xdr:from>
    <xdr:to>
      <xdr:col>74</xdr:col>
      <xdr:colOff>31750</xdr:colOff>
      <xdr:row>37</xdr:row>
      <xdr:rowOff>82550</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4732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92727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41</xdr:row>
      <xdr:rowOff>69850</xdr:rowOff>
    </xdr:from>
    <xdr:to>
      <xdr:col>69</xdr:col>
      <xdr:colOff>92075</xdr:colOff>
      <xdr:row>41</xdr:row>
      <xdr:rowOff>107950</xdr:rowOff>
    </xdr:to>
    <xdr:cxnSp macro="">
      <xdr:nvCxnSpPr>
        <xdr:cNvPr id="327" name="直線コネクタ 326">
          <a:extLst>
            <a:ext uri="{FF2B5EF4-FFF2-40B4-BE49-F238E27FC236}">
              <a16:creationId xmlns:a16="http://schemas.microsoft.com/office/drawing/2014/main" id="{00000000-0008-0000-0400-000047010000}"/>
            </a:ext>
          </a:extLst>
        </xdr:cNvPr>
        <xdr:cNvCxnSpPr/>
      </xdr:nvCxnSpPr>
      <xdr:spPr>
        <a:xfrm flipV="1">
          <a:off x="13004800" y="7099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38100</xdr:rowOff>
    </xdr:from>
    <xdr:to>
      <xdr:col>69</xdr:col>
      <xdr:colOff>142875</xdr:colOff>
      <xdr:row>37</xdr:row>
      <xdr:rowOff>139700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3843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149877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15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76200</xdr:rowOff>
    </xdr:from>
    <xdr:to>
      <xdr:col>65</xdr:col>
      <xdr:colOff>53975</xdr:colOff>
      <xdr:row>38</xdr:row>
      <xdr:rowOff>6350</xdr:rowOff>
    </xdr:to>
    <xdr:sp macro="" textlink="">
      <xdr:nvSpPr>
        <xdr:cNvPr id="330" name="フローチャート: 判断 329">
          <a:extLst>
            <a:ext uri="{FF2B5EF4-FFF2-40B4-BE49-F238E27FC236}">
              <a16:creationId xmlns:a16="http://schemas.microsoft.com/office/drawing/2014/main" id="{00000000-0008-0000-0400-00004A010000}"/>
            </a:ext>
          </a:extLst>
        </xdr:cNvPr>
        <xdr:cNvSpPr/>
      </xdr:nvSpPr>
      <xdr:spPr>
        <a:xfrm>
          <a:off x="12954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16527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18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152400</xdr:rowOff>
    </xdr:from>
    <xdr:to>
      <xdr:col>82</xdr:col>
      <xdr:colOff>158750</xdr:colOff>
      <xdr:row>40</xdr:row>
      <xdr:rowOff>82550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6459200" y="683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60977</xdr:rowOff>
    </xdr:from>
    <xdr:ext cx="762000" cy="259045"/>
    <xdr:sp macro="" textlink="">
      <xdr:nvSpPr>
        <xdr:cNvPr id="338" name="補助費等該当値テキスト">
          <a:extLst>
            <a:ext uri="{FF2B5EF4-FFF2-40B4-BE49-F238E27FC236}">
              <a16:creationId xmlns:a16="http://schemas.microsoft.com/office/drawing/2014/main" id="{00000000-0008-0000-0400-000052010000}"/>
            </a:ext>
          </a:extLst>
        </xdr:cNvPr>
        <xdr:cNvSpPr txBox="1"/>
      </xdr:nvSpPr>
      <xdr:spPr>
        <a:xfrm>
          <a:off x="16598900" y="674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76200</xdr:rowOff>
    </xdr:from>
    <xdr:to>
      <xdr:col>78</xdr:col>
      <xdr:colOff>120650</xdr:colOff>
      <xdr:row>40</xdr:row>
      <xdr:rowOff>6350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5621000" y="676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162577</xdr:rowOff>
    </xdr:from>
    <xdr:ext cx="7366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5290800" y="684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57150</xdr:rowOff>
    </xdr:from>
    <xdr:to>
      <xdr:col>74</xdr:col>
      <xdr:colOff>31750</xdr:colOff>
      <xdr:row>40</xdr:row>
      <xdr:rowOff>158750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4732000" y="691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143527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4401800" y="700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41</xdr:row>
      <xdr:rowOff>19050</xdr:rowOff>
    </xdr:from>
    <xdr:to>
      <xdr:col>69</xdr:col>
      <xdr:colOff>142875</xdr:colOff>
      <xdr:row>41</xdr:row>
      <xdr:rowOff>120650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3843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41</xdr:row>
      <xdr:rowOff>105427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3512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41</xdr:row>
      <xdr:rowOff>57150</xdr:rowOff>
    </xdr:from>
    <xdr:to>
      <xdr:col>65</xdr:col>
      <xdr:colOff>53975</xdr:colOff>
      <xdr:row>41</xdr:row>
      <xdr:rowOff>158750</xdr:rowOff>
    </xdr:to>
    <xdr:sp macro="" textlink="">
      <xdr:nvSpPr>
        <xdr:cNvPr id="345" name="楕円 344">
          <a:extLst>
            <a:ext uri="{FF2B5EF4-FFF2-40B4-BE49-F238E27FC236}">
              <a16:creationId xmlns:a16="http://schemas.microsoft.com/office/drawing/2014/main" id="{00000000-0008-0000-0400-000059010000}"/>
            </a:ext>
          </a:extLst>
        </xdr:cNvPr>
        <xdr:cNvSpPr/>
      </xdr:nvSpPr>
      <xdr:spPr>
        <a:xfrm>
          <a:off x="12954000" y="708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143527</xdr:rowOff>
    </xdr:from>
    <xdr:ext cx="762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1262380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5" name="正方形/長方形 354">
          <a:extLst>
            <a:ext uri="{FF2B5EF4-FFF2-40B4-BE49-F238E27FC236}">
              <a16:creationId xmlns:a16="http://schemas.microsoft.com/office/drawing/2014/main" id="{00000000-0008-0000-0400-00006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6" name="正方形/長方形 355">
          <a:extLst>
            <a:ext uri="{FF2B5EF4-FFF2-40B4-BE49-F238E27FC236}">
              <a16:creationId xmlns:a16="http://schemas.microsoft.com/office/drawing/2014/main" id="{00000000-0008-0000-0400-00006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令和元年度は、用地先行取得債の償還に伴い上昇、令和２年度は、土地売払収入などの特定財源の減に伴い、公債費充当一般財源が増加したことにより上昇、令和３年度は、用地先行取得債取得土地に係る元金償還額が減少したほか、経常一般財源の増により低下しました。</a:t>
          </a:r>
        </a:p>
        <a:p>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　令和４年度は、土地売払収入などの特定財源の増に伴い、公債費充当一般財源が減少したことにより低下しました。</a:t>
          </a:r>
        </a:p>
      </xdr:txBody>
    </xdr:sp>
    <xdr:clientData/>
  </xdr:twoCellAnchor>
  <xdr:oneCellAnchor>
    <xdr:from>
      <xdr:col>3</xdr:col>
      <xdr:colOff>123825</xdr:colOff>
      <xdr:row>69</xdr:row>
      <xdr:rowOff>107950</xdr:rowOff>
    </xdr:from>
    <xdr:ext cx="298543" cy="225703"/>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a:extLst>
            <a:ext uri="{FF2B5EF4-FFF2-40B4-BE49-F238E27FC236}">
              <a16:creationId xmlns:a16="http://schemas.microsoft.com/office/drawing/2014/main" id="{00000000-0008-0000-0400-00007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12700</xdr:rowOff>
    </xdr:from>
    <xdr:to>
      <xdr:col>24</xdr:col>
      <xdr:colOff>25400</xdr:colOff>
      <xdr:row>81</xdr:row>
      <xdr:rowOff>165100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4826000" y="1252855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137177</xdr:rowOff>
    </xdr:from>
    <xdr:ext cx="762000" cy="259045"/>
    <xdr:sp macro="" textlink="">
      <xdr:nvSpPr>
        <xdr:cNvPr id="375" name="公債費最小値テキスト">
          <a:extLst>
            <a:ext uri="{FF2B5EF4-FFF2-40B4-BE49-F238E27FC236}">
              <a16:creationId xmlns:a16="http://schemas.microsoft.com/office/drawing/2014/main" id="{00000000-0008-0000-0400-000077010000}"/>
            </a:ext>
          </a:extLst>
        </xdr:cNvPr>
        <xdr:cNvSpPr txBox="1"/>
      </xdr:nvSpPr>
      <xdr:spPr>
        <a:xfrm>
          <a:off x="4914900" y="1402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165100</xdr:rowOff>
    </xdr:from>
    <xdr:to>
      <xdr:col>24</xdr:col>
      <xdr:colOff>114300</xdr:colOff>
      <xdr:row>81</xdr:row>
      <xdr:rowOff>165100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4052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99077</xdr:rowOff>
    </xdr:from>
    <xdr:ext cx="762000" cy="259045"/>
    <xdr:sp macro="" textlink="">
      <xdr:nvSpPr>
        <xdr:cNvPr id="377" name="公債費最大値テキスト">
          <a:extLst>
            <a:ext uri="{FF2B5EF4-FFF2-40B4-BE49-F238E27FC236}">
              <a16:creationId xmlns:a16="http://schemas.microsoft.com/office/drawing/2014/main" id="{00000000-0008-0000-0400-000079010000}"/>
            </a:ext>
          </a:extLst>
        </xdr:cNvPr>
        <xdr:cNvSpPr txBox="1"/>
      </xdr:nvSpPr>
      <xdr:spPr>
        <a:xfrm>
          <a:off x="4914900" y="1227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12700</xdr:rowOff>
    </xdr:from>
    <xdr:to>
      <xdr:col>24</xdr:col>
      <xdr:colOff>114300</xdr:colOff>
      <xdr:row>73</xdr:row>
      <xdr:rowOff>12700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4737100" y="1252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xdr:rowOff>
    </xdr:from>
    <xdr:to>
      <xdr:col>24</xdr:col>
      <xdr:colOff>25400</xdr:colOff>
      <xdr:row>76</xdr:row>
      <xdr:rowOff>50800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3987800" y="13042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105427</xdr:rowOff>
    </xdr:from>
    <xdr:ext cx="762000" cy="259045"/>
    <xdr:sp macro="" textlink="">
      <xdr:nvSpPr>
        <xdr:cNvPr id="380" name="公債費平均値テキスト">
          <a:extLst>
            <a:ext uri="{FF2B5EF4-FFF2-40B4-BE49-F238E27FC236}">
              <a16:creationId xmlns:a16="http://schemas.microsoft.com/office/drawing/2014/main" id="{00000000-0008-0000-0400-00007C010000}"/>
            </a:ext>
          </a:extLst>
        </xdr:cNvPr>
        <xdr:cNvSpPr txBox="1"/>
      </xdr:nvSpPr>
      <xdr:spPr>
        <a:xfrm>
          <a:off x="4914900" y="1313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133350</xdr:rowOff>
    </xdr:from>
    <xdr:to>
      <xdr:col>24</xdr:col>
      <xdr:colOff>76200</xdr:colOff>
      <xdr:row>77</xdr:row>
      <xdr:rowOff>63500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47752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50800</xdr:rowOff>
    </xdr:from>
    <xdr:to>
      <xdr:col>19</xdr:col>
      <xdr:colOff>187325</xdr:colOff>
      <xdr:row>78</xdr:row>
      <xdr:rowOff>12700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3098800" y="130810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29227</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31750</xdr:rowOff>
    </xdr:from>
    <xdr:to>
      <xdr:col>15</xdr:col>
      <xdr:colOff>98425</xdr:colOff>
      <xdr:row>78</xdr:row>
      <xdr:rowOff>12700</xdr:rowOff>
    </xdr:to>
    <xdr:cxnSp macro="">
      <xdr:nvCxnSpPr>
        <xdr:cNvPr id="385" name="直線コネクタ 384">
          <a:extLst>
            <a:ext uri="{FF2B5EF4-FFF2-40B4-BE49-F238E27FC236}">
              <a16:creationId xmlns:a16="http://schemas.microsoft.com/office/drawing/2014/main" id="{00000000-0008-0000-0400-000081010000}"/>
            </a:ext>
          </a:extLst>
        </xdr:cNvPr>
        <xdr:cNvCxnSpPr/>
      </xdr:nvCxnSpPr>
      <xdr:spPr>
        <a:xfrm>
          <a:off x="2209800" y="132334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76200</xdr:rowOff>
    </xdr:from>
    <xdr:to>
      <xdr:col>15</xdr:col>
      <xdr:colOff>149225</xdr:colOff>
      <xdr:row>78</xdr:row>
      <xdr:rowOff>6350</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3048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16527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88900</xdr:rowOff>
    </xdr:from>
    <xdr:to>
      <xdr:col>11</xdr:col>
      <xdr:colOff>9525</xdr:colOff>
      <xdr:row>77</xdr:row>
      <xdr:rowOff>31750</xdr:rowOff>
    </xdr:to>
    <xdr:cxnSp macro="">
      <xdr:nvCxnSpPr>
        <xdr:cNvPr id="388" name="直線コネクタ 387">
          <a:extLst>
            <a:ext uri="{FF2B5EF4-FFF2-40B4-BE49-F238E27FC236}">
              <a16:creationId xmlns:a16="http://schemas.microsoft.com/office/drawing/2014/main" id="{00000000-0008-0000-0400-000084010000}"/>
            </a:ext>
          </a:extLst>
        </xdr:cNvPr>
        <xdr:cNvCxnSpPr/>
      </xdr:nvCxnSpPr>
      <xdr:spPr>
        <a:xfrm>
          <a:off x="1320800" y="1294765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114300</xdr:rowOff>
    </xdr:from>
    <xdr:to>
      <xdr:col>11</xdr:col>
      <xdr:colOff>60325</xdr:colOff>
      <xdr:row>78</xdr:row>
      <xdr:rowOff>44450</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21590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29227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91" name="フローチャート: 判断 390">
          <a:extLst>
            <a:ext uri="{FF2B5EF4-FFF2-40B4-BE49-F238E27FC236}">
              <a16:creationId xmlns:a16="http://schemas.microsoft.com/office/drawing/2014/main" id="{00000000-0008-0000-0400-000087010000}"/>
            </a:ext>
          </a:extLst>
        </xdr:cNvPr>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133350</xdr:rowOff>
    </xdr:from>
    <xdr:to>
      <xdr:col>24</xdr:col>
      <xdr:colOff>76200</xdr:colOff>
      <xdr:row>76</xdr:row>
      <xdr:rowOff>63500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4775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149877</xdr:rowOff>
    </xdr:from>
    <xdr:ext cx="762000" cy="259045"/>
    <xdr:sp macro="" textlink="">
      <xdr:nvSpPr>
        <xdr:cNvPr id="399" name="公債費該当値テキスト">
          <a:extLst>
            <a:ext uri="{FF2B5EF4-FFF2-40B4-BE49-F238E27FC236}">
              <a16:creationId xmlns:a16="http://schemas.microsoft.com/office/drawing/2014/main" id="{00000000-0008-0000-0400-00008F010000}"/>
            </a:ext>
          </a:extLst>
        </xdr:cNvPr>
        <xdr:cNvSpPr txBox="1"/>
      </xdr:nvSpPr>
      <xdr:spPr>
        <a:xfrm>
          <a:off x="4914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0</xdr:rowOff>
    </xdr:from>
    <xdr:to>
      <xdr:col>20</xdr:col>
      <xdr:colOff>38100</xdr:colOff>
      <xdr:row>76</xdr:row>
      <xdr:rowOff>101600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937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111777</xdr:rowOff>
    </xdr:from>
    <xdr:ext cx="7366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3606800" y="1279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133350</xdr:rowOff>
    </xdr:from>
    <xdr:to>
      <xdr:col>15</xdr:col>
      <xdr:colOff>149225</xdr:colOff>
      <xdr:row>78</xdr:row>
      <xdr:rowOff>63500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3048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48277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152400</xdr:rowOff>
    </xdr:from>
    <xdr:to>
      <xdr:col>11</xdr:col>
      <xdr:colOff>60325</xdr:colOff>
      <xdr:row>77</xdr:row>
      <xdr:rowOff>82550</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2159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92727</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828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38100</xdr:rowOff>
    </xdr:from>
    <xdr:to>
      <xdr:col>6</xdr:col>
      <xdr:colOff>171450</xdr:colOff>
      <xdr:row>75</xdr:row>
      <xdr:rowOff>139700</xdr:rowOff>
    </xdr:to>
    <xdr:sp macro="" textlink="">
      <xdr:nvSpPr>
        <xdr:cNvPr id="406" name="楕円 405">
          <a:extLst>
            <a:ext uri="{FF2B5EF4-FFF2-40B4-BE49-F238E27FC236}">
              <a16:creationId xmlns:a16="http://schemas.microsoft.com/office/drawing/2014/main" id="{00000000-0008-0000-0400-000096010000}"/>
            </a:ext>
          </a:extLst>
        </xdr:cNvPr>
        <xdr:cNvSpPr/>
      </xdr:nvSpPr>
      <xdr:spPr>
        <a:xfrm>
          <a:off x="1270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149877</xdr:rowOff>
    </xdr:from>
    <xdr:ext cx="762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939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a:extLst>
            <a:ext uri="{FF2B5EF4-FFF2-40B4-BE49-F238E27FC236}">
              <a16:creationId xmlns:a16="http://schemas.microsoft.com/office/drawing/2014/main" id="{00000000-0008-0000-0400-0000A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a:extLst>
            <a:ext uri="{FF2B5EF4-FFF2-40B4-BE49-F238E27FC236}">
              <a16:creationId xmlns:a16="http://schemas.microsoft.com/office/drawing/2014/main" id="{00000000-0008-0000-0400-0000A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000">
              <a:solidFill>
                <a:schemeClr val="tx1"/>
              </a:solidFill>
              <a:effectLst/>
              <a:latin typeface="ＭＳ ゴシック" panose="020B0609070205080204" pitchFamily="49" charset="-128"/>
              <a:ea typeface="ＭＳ ゴシック" panose="020B0609070205080204" pitchFamily="49" charset="-128"/>
              <a:cs typeface="+mn-cs"/>
            </a:rPr>
            <a:t>令和元年度までは、公債費以外の経費は上昇しており、占める割合の高い扶助費と同様の状況となっていました。</a:t>
          </a:r>
        </a:p>
        <a:p>
          <a:r>
            <a:rPr kumimoji="1" lang="ja-JP" altLang="en-US" sz="1000">
              <a:solidFill>
                <a:schemeClr val="tx1"/>
              </a:solidFill>
              <a:effectLst/>
              <a:latin typeface="ＭＳ ゴシック" panose="020B0609070205080204" pitchFamily="49" charset="-128"/>
              <a:ea typeface="ＭＳ ゴシック" panose="020B0609070205080204" pitchFamily="49" charset="-128"/>
              <a:cs typeface="+mn-cs"/>
            </a:rPr>
            <a:t>　令和元年度は、幼児教育・保育の無償化に伴う施設型給付費の増等による扶助費の増により上昇し、令和２年度は、下水道事業会計への繰出金の減等による補助費等の減等により低下し、令和３年度は、障害者支援施設数及び施設利用者数の増加による扶助費の増等があったものの、経常一般財源の増により低下しました。</a:t>
          </a:r>
        </a:p>
        <a:p>
          <a:r>
            <a:rPr kumimoji="1" lang="ja-JP" altLang="en-US" sz="1000">
              <a:solidFill>
                <a:schemeClr val="tx1"/>
              </a:solidFill>
              <a:effectLst/>
              <a:latin typeface="ＭＳ ゴシック" panose="020B0609070205080204" pitchFamily="49" charset="-128"/>
              <a:ea typeface="ＭＳ ゴシック" panose="020B0609070205080204" pitchFamily="49" charset="-128"/>
              <a:cs typeface="+mn-cs"/>
            </a:rPr>
            <a:t>　令和４年度は、給与改定等の影響による人件費の増、保育・教育施設の対象児童数や障害者支援施設数及び施設利用者数の増加などにより上昇しました。</a:t>
          </a:r>
        </a:p>
      </xdr:txBody>
    </xdr:sp>
    <xdr:clientData/>
  </xdr:twoCellAnchor>
  <xdr:oneCellAnchor>
    <xdr:from>
      <xdr:col>62</xdr:col>
      <xdr:colOff>6350</xdr:colOff>
      <xdr:row>69</xdr:row>
      <xdr:rowOff>107950</xdr:rowOff>
    </xdr:from>
    <xdr:ext cx="298543" cy="225703"/>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6" name="公債費以外グラフ枠">
          <a:extLst>
            <a:ext uri="{FF2B5EF4-FFF2-40B4-BE49-F238E27FC236}">
              <a16:creationId xmlns:a16="http://schemas.microsoft.com/office/drawing/2014/main" id="{00000000-0008-0000-0400-0000B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91622</xdr:rowOff>
    </xdr:from>
    <xdr:to>
      <xdr:col>82</xdr:col>
      <xdr:colOff>107950</xdr:colOff>
      <xdr:row>81</xdr:row>
      <xdr:rowOff>58964</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6510000" y="12607472"/>
          <a:ext cx="0" cy="1338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31041</xdr:rowOff>
    </xdr:from>
    <xdr:ext cx="762000" cy="259045"/>
    <xdr:sp macro="" textlink="">
      <xdr:nvSpPr>
        <xdr:cNvPr id="438" name="公債費以外最小値テキスト">
          <a:extLst>
            <a:ext uri="{FF2B5EF4-FFF2-40B4-BE49-F238E27FC236}">
              <a16:creationId xmlns:a16="http://schemas.microsoft.com/office/drawing/2014/main" id="{00000000-0008-0000-0400-0000B6010000}"/>
            </a:ext>
          </a:extLst>
        </xdr:cNvPr>
        <xdr:cNvSpPr txBox="1"/>
      </xdr:nvSpPr>
      <xdr:spPr>
        <a:xfrm>
          <a:off x="16598900" y="1391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58964</xdr:rowOff>
    </xdr:from>
    <xdr:to>
      <xdr:col>82</xdr:col>
      <xdr:colOff>196850</xdr:colOff>
      <xdr:row>81</xdr:row>
      <xdr:rowOff>58964</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6421100" y="13946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6549</xdr:rowOff>
    </xdr:from>
    <xdr:ext cx="762000" cy="259045"/>
    <xdr:sp macro="" textlink="">
      <xdr:nvSpPr>
        <xdr:cNvPr id="440" name="公債費以外最大値テキスト">
          <a:extLst>
            <a:ext uri="{FF2B5EF4-FFF2-40B4-BE49-F238E27FC236}">
              <a16:creationId xmlns:a16="http://schemas.microsoft.com/office/drawing/2014/main" id="{00000000-0008-0000-0400-0000B8010000}"/>
            </a:ext>
          </a:extLst>
        </xdr:cNvPr>
        <xdr:cNvSpPr txBox="1"/>
      </xdr:nvSpPr>
      <xdr:spPr>
        <a:xfrm>
          <a:off x="16598900" y="1235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91622</xdr:rowOff>
    </xdr:from>
    <xdr:to>
      <xdr:col>82</xdr:col>
      <xdr:colOff>196850</xdr:colOff>
      <xdr:row>73</xdr:row>
      <xdr:rowOff>91622</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6421100" y="126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88900</xdr:rowOff>
    </xdr:from>
    <xdr:to>
      <xdr:col>82</xdr:col>
      <xdr:colOff>107950</xdr:colOff>
      <xdr:row>78</xdr:row>
      <xdr:rowOff>72571</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5671800" y="13119100"/>
          <a:ext cx="838200" cy="3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87284</xdr:rowOff>
    </xdr:from>
    <xdr:ext cx="762000" cy="259045"/>
    <xdr:sp macro="" textlink="">
      <xdr:nvSpPr>
        <xdr:cNvPr id="443" name="公債費以外平均値テキスト">
          <a:extLst>
            <a:ext uri="{FF2B5EF4-FFF2-40B4-BE49-F238E27FC236}">
              <a16:creationId xmlns:a16="http://schemas.microsoft.com/office/drawing/2014/main" id="{00000000-0008-0000-0400-0000BB010000}"/>
            </a:ext>
          </a:extLst>
        </xdr:cNvPr>
        <xdr:cNvSpPr txBox="1"/>
      </xdr:nvSpPr>
      <xdr:spPr>
        <a:xfrm>
          <a:off x="16598900" y="12946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70757</xdr:rowOff>
    </xdr:from>
    <xdr:to>
      <xdr:col>82</xdr:col>
      <xdr:colOff>158750</xdr:colOff>
      <xdr:row>77</xdr:row>
      <xdr:rowOff>907</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64592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88900</xdr:rowOff>
    </xdr:from>
    <xdr:to>
      <xdr:col>78</xdr:col>
      <xdr:colOff>69850</xdr:colOff>
      <xdr:row>78</xdr:row>
      <xdr:rowOff>159657</xdr:rowOff>
    </xdr:to>
    <xdr:cxnSp macro="">
      <xdr:nvCxnSpPr>
        <xdr:cNvPr id="445" name="直線コネクタ 444">
          <a:extLst>
            <a:ext uri="{FF2B5EF4-FFF2-40B4-BE49-F238E27FC236}">
              <a16:creationId xmlns:a16="http://schemas.microsoft.com/office/drawing/2014/main" id="{00000000-0008-0000-0400-0000BD010000}"/>
            </a:ext>
          </a:extLst>
        </xdr:cNvPr>
        <xdr:cNvCxnSpPr/>
      </xdr:nvCxnSpPr>
      <xdr:spPr>
        <a:xfrm flipV="1">
          <a:off x="14782800" y="13119100"/>
          <a:ext cx="889000" cy="41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54428</xdr:rowOff>
    </xdr:from>
    <xdr:to>
      <xdr:col>78</xdr:col>
      <xdr:colOff>120650</xdr:colOff>
      <xdr:row>74</xdr:row>
      <xdr:rowOff>156028</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5621000" y="1274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166205</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510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159657</xdr:rowOff>
    </xdr:from>
    <xdr:to>
      <xdr:col>73</xdr:col>
      <xdr:colOff>180975</xdr:colOff>
      <xdr:row>79</xdr:row>
      <xdr:rowOff>151493</xdr:rowOff>
    </xdr:to>
    <xdr:cxnSp macro="">
      <xdr:nvCxnSpPr>
        <xdr:cNvPr id="448" name="直線コネクタ 447">
          <a:extLst>
            <a:ext uri="{FF2B5EF4-FFF2-40B4-BE49-F238E27FC236}">
              <a16:creationId xmlns:a16="http://schemas.microsoft.com/office/drawing/2014/main" id="{00000000-0008-0000-0400-0000C0010000}"/>
            </a:ext>
          </a:extLst>
        </xdr:cNvPr>
        <xdr:cNvCxnSpPr/>
      </xdr:nvCxnSpPr>
      <xdr:spPr>
        <a:xfrm flipV="1">
          <a:off x="13893800" y="1353275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136071</xdr:rowOff>
    </xdr:from>
    <xdr:to>
      <xdr:col>74</xdr:col>
      <xdr:colOff>31750</xdr:colOff>
      <xdr:row>77</xdr:row>
      <xdr:rowOff>66221</xdr:rowOff>
    </xdr:to>
    <xdr:sp macro="" textlink="">
      <xdr:nvSpPr>
        <xdr:cNvPr id="449" name="フローチャート: 判断 448">
          <a:extLst>
            <a:ext uri="{FF2B5EF4-FFF2-40B4-BE49-F238E27FC236}">
              <a16:creationId xmlns:a16="http://schemas.microsoft.com/office/drawing/2014/main" id="{00000000-0008-0000-0400-0000C1010000}"/>
            </a:ext>
          </a:extLst>
        </xdr:cNvPr>
        <xdr:cNvSpPr/>
      </xdr:nvSpPr>
      <xdr:spPr>
        <a:xfrm>
          <a:off x="14732000" y="131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76399</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93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105229</xdr:rowOff>
    </xdr:from>
    <xdr:to>
      <xdr:col>69</xdr:col>
      <xdr:colOff>92075</xdr:colOff>
      <xdr:row>79</xdr:row>
      <xdr:rowOff>151493</xdr:rowOff>
    </xdr:to>
    <xdr:cxnSp macro="">
      <xdr:nvCxnSpPr>
        <xdr:cNvPr id="451" name="直線コネクタ 450">
          <a:extLst>
            <a:ext uri="{FF2B5EF4-FFF2-40B4-BE49-F238E27FC236}">
              <a16:creationId xmlns:a16="http://schemas.microsoft.com/office/drawing/2014/main" id="{00000000-0008-0000-0400-0000C3010000}"/>
            </a:ext>
          </a:extLst>
        </xdr:cNvPr>
        <xdr:cNvCxnSpPr/>
      </xdr:nvCxnSpPr>
      <xdr:spPr>
        <a:xfrm>
          <a:off x="13004800" y="13478329"/>
          <a:ext cx="8890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114300</xdr:rowOff>
    </xdr:from>
    <xdr:to>
      <xdr:col>69</xdr:col>
      <xdr:colOff>142875</xdr:colOff>
      <xdr:row>77</xdr:row>
      <xdr:rowOff>44450</xdr:rowOff>
    </xdr:to>
    <xdr:sp macro="" textlink="">
      <xdr:nvSpPr>
        <xdr:cNvPr id="452" name="フローチャート: 判断 451">
          <a:extLst>
            <a:ext uri="{FF2B5EF4-FFF2-40B4-BE49-F238E27FC236}">
              <a16:creationId xmlns:a16="http://schemas.microsoft.com/office/drawing/2014/main" id="{00000000-0008-0000-0400-0000C4010000}"/>
            </a:ext>
          </a:extLst>
        </xdr:cNvPr>
        <xdr:cNvSpPr/>
      </xdr:nvSpPr>
      <xdr:spPr>
        <a:xfrm>
          <a:off x="13843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54627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38100</xdr:rowOff>
    </xdr:from>
    <xdr:to>
      <xdr:col>65</xdr:col>
      <xdr:colOff>53975</xdr:colOff>
      <xdr:row>76</xdr:row>
      <xdr:rowOff>139700</xdr:rowOff>
    </xdr:to>
    <xdr:sp macro="" textlink="">
      <xdr:nvSpPr>
        <xdr:cNvPr id="454" name="フローチャート: 判断 453">
          <a:extLst>
            <a:ext uri="{FF2B5EF4-FFF2-40B4-BE49-F238E27FC236}">
              <a16:creationId xmlns:a16="http://schemas.microsoft.com/office/drawing/2014/main" id="{00000000-0008-0000-0400-0000C6010000}"/>
            </a:ext>
          </a:extLst>
        </xdr:cNvPr>
        <xdr:cNvSpPr/>
      </xdr:nvSpPr>
      <xdr:spPr>
        <a:xfrm>
          <a:off x="12954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149877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21771</xdr:rowOff>
    </xdr:from>
    <xdr:to>
      <xdr:col>82</xdr:col>
      <xdr:colOff>158750</xdr:colOff>
      <xdr:row>78</xdr:row>
      <xdr:rowOff>123371</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6459200" y="1339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165298</xdr:rowOff>
    </xdr:from>
    <xdr:ext cx="762000" cy="259045"/>
    <xdr:sp macro="" textlink="">
      <xdr:nvSpPr>
        <xdr:cNvPr id="462" name="公債費以外該当値テキスト">
          <a:extLst>
            <a:ext uri="{FF2B5EF4-FFF2-40B4-BE49-F238E27FC236}">
              <a16:creationId xmlns:a16="http://schemas.microsoft.com/office/drawing/2014/main" id="{00000000-0008-0000-0400-0000CE010000}"/>
            </a:ext>
          </a:extLst>
        </xdr:cNvPr>
        <xdr:cNvSpPr txBox="1"/>
      </xdr:nvSpPr>
      <xdr:spPr>
        <a:xfrm>
          <a:off x="16598900" y="13366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38100</xdr:rowOff>
    </xdr:from>
    <xdr:to>
      <xdr:col>78</xdr:col>
      <xdr:colOff>120650</xdr:colOff>
      <xdr:row>76</xdr:row>
      <xdr:rowOff>139700</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5621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124477</xdr:rowOff>
    </xdr:from>
    <xdr:ext cx="7366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5290800" y="1315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108857</xdr:rowOff>
    </xdr:from>
    <xdr:to>
      <xdr:col>74</xdr:col>
      <xdr:colOff>31750</xdr:colOff>
      <xdr:row>79</xdr:row>
      <xdr:rowOff>39007</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47320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23784</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4401800" y="1356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100693</xdr:rowOff>
    </xdr:from>
    <xdr:to>
      <xdr:col>69</xdr:col>
      <xdr:colOff>142875</xdr:colOff>
      <xdr:row>80</xdr:row>
      <xdr:rowOff>30843</xdr:rowOff>
    </xdr:to>
    <xdr:sp macro="" textlink="">
      <xdr:nvSpPr>
        <xdr:cNvPr id="467" name="楕円 466">
          <a:extLst>
            <a:ext uri="{FF2B5EF4-FFF2-40B4-BE49-F238E27FC236}">
              <a16:creationId xmlns:a16="http://schemas.microsoft.com/office/drawing/2014/main" id="{00000000-0008-0000-0400-0000D3010000}"/>
            </a:ext>
          </a:extLst>
        </xdr:cNvPr>
        <xdr:cNvSpPr/>
      </xdr:nvSpPr>
      <xdr:spPr>
        <a:xfrm>
          <a:off x="13843000" y="1364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15620</xdr:rowOff>
    </xdr:from>
    <xdr:ext cx="762000" cy="259045"/>
    <xdr:sp macro="" textlink="">
      <xdr:nvSpPr>
        <xdr:cNvPr id="468" name="テキスト ボックス 467">
          <a:extLst>
            <a:ext uri="{FF2B5EF4-FFF2-40B4-BE49-F238E27FC236}">
              <a16:creationId xmlns:a16="http://schemas.microsoft.com/office/drawing/2014/main" id="{00000000-0008-0000-0400-0000D4010000}"/>
            </a:ext>
          </a:extLst>
        </xdr:cNvPr>
        <xdr:cNvSpPr txBox="1"/>
      </xdr:nvSpPr>
      <xdr:spPr>
        <a:xfrm>
          <a:off x="13512800" y="1373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54429</xdr:rowOff>
    </xdr:from>
    <xdr:to>
      <xdr:col>65</xdr:col>
      <xdr:colOff>53975</xdr:colOff>
      <xdr:row>78</xdr:row>
      <xdr:rowOff>156029</xdr:rowOff>
    </xdr:to>
    <xdr:sp macro="" textlink="">
      <xdr:nvSpPr>
        <xdr:cNvPr id="469" name="楕円 468">
          <a:extLst>
            <a:ext uri="{FF2B5EF4-FFF2-40B4-BE49-F238E27FC236}">
              <a16:creationId xmlns:a16="http://schemas.microsoft.com/office/drawing/2014/main" id="{00000000-0008-0000-0400-0000D5010000}"/>
            </a:ext>
          </a:extLst>
        </xdr:cNvPr>
        <xdr:cNvSpPr/>
      </xdr:nvSpPr>
      <xdr:spPr>
        <a:xfrm>
          <a:off x="12954000" y="1342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140806</xdr:rowOff>
    </xdr:from>
    <xdr:ext cx="762000" cy="259045"/>
    <xdr:sp macro="" textlink="">
      <xdr:nvSpPr>
        <xdr:cNvPr id="470" name="テキスト ボックス 469">
          <a:extLst>
            <a:ext uri="{FF2B5EF4-FFF2-40B4-BE49-F238E27FC236}">
              <a16:creationId xmlns:a16="http://schemas.microsoft.com/office/drawing/2014/main" id="{00000000-0008-0000-0400-0000D6010000}"/>
            </a:ext>
          </a:extLst>
        </xdr:cNvPr>
        <xdr:cNvSpPr txBox="1"/>
      </xdr:nvSpPr>
      <xdr:spPr>
        <a:xfrm>
          <a:off x="12623800" y="1351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神奈川県横浜市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33617</xdr:rowOff>
    </xdr:from>
    <xdr:to>
      <xdr:col>29</xdr:col>
      <xdr:colOff>127000</xdr:colOff>
      <xdr:row>20</xdr:row>
      <xdr:rowOff>6528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38642"/>
          <a:ext cx="0" cy="13445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150055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55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6528</xdr:rowOff>
    </xdr:from>
    <xdr:to>
      <xdr:col>30</xdr:col>
      <xdr:colOff>25400</xdr:colOff>
      <xdr:row>20</xdr:row>
      <xdr:rowOff>6528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831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119994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82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33617</xdr:rowOff>
    </xdr:from>
    <xdr:to>
      <xdr:col>30</xdr:col>
      <xdr:colOff>25400</xdr:colOff>
      <xdr:row>12</xdr:row>
      <xdr:rowOff>33617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38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14033</xdr:rowOff>
    </xdr:from>
    <xdr:to>
      <xdr:col>29</xdr:col>
      <xdr:colOff>127000</xdr:colOff>
      <xdr:row>17</xdr:row>
      <xdr:rowOff>66078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76308"/>
          <a:ext cx="647700" cy="520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14089</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462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169012</xdr:rowOff>
    </xdr:from>
    <xdr:to>
      <xdr:col>29</xdr:col>
      <xdr:colOff>177800</xdr:colOff>
      <xdr:row>15</xdr:row>
      <xdr:rowOff>99162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16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66078</xdr:rowOff>
    </xdr:from>
    <xdr:to>
      <xdr:col>26</xdr:col>
      <xdr:colOff>50800</xdr:colOff>
      <xdr:row>17</xdr:row>
      <xdr:rowOff>80404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28353"/>
          <a:ext cx="698500" cy="14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30937</xdr:rowOff>
    </xdr:from>
    <xdr:to>
      <xdr:col>26</xdr:col>
      <xdr:colOff>101600</xdr:colOff>
      <xdr:row>15</xdr:row>
      <xdr:rowOff>132537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650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142714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419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80404</xdr:rowOff>
    </xdr:from>
    <xdr:to>
      <xdr:col>22</xdr:col>
      <xdr:colOff>114300</xdr:colOff>
      <xdr:row>17</xdr:row>
      <xdr:rowOff>118008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042679"/>
          <a:ext cx="698500" cy="376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38138</xdr:rowOff>
    </xdr:from>
    <xdr:to>
      <xdr:col>22</xdr:col>
      <xdr:colOff>165100</xdr:colOff>
      <xdr:row>15</xdr:row>
      <xdr:rowOff>139738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6575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149915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426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118008</xdr:rowOff>
    </xdr:from>
    <xdr:to>
      <xdr:col>18</xdr:col>
      <xdr:colOff>177800</xdr:colOff>
      <xdr:row>17</xdr:row>
      <xdr:rowOff>148641</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080283"/>
          <a:ext cx="698500" cy="30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71285</xdr:rowOff>
    </xdr:from>
    <xdr:to>
      <xdr:col>19</xdr:col>
      <xdr:colOff>38100</xdr:colOff>
      <xdr:row>16</xdr:row>
      <xdr:rowOff>1435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6906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11612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45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77686</xdr:rowOff>
    </xdr:from>
    <xdr:to>
      <xdr:col>15</xdr:col>
      <xdr:colOff>101600</xdr:colOff>
      <xdr:row>16</xdr:row>
      <xdr:rowOff>7836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697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18013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465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134683</xdr:rowOff>
    </xdr:from>
    <xdr:to>
      <xdr:col>29</xdr:col>
      <xdr:colOff>177800</xdr:colOff>
      <xdr:row>17</xdr:row>
      <xdr:rowOff>64833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255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106760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897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15278</xdr:rowOff>
    </xdr:from>
    <xdr:to>
      <xdr:col>26</xdr:col>
      <xdr:colOff>101600</xdr:colOff>
      <xdr:row>17</xdr:row>
      <xdr:rowOff>116878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77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101655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0639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29604</xdr:rowOff>
    </xdr:from>
    <xdr:to>
      <xdr:col>22</xdr:col>
      <xdr:colOff>165100</xdr:colOff>
      <xdr:row>17</xdr:row>
      <xdr:rowOff>131204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91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115981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078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67208</xdr:rowOff>
    </xdr:from>
    <xdr:to>
      <xdr:col>19</xdr:col>
      <xdr:colOff>38100</xdr:colOff>
      <xdr:row>17</xdr:row>
      <xdr:rowOff>168808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29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153585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15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97841</xdr:rowOff>
    </xdr:from>
    <xdr:to>
      <xdr:col>15</xdr:col>
      <xdr:colOff>101600</xdr:colOff>
      <xdr:row>18</xdr:row>
      <xdr:rowOff>27991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60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12768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4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340474</xdr:rowOff>
    </xdr:from>
    <xdr:to>
      <xdr:col>29</xdr:col>
      <xdr:colOff>127000</xdr:colOff>
      <xdr:row>38</xdr:row>
      <xdr:rowOff>8357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65024"/>
          <a:ext cx="0" cy="12109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323334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4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8357</xdr:rowOff>
    </xdr:from>
    <xdr:to>
      <xdr:col>30</xdr:col>
      <xdr:colOff>25400</xdr:colOff>
      <xdr:row>38</xdr:row>
      <xdr:rowOff>8357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759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83951</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0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340474</xdr:rowOff>
    </xdr:from>
    <xdr:to>
      <xdr:col>30</xdr:col>
      <xdr:colOff>25400</xdr:colOff>
      <xdr:row>33</xdr:row>
      <xdr:rowOff>340474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650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34379</xdr:rowOff>
    </xdr:from>
    <xdr:to>
      <xdr:col>29</xdr:col>
      <xdr:colOff>127000</xdr:colOff>
      <xdr:row>35</xdr:row>
      <xdr:rowOff>189750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6644729"/>
          <a:ext cx="647700" cy="1553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246245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56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274168</xdr:rowOff>
    </xdr:from>
    <xdr:to>
      <xdr:col>29</xdr:col>
      <xdr:colOff>177800</xdr:colOff>
      <xdr:row>36</xdr:row>
      <xdr:rowOff>32868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84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12129</xdr:rowOff>
    </xdr:from>
    <xdr:to>
      <xdr:col>26</xdr:col>
      <xdr:colOff>50800</xdr:colOff>
      <xdr:row>35</xdr:row>
      <xdr:rowOff>34379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622479"/>
          <a:ext cx="698500" cy="222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230239</xdr:rowOff>
    </xdr:from>
    <xdr:to>
      <xdr:col>26</xdr:col>
      <xdr:colOff>101600</xdr:colOff>
      <xdr:row>35</xdr:row>
      <xdr:rowOff>331839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405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316616</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926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336474</xdr:rowOff>
    </xdr:from>
    <xdr:to>
      <xdr:col>22</xdr:col>
      <xdr:colOff>114300</xdr:colOff>
      <xdr:row>35</xdr:row>
      <xdr:rowOff>12129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603924"/>
          <a:ext cx="698500" cy="185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222352</xdr:rowOff>
    </xdr:from>
    <xdr:to>
      <xdr:col>22</xdr:col>
      <xdr:colOff>165100</xdr:colOff>
      <xdr:row>35</xdr:row>
      <xdr:rowOff>323952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8327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308729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919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336474</xdr:rowOff>
    </xdr:from>
    <xdr:to>
      <xdr:col>18</xdr:col>
      <xdr:colOff>177800</xdr:colOff>
      <xdr:row>35</xdr:row>
      <xdr:rowOff>118084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603924"/>
          <a:ext cx="698500" cy="1245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237668</xdr:rowOff>
    </xdr:from>
    <xdr:to>
      <xdr:col>19</xdr:col>
      <xdr:colOff>38100</xdr:colOff>
      <xdr:row>35</xdr:row>
      <xdr:rowOff>339268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8480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324045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934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226505</xdr:rowOff>
    </xdr:from>
    <xdr:to>
      <xdr:col>15</xdr:col>
      <xdr:colOff>101600</xdr:colOff>
      <xdr:row>35</xdr:row>
      <xdr:rowOff>328105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8368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312882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92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138950</xdr:rowOff>
    </xdr:from>
    <xdr:to>
      <xdr:col>29</xdr:col>
      <xdr:colOff>177800</xdr:colOff>
      <xdr:row>35</xdr:row>
      <xdr:rowOff>240550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749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326927</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5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326479</xdr:rowOff>
    </xdr:from>
    <xdr:to>
      <xdr:col>26</xdr:col>
      <xdr:colOff>101600</xdr:colOff>
      <xdr:row>35</xdr:row>
      <xdr:rowOff>85179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593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95356</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362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304229</xdr:rowOff>
    </xdr:from>
    <xdr:to>
      <xdr:col>22</xdr:col>
      <xdr:colOff>165100</xdr:colOff>
      <xdr:row>35</xdr:row>
      <xdr:rowOff>62929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571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73105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34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285674</xdr:rowOff>
    </xdr:from>
    <xdr:to>
      <xdr:col>19</xdr:col>
      <xdr:colOff>38100</xdr:colOff>
      <xdr:row>35</xdr:row>
      <xdr:rowOff>44374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5531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54551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322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67284</xdr:rowOff>
    </xdr:from>
    <xdr:to>
      <xdr:col>15</xdr:col>
      <xdr:colOff>101600</xdr:colOff>
      <xdr:row>35</xdr:row>
      <xdr:rowOff>168884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6776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179061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44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神奈川県横浜市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3,753,645
3,647,015
438.01
2,107,978,321
2,072,931,560
19,803,203
982,949,142
2,330,616,953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129.2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7988</xdr:rowOff>
    </xdr:from>
    <xdr:to>
      <xdr:col>24</xdr:col>
      <xdr:colOff>62865</xdr:colOff>
      <xdr:row>38</xdr:row>
      <xdr:rowOff>19266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51488"/>
          <a:ext cx="1270" cy="1382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23093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3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19266</xdr:rowOff>
    </xdr:from>
    <xdr:to>
      <xdr:col>24</xdr:col>
      <xdr:colOff>152400</xdr:colOff>
      <xdr:row>38</xdr:row>
      <xdr:rowOff>19266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34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126115</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6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7988</xdr:rowOff>
    </xdr:from>
    <xdr:to>
      <xdr:col>24</xdr:col>
      <xdr:colOff>152400</xdr:colOff>
      <xdr:row>30</xdr:row>
      <xdr:rowOff>7988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5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79045</xdr:rowOff>
    </xdr:from>
    <xdr:to>
      <xdr:col>24</xdr:col>
      <xdr:colOff>63500</xdr:colOff>
      <xdr:row>35</xdr:row>
      <xdr:rowOff>123812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079795"/>
          <a:ext cx="838200" cy="4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46397</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5327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23520</xdr:rowOff>
    </xdr:from>
    <xdr:to>
      <xdr:col>24</xdr:col>
      <xdr:colOff>114300</xdr:colOff>
      <xdr:row>33</xdr:row>
      <xdr:rowOff>125120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68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123812</xdr:rowOff>
    </xdr:from>
    <xdr:to>
      <xdr:col>19</xdr:col>
      <xdr:colOff>177800</xdr:colOff>
      <xdr:row>35</xdr:row>
      <xdr:rowOff>139509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24562"/>
          <a:ext cx="889000" cy="1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53543</xdr:rowOff>
    </xdr:from>
    <xdr:to>
      <xdr:col>20</xdr:col>
      <xdr:colOff>38100</xdr:colOff>
      <xdr:row>33</xdr:row>
      <xdr:rowOff>155143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71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220</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48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139509</xdr:rowOff>
    </xdr:from>
    <xdr:to>
      <xdr:col>15</xdr:col>
      <xdr:colOff>50800</xdr:colOff>
      <xdr:row>36</xdr:row>
      <xdr:rowOff>30010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40259"/>
          <a:ext cx="889000" cy="6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64592</xdr:rowOff>
    </xdr:from>
    <xdr:to>
      <xdr:col>15</xdr:col>
      <xdr:colOff>101600</xdr:colOff>
      <xdr:row>33</xdr:row>
      <xdr:rowOff>166192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72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11269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497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30010</xdr:rowOff>
    </xdr:from>
    <xdr:to>
      <xdr:col>10</xdr:col>
      <xdr:colOff>114300</xdr:colOff>
      <xdr:row>36</xdr:row>
      <xdr:rowOff>52184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02210"/>
          <a:ext cx="8890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136030</xdr:rowOff>
    </xdr:from>
    <xdr:to>
      <xdr:col>10</xdr:col>
      <xdr:colOff>165100</xdr:colOff>
      <xdr:row>34</xdr:row>
      <xdr:rowOff>66180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79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82707</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569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141364</xdr:rowOff>
    </xdr:from>
    <xdr:to>
      <xdr:col>6</xdr:col>
      <xdr:colOff>38100</xdr:colOff>
      <xdr:row>34</xdr:row>
      <xdr:rowOff>71514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79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88041</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574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28245</xdr:rowOff>
    </xdr:from>
    <xdr:to>
      <xdr:col>24</xdr:col>
      <xdr:colOff>114300</xdr:colOff>
      <xdr:row>35</xdr:row>
      <xdr:rowOff>129845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2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6672</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07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73012</xdr:rowOff>
    </xdr:from>
    <xdr:to>
      <xdr:col>20</xdr:col>
      <xdr:colOff>38100</xdr:colOff>
      <xdr:row>36</xdr:row>
      <xdr:rowOff>3162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7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165739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16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88709</xdr:rowOff>
    </xdr:from>
    <xdr:to>
      <xdr:col>15</xdr:col>
      <xdr:colOff>101600</xdr:colOff>
      <xdr:row>36</xdr:row>
      <xdr:rowOff>18859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8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9986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18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150660</xdr:rowOff>
    </xdr:from>
    <xdr:to>
      <xdr:col>10</xdr:col>
      <xdr:colOff>165100</xdr:colOff>
      <xdr:row>36</xdr:row>
      <xdr:rowOff>80810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5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71937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2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1384</xdr:rowOff>
    </xdr:from>
    <xdr:to>
      <xdr:col>6</xdr:col>
      <xdr:colOff>38100</xdr:colOff>
      <xdr:row>36</xdr:row>
      <xdr:rowOff>102984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7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94111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26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71871</xdr:rowOff>
    </xdr:from>
    <xdr:to>
      <xdr:col>24</xdr:col>
      <xdr:colOff>62865</xdr:colOff>
      <xdr:row>56</xdr:row>
      <xdr:rowOff>67430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44371"/>
          <a:ext cx="1270" cy="1024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71257</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967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67430</xdr:rowOff>
    </xdr:from>
    <xdr:to>
      <xdr:col>24</xdr:col>
      <xdr:colOff>152400</xdr:colOff>
      <xdr:row>56</xdr:row>
      <xdr:rowOff>67430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668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18548</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1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71871</xdr:rowOff>
    </xdr:from>
    <xdr:to>
      <xdr:col>24</xdr:col>
      <xdr:colOff>152400</xdr:colOff>
      <xdr:row>50</xdr:row>
      <xdr:rowOff>71871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44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581</xdr:rowOff>
    </xdr:from>
    <xdr:to>
      <xdr:col>24</xdr:col>
      <xdr:colOff>63500</xdr:colOff>
      <xdr:row>55</xdr:row>
      <xdr:rowOff>142639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430331"/>
          <a:ext cx="838200" cy="14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119680</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0350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96803</xdr:rowOff>
    </xdr:from>
    <xdr:to>
      <xdr:col>24</xdr:col>
      <xdr:colOff>114300</xdr:colOff>
      <xdr:row>54</xdr:row>
      <xdr:rowOff>26953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18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142639</xdr:rowOff>
    </xdr:from>
    <xdr:to>
      <xdr:col>19</xdr:col>
      <xdr:colOff>177800</xdr:colOff>
      <xdr:row>57</xdr:row>
      <xdr:rowOff>92217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572389"/>
          <a:ext cx="889000" cy="29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43343</xdr:rowOff>
    </xdr:from>
    <xdr:to>
      <xdr:col>20</xdr:col>
      <xdr:colOff>38100</xdr:colOff>
      <xdr:row>54</xdr:row>
      <xdr:rowOff>144943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3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161470</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07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92217</xdr:rowOff>
    </xdr:from>
    <xdr:to>
      <xdr:col>15</xdr:col>
      <xdr:colOff>50800</xdr:colOff>
      <xdr:row>58</xdr:row>
      <xdr:rowOff>109558</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864867"/>
          <a:ext cx="889000" cy="18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108429</xdr:rowOff>
    </xdr:from>
    <xdr:to>
      <xdr:col>15</xdr:col>
      <xdr:colOff>101600</xdr:colOff>
      <xdr:row>57</xdr:row>
      <xdr:rowOff>38579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0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55106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48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109558</xdr:rowOff>
    </xdr:from>
    <xdr:to>
      <xdr:col>10</xdr:col>
      <xdr:colOff>114300</xdr:colOff>
      <xdr:row>59</xdr:row>
      <xdr:rowOff>5642</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053658"/>
          <a:ext cx="889000" cy="6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86353</xdr:rowOff>
    </xdr:from>
    <xdr:to>
      <xdr:col>10</xdr:col>
      <xdr:colOff>165100</xdr:colOff>
      <xdr:row>58</xdr:row>
      <xdr:rowOff>16503</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5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33030</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63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158068</xdr:rowOff>
    </xdr:from>
    <xdr:to>
      <xdr:col>6</xdr:col>
      <xdr:colOff>38100</xdr:colOff>
      <xdr:row>58</xdr:row>
      <xdr:rowOff>88218</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3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104745</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70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121231</xdr:rowOff>
    </xdr:from>
    <xdr:to>
      <xdr:col>24</xdr:col>
      <xdr:colOff>114300</xdr:colOff>
      <xdr:row>55</xdr:row>
      <xdr:rowOff>51381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37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99658</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35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91839</xdr:rowOff>
    </xdr:from>
    <xdr:to>
      <xdr:col>20</xdr:col>
      <xdr:colOff>38100</xdr:colOff>
      <xdr:row>56</xdr:row>
      <xdr:rowOff>21989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52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13116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61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41417</xdr:rowOff>
    </xdr:from>
    <xdr:to>
      <xdr:col>15</xdr:col>
      <xdr:colOff>101600</xdr:colOff>
      <xdr:row>57</xdr:row>
      <xdr:rowOff>143017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1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134144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90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58758</xdr:rowOff>
    </xdr:from>
    <xdr:to>
      <xdr:col>10</xdr:col>
      <xdr:colOff>165100</xdr:colOff>
      <xdr:row>58</xdr:row>
      <xdr:rowOff>160358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1000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151485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09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126292</xdr:rowOff>
    </xdr:from>
    <xdr:to>
      <xdr:col>6</xdr:col>
      <xdr:colOff>38100</xdr:colOff>
      <xdr:row>59</xdr:row>
      <xdr:rowOff>56442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07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47569</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16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128106</xdr:rowOff>
    </xdr:from>
    <xdr:ext cx="46717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維持補修費グラフ枠">
          <a:extLst>
            <a:ext uri="{FF2B5EF4-FFF2-40B4-BE49-F238E27FC236}">
              <a16:creationId xmlns:a16="http://schemas.microsoft.com/office/drawing/2014/main" id="{00000000-0008-0000-06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133931</xdr:rowOff>
    </xdr:from>
    <xdr:to>
      <xdr:col>24</xdr:col>
      <xdr:colOff>62865</xdr:colOff>
      <xdr:row>79</xdr:row>
      <xdr:rowOff>19957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4633595" y="12135431"/>
          <a:ext cx="1270" cy="1429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23784</xdr:rowOff>
    </xdr:from>
    <xdr:ext cx="469744" cy="259045"/>
    <xdr:sp macro="" textlink="">
      <xdr:nvSpPr>
        <xdr:cNvPr id="177" name="維持補修費最小値テキスト">
          <a:extLst>
            <a:ext uri="{FF2B5EF4-FFF2-40B4-BE49-F238E27FC236}">
              <a16:creationId xmlns:a16="http://schemas.microsoft.com/office/drawing/2014/main" id="{00000000-0008-0000-0600-0000B1000000}"/>
            </a:ext>
          </a:extLst>
        </xdr:cNvPr>
        <xdr:cNvSpPr txBox="1"/>
      </xdr:nvSpPr>
      <xdr:spPr>
        <a:xfrm>
          <a:off x="4686300" y="13568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19957</xdr:rowOff>
    </xdr:from>
    <xdr:to>
      <xdr:col>24</xdr:col>
      <xdr:colOff>152400</xdr:colOff>
      <xdr:row>79</xdr:row>
      <xdr:rowOff>19957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3564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80608</xdr:rowOff>
    </xdr:from>
    <xdr:ext cx="534377" cy="259045"/>
    <xdr:sp macro="" textlink="">
      <xdr:nvSpPr>
        <xdr:cNvPr id="179" name="維持補修費最大値テキスト">
          <a:extLst>
            <a:ext uri="{FF2B5EF4-FFF2-40B4-BE49-F238E27FC236}">
              <a16:creationId xmlns:a16="http://schemas.microsoft.com/office/drawing/2014/main" id="{00000000-0008-0000-0600-0000B3000000}"/>
            </a:ext>
          </a:extLst>
        </xdr:cNvPr>
        <xdr:cNvSpPr txBox="1"/>
      </xdr:nvSpPr>
      <xdr:spPr>
        <a:xfrm>
          <a:off x="4686300" y="1191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133931</xdr:rowOff>
    </xdr:from>
    <xdr:to>
      <xdr:col>24</xdr:col>
      <xdr:colOff>152400</xdr:colOff>
      <xdr:row>70</xdr:row>
      <xdr:rowOff>133931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4546600" y="1213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19957</xdr:rowOff>
    </xdr:from>
    <xdr:to>
      <xdr:col>24</xdr:col>
      <xdr:colOff>63500</xdr:colOff>
      <xdr:row>79</xdr:row>
      <xdr:rowOff>52178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3797300" y="13564507"/>
          <a:ext cx="838200" cy="3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80535</xdr:rowOff>
    </xdr:from>
    <xdr:ext cx="469744" cy="259045"/>
    <xdr:sp macro="" textlink="">
      <xdr:nvSpPr>
        <xdr:cNvPr id="182" name="維持補修費平均値テキスト">
          <a:extLst>
            <a:ext uri="{FF2B5EF4-FFF2-40B4-BE49-F238E27FC236}">
              <a16:creationId xmlns:a16="http://schemas.microsoft.com/office/drawing/2014/main" id="{00000000-0008-0000-0600-0000B6000000}"/>
            </a:ext>
          </a:extLst>
        </xdr:cNvPr>
        <xdr:cNvSpPr txBox="1"/>
      </xdr:nvSpPr>
      <xdr:spPr>
        <a:xfrm>
          <a:off x="4686300" y="12939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57658</xdr:rowOff>
    </xdr:from>
    <xdr:to>
      <xdr:col>24</xdr:col>
      <xdr:colOff>114300</xdr:colOff>
      <xdr:row>76</xdr:row>
      <xdr:rowOff>159258</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4584700" y="1308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42818</xdr:rowOff>
    </xdr:from>
    <xdr:to>
      <xdr:col>19</xdr:col>
      <xdr:colOff>177800</xdr:colOff>
      <xdr:row>79</xdr:row>
      <xdr:rowOff>52178</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908300" y="13587368"/>
          <a:ext cx="889000" cy="9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73986</xdr:rowOff>
    </xdr:from>
    <xdr:to>
      <xdr:col>20</xdr:col>
      <xdr:colOff>38100</xdr:colOff>
      <xdr:row>77</xdr:row>
      <xdr:rowOff>4136</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3746500" y="1310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20664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562428" y="12879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42818</xdr:rowOff>
    </xdr:from>
    <xdr:to>
      <xdr:col>15</xdr:col>
      <xdr:colOff>50800</xdr:colOff>
      <xdr:row>79</xdr:row>
      <xdr:rowOff>61759</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2019300" y="13587368"/>
          <a:ext cx="889000" cy="1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84110</xdr:rowOff>
    </xdr:from>
    <xdr:to>
      <xdr:col>15</xdr:col>
      <xdr:colOff>101600</xdr:colOff>
      <xdr:row>77</xdr:row>
      <xdr:rowOff>14260</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2857500" y="1311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30787</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673428" y="1288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61759</xdr:rowOff>
    </xdr:from>
    <xdr:to>
      <xdr:col>10</xdr:col>
      <xdr:colOff>114300</xdr:colOff>
      <xdr:row>79</xdr:row>
      <xdr:rowOff>69814</xdr:rowOff>
    </xdr:to>
    <xdr:cxnSp macro="">
      <xdr:nvCxnSpPr>
        <xdr:cNvPr id="190" name="直線コネクタ 189">
          <a:extLst>
            <a:ext uri="{FF2B5EF4-FFF2-40B4-BE49-F238E27FC236}">
              <a16:creationId xmlns:a16="http://schemas.microsoft.com/office/drawing/2014/main" id="{00000000-0008-0000-0600-0000BE000000}"/>
            </a:ext>
          </a:extLst>
        </xdr:cNvPr>
        <xdr:cNvCxnSpPr/>
      </xdr:nvCxnSpPr>
      <xdr:spPr>
        <a:xfrm flipV="1">
          <a:off x="1130300" y="13606309"/>
          <a:ext cx="889000" cy="8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130048</xdr:rowOff>
    </xdr:from>
    <xdr:to>
      <xdr:col>10</xdr:col>
      <xdr:colOff>165100</xdr:colOff>
      <xdr:row>77</xdr:row>
      <xdr:rowOff>60198</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968500" y="131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76725</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784428" y="1293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117856</xdr:rowOff>
    </xdr:from>
    <xdr:to>
      <xdr:col>6</xdr:col>
      <xdr:colOff>38100</xdr:colOff>
      <xdr:row>77</xdr:row>
      <xdr:rowOff>48006</xdr:rowOff>
    </xdr:to>
    <xdr:sp macro="" textlink="">
      <xdr:nvSpPr>
        <xdr:cNvPr id="193" name="フローチャート: 判断 192">
          <a:extLst>
            <a:ext uri="{FF2B5EF4-FFF2-40B4-BE49-F238E27FC236}">
              <a16:creationId xmlns:a16="http://schemas.microsoft.com/office/drawing/2014/main" id="{00000000-0008-0000-0600-0000C1000000}"/>
            </a:ext>
          </a:extLst>
        </xdr:cNvPr>
        <xdr:cNvSpPr/>
      </xdr:nvSpPr>
      <xdr:spPr>
        <a:xfrm>
          <a:off x="1079500" y="1314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64533</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895428" y="1292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140607</xdr:rowOff>
    </xdr:from>
    <xdr:to>
      <xdr:col>24</xdr:col>
      <xdr:colOff>114300</xdr:colOff>
      <xdr:row>79</xdr:row>
      <xdr:rowOff>70757</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4584700" y="1351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55534</xdr:rowOff>
    </xdr:from>
    <xdr:ext cx="469744" cy="259045"/>
    <xdr:sp macro="" textlink="">
      <xdr:nvSpPr>
        <xdr:cNvPr id="201" name="維持補修費該当値テキスト">
          <a:extLst>
            <a:ext uri="{FF2B5EF4-FFF2-40B4-BE49-F238E27FC236}">
              <a16:creationId xmlns:a16="http://schemas.microsoft.com/office/drawing/2014/main" id="{00000000-0008-0000-0600-0000C9000000}"/>
            </a:ext>
          </a:extLst>
        </xdr:cNvPr>
        <xdr:cNvSpPr txBox="1"/>
      </xdr:nvSpPr>
      <xdr:spPr>
        <a:xfrm>
          <a:off x="4686300" y="13428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1378</xdr:rowOff>
    </xdr:from>
    <xdr:to>
      <xdr:col>20</xdr:col>
      <xdr:colOff>38100</xdr:colOff>
      <xdr:row>79</xdr:row>
      <xdr:rowOff>102978</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3746500" y="1354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94105</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3562428" y="1363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163468</xdr:rowOff>
    </xdr:from>
    <xdr:to>
      <xdr:col>15</xdr:col>
      <xdr:colOff>101600</xdr:colOff>
      <xdr:row>79</xdr:row>
      <xdr:rowOff>93618</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2857500" y="1353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84745</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2673428" y="13629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10959</xdr:rowOff>
    </xdr:from>
    <xdr:to>
      <xdr:col>10</xdr:col>
      <xdr:colOff>165100</xdr:colOff>
      <xdr:row>79</xdr:row>
      <xdr:rowOff>112559</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968500" y="1355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103686</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1784428" y="13648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19014</xdr:rowOff>
    </xdr:from>
    <xdr:to>
      <xdr:col>6</xdr:col>
      <xdr:colOff>38100</xdr:colOff>
      <xdr:row>79</xdr:row>
      <xdr:rowOff>120614</xdr:rowOff>
    </xdr:to>
    <xdr:sp macro="" textlink="">
      <xdr:nvSpPr>
        <xdr:cNvPr id="208" name="楕円 207">
          <a:extLst>
            <a:ext uri="{FF2B5EF4-FFF2-40B4-BE49-F238E27FC236}">
              <a16:creationId xmlns:a16="http://schemas.microsoft.com/office/drawing/2014/main" id="{00000000-0008-0000-0600-0000D0000000}"/>
            </a:ext>
          </a:extLst>
        </xdr:cNvPr>
        <xdr:cNvSpPr/>
      </xdr:nvSpPr>
      <xdr:spPr>
        <a:xfrm>
          <a:off x="1079500" y="1356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111741</xdr:rowOff>
    </xdr:from>
    <xdr:ext cx="469744"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895428" y="1365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6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扶助費グラフ枠">
          <a:extLst>
            <a:ext uri="{FF2B5EF4-FFF2-40B4-BE49-F238E27FC236}">
              <a16:creationId xmlns:a16="http://schemas.microsoft.com/office/drawing/2014/main" id="{00000000-0008-0000-06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19369</xdr:rowOff>
    </xdr:from>
    <xdr:to>
      <xdr:col>24</xdr:col>
      <xdr:colOff>62865</xdr:colOff>
      <xdr:row>98</xdr:row>
      <xdr:rowOff>63533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4633595" y="15449869"/>
          <a:ext cx="1270" cy="1415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67360</xdr:rowOff>
    </xdr:from>
    <xdr:ext cx="599010" cy="259045"/>
    <xdr:sp macro="" textlink="">
      <xdr:nvSpPr>
        <xdr:cNvPr id="237" name="扶助費最小値テキスト">
          <a:extLst>
            <a:ext uri="{FF2B5EF4-FFF2-40B4-BE49-F238E27FC236}">
              <a16:creationId xmlns:a16="http://schemas.microsoft.com/office/drawing/2014/main" id="{00000000-0008-0000-0600-0000ED000000}"/>
            </a:ext>
          </a:extLst>
        </xdr:cNvPr>
        <xdr:cNvSpPr txBox="1"/>
      </xdr:nvSpPr>
      <xdr:spPr>
        <a:xfrm>
          <a:off x="4686300" y="16869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63533</xdr:rowOff>
    </xdr:from>
    <xdr:to>
      <xdr:col>24</xdr:col>
      <xdr:colOff>152400</xdr:colOff>
      <xdr:row>98</xdr:row>
      <xdr:rowOff>63533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4546600" y="16865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137496</xdr:rowOff>
    </xdr:from>
    <xdr:ext cx="599010" cy="259045"/>
    <xdr:sp macro="" textlink="">
      <xdr:nvSpPr>
        <xdr:cNvPr id="239" name="扶助費最大値テキスト">
          <a:extLst>
            <a:ext uri="{FF2B5EF4-FFF2-40B4-BE49-F238E27FC236}">
              <a16:creationId xmlns:a16="http://schemas.microsoft.com/office/drawing/2014/main" id="{00000000-0008-0000-0600-0000EF000000}"/>
            </a:ext>
          </a:extLst>
        </xdr:cNvPr>
        <xdr:cNvSpPr txBox="1"/>
      </xdr:nvSpPr>
      <xdr:spPr>
        <a:xfrm>
          <a:off x="4686300" y="1522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19369</xdr:rowOff>
    </xdr:from>
    <xdr:to>
      <xdr:col>24</xdr:col>
      <xdr:colOff>152400</xdr:colOff>
      <xdr:row>90</xdr:row>
      <xdr:rowOff>19369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4546600" y="1544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65460</xdr:rowOff>
    </xdr:from>
    <xdr:to>
      <xdr:col>24</xdr:col>
      <xdr:colOff>63500</xdr:colOff>
      <xdr:row>95</xdr:row>
      <xdr:rowOff>115816</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3797300" y="16353210"/>
          <a:ext cx="838200" cy="5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126168</xdr:rowOff>
    </xdr:from>
    <xdr:ext cx="599010" cy="259045"/>
    <xdr:sp macro="" textlink="">
      <xdr:nvSpPr>
        <xdr:cNvPr id="242" name="扶助費平均値テキスト">
          <a:extLst>
            <a:ext uri="{FF2B5EF4-FFF2-40B4-BE49-F238E27FC236}">
              <a16:creationId xmlns:a16="http://schemas.microsoft.com/office/drawing/2014/main" id="{00000000-0008-0000-0600-0000F2000000}"/>
            </a:ext>
          </a:extLst>
        </xdr:cNvPr>
        <xdr:cNvSpPr txBox="1"/>
      </xdr:nvSpPr>
      <xdr:spPr>
        <a:xfrm>
          <a:off x="4686300" y="160710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103291</xdr:rowOff>
    </xdr:from>
    <xdr:to>
      <xdr:col>24</xdr:col>
      <xdr:colOff>114300</xdr:colOff>
      <xdr:row>95</xdr:row>
      <xdr:rowOff>33441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4584700" y="1621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65460</xdr:rowOff>
    </xdr:from>
    <xdr:to>
      <xdr:col>19</xdr:col>
      <xdr:colOff>177800</xdr:colOff>
      <xdr:row>96</xdr:row>
      <xdr:rowOff>147428</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908300" y="16353210"/>
          <a:ext cx="889000" cy="25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26122</xdr:rowOff>
    </xdr:from>
    <xdr:to>
      <xdr:col>20</xdr:col>
      <xdr:colOff>38100</xdr:colOff>
      <xdr:row>94</xdr:row>
      <xdr:rowOff>127722</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3746500" y="1614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144249</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497795" y="1591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147428</xdr:rowOff>
    </xdr:from>
    <xdr:to>
      <xdr:col>15</xdr:col>
      <xdr:colOff>50800</xdr:colOff>
      <xdr:row>97</xdr:row>
      <xdr:rowOff>37691</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2019300" y="16606628"/>
          <a:ext cx="889000" cy="6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146724</xdr:rowOff>
    </xdr:from>
    <xdr:to>
      <xdr:col>15</xdr:col>
      <xdr:colOff>101600</xdr:colOff>
      <xdr:row>96</xdr:row>
      <xdr:rowOff>76874</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2857500" y="16434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93401</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608795" y="16209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37691</xdr:rowOff>
    </xdr:from>
    <xdr:to>
      <xdr:col>10</xdr:col>
      <xdr:colOff>114300</xdr:colOff>
      <xdr:row>97</xdr:row>
      <xdr:rowOff>101305</xdr:rowOff>
    </xdr:to>
    <xdr:cxnSp macro="">
      <xdr:nvCxnSpPr>
        <xdr:cNvPr id="250" name="直線コネクタ 249">
          <a:extLst>
            <a:ext uri="{FF2B5EF4-FFF2-40B4-BE49-F238E27FC236}">
              <a16:creationId xmlns:a16="http://schemas.microsoft.com/office/drawing/2014/main" id="{00000000-0008-0000-0600-0000FA000000}"/>
            </a:ext>
          </a:extLst>
        </xdr:cNvPr>
        <xdr:cNvCxnSpPr/>
      </xdr:nvCxnSpPr>
      <xdr:spPr>
        <a:xfrm flipV="1">
          <a:off x="1130300" y="16668341"/>
          <a:ext cx="889000" cy="63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32077</xdr:rowOff>
    </xdr:from>
    <xdr:to>
      <xdr:col>10</xdr:col>
      <xdr:colOff>165100</xdr:colOff>
      <xdr:row>96</xdr:row>
      <xdr:rowOff>133677</xdr:rowOff>
    </xdr:to>
    <xdr:sp macro="" textlink="">
      <xdr:nvSpPr>
        <xdr:cNvPr id="251" name="フローチャート: 判断 250">
          <a:extLst>
            <a:ext uri="{FF2B5EF4-FFF2-40B4-BE49-F238E27FC236}">
              <a16:creationId xmlns:a16="http://schemas.microsoft.com/office/drawing/2014/main" id="{00000000-0008-0000-0600-0000FB000000}"/>
            </a:ext>
          </a:extLst>
        </xdr:cNvPr>
        <xdr:cNvSpPr/>
      </xdr:nvSpPr>
      <xdr:spPr>
        <a:xfrm>
          <a:off x="1968500" y="16491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150204</xdr:rowOff>
    </xdr:from>
    <xdr:ext cx="59901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719795" y="16266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95475</xdr:rowOff>
    </xdr:from>
    <xdr:to>
      <xdr:col>6</xdr:col>
      <xdr:colOff>38100</xdr:colOff>
      <xdr:row>97</xdr:row>
      <xdr:rowOff>25625</xdr:rowOff>
    </xdr:to>
    <xdr:sp macro="" textlink="">
      <xdr:nvSpPr>
        <xdr:cNvPr id="253" name="フローチャート: 判断 252">
          <a:extLst>
            <a:ext uri="{FF2B5EF4-FFF2-40B4-BE49-F238E27FC236}">
              <a16:creationId xmlns:a16="http://schemas.microsoft.com/office/drawing/2014/main" id="{00000000-0008-0000-0600-0000FD000000}"/>
            </a:ext>
          </a:extLst>
        </xdr:cNvPr>
        <xdr:cNvSpPr/>
      </xdr:nvSpPr>
      <xdr:spPr>
        <a:xfrm>
          <a:off x="1079500" y="1655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42152</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830795" y="16329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65016</xdr:rowOff>
    </xdr:from>
    <xdr:to>
      <xdr:col>24</xdr:col>
      <xdr:colOff>114300</xdr:colOff>
      <xdr:row>95</xdr:row>
      <xdr:rowOff>166616</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4584700" y="1635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43443</xdr:rowOff>
    </xdr:from>
    <xdr:ext cx="599010" cy="259045"/>
    <xdr:sp macro="" textlink="">
      <xdr:nvSpPr>
        <xdr:cNvPr id="261" name="扶助費該当値テキスト">
          <a:extLst>
            <a:ext uri="{FF2B5EF4-FFF2-40B4-BE49-F238E27FC236}">
              <a16:creationId xmlns:a16="http://schemas.microsoft.com/office/drawing/2014/main" id="{00000000-0008-0000-0600-000005010000}"/>
            </a:ext>
          </a:extLst>
        </xdr:cNvPr>
        <xdr:cNvSpPr txBox="1"/>
      </xdr:nvSpPr>
      <xdr:spPr>
        <a:xfrm>
          <a:off x="4686300" y="16331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14660</xdr:rowOff>
    </xdr:from>
    <xdr:to>
      <xdr:col>20</xdr:col>
      <xdr:colOff>38100</xdr:colOff>
      <xdr:row>95</xdr:row>
      <xdr:rowOff>116260</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3746500" y="1630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107387</xdr:rowOff>
    </xdr:from>
    <xdr:ext cx="599010"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3497795" y="16395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96628</xdr:rowOff>
    </xdr:from>
    <xdr:to>
      <xdr:col>15</xdr:col>
      <xdr:colOff>101600</xdr:colOff>
      <xdr:row>97</xdr:row>
      <xdr:rowOff>26778</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2857500" y="1655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17905</xdr:rowOff>
    </xdr:from>
    <xdr:ext cx="599010"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2608795" y="1664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158341</xdr:rowOff>
    </xdr:from>
    <xdr:to>
      <xdr:col>10</xdr:col>
      <xdr:colOff>165100</xdr:colOff>
      <xdr:row>97</xdr:row>
      <xdr:rowOff>88491</xdr:rowOff>
    </xdr:to>
    <xdr:sp macro="" textlink="">
      <xdr:nvSpPr>
        <xdr:cNvPr id="266" name="楕円 265">
          <a:extLst>
            <a:ext uri="{FF2B5EF4-FFF2-40B4-BE49-F238E27FC236}">
              <a16:creationId xmlns:a16="http://schemas.microsoft.com/office/drawing/2014/main" id="{00000000-0008-0000-0600-00000A010000}"/>
            </a:ext>
          </a:extLst>
        </xdr:cNvPr>
        <xdr:cNvSpPr/>
      </xdr:nvSpPr>
      <xdr:spPr>
        <a:xfrm>
          <a:off x="1968500" y="1661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79618</xdr:rowOff>
    </xdr:from>
    <xdr:ext cx="599010"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1719795" y="16710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50505</xdr:rowOff>
    </xdr:from>
    <xdr:to>
      <xdr:col>6</xdr:col>
      <xdr:colOff>38100</xdr:colOff>
      <xdr:row>97</xdr:row>
      <xdr:rowOff>152105</xdr:rowOff>
    </xdr:to>
    <xdr:sp macro="" textlink="">
      <xdr:nvSpPr>
        <xdr:cNvPr id="268" name="楕円 267">
          <a:extLst>
            <a:ext uri="{FF2B5EF4-FFF2-40B4-BE49-F238E27FC236}">
              <a16:creationId xmlns:a16="http://schemas.microsoft.com/office/drawing/2014/main" id="{00000000-0008-0000-0600-00000C010000}"/>
            </a:ext>
          </a:extLst>
        </xdr:cNvPr>
        <xdr:cNvSpPr/>
      </xdr:nvSpPr>
      <xdr:spPr>
        <a:xfrm>
          <a:off x="1079500" y="1668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143232</xdr:rowOff>
    </xdr:from>
    <xdr:ext cx="599010"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830795" y="16773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a:extLst>
            <a:ext uri="{FF2B5EF4-FFF2-40B4-BE49-F238E27FC236}">
              <a16:creationId xmlns:a16="http://schemas.microsoft.com/office/drawing/2014/main" id="{00000000-0008-0000-0600-00002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37</xdr:row>
      <xdr:rowOff>54534</xdr:rowOff>
    </xdr:from>
    <xdr:to>
      <xdr:col>54</xdr:col>
      <xdr:colOff>189865</xdr:colOff>
      <xdr:row>39</xdr:row>
      <xdr:rowOff>82029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10475595" y="6398184"/>
          <a:ext cx="1270" cy="370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85856</xdr:rowOff>
    </xdr:from>
    <xdr:ext cx="534377" cy="259045"/>
    <xdr:sp macro="" textlink="">
      <xdr:nvSpPr>
        <xdr:cNvPr id="295" name="補助費等最小値テキスト">
          <a:extLst>
            <a:ext uri="{FF2B5EF4-FFF2-40B4-BE49-F238E27FC236}">
              <a16:creationId xmlns:a16="http://schemas.microsoft.com/office/drawing/2014/main" id="{00000000-0008-0000-0600-000027010000}"/>
            </a:ext>
          </a:extLst>
        </xdr:cNvPr>
        <xdr:cNvSpPr txBox="1"/>
      </xdr:nvSpPr>
      <xdr:spPr>
        <a:xfrm>
          <a:off x="10528300" y="677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82029</xdr:rowOff>
    </xdr:from>
    <xdr:to>
      <xdr:col>55</xdr:col>
      <xdr:colOff>88900</xdr:colOff>
      <xdr:row>39</xdr:row>
      <xdr:rowOff>82029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676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1211</xdr:rowOff>
    </xdr:from>
    <xdr:ext cx="534377" cy="259045"/>
    <xdr:sp macro="" textlink="">
      <xdr:nvSpPr>
        <xdr:cNvPr id="297" name="補助費等最大値テキスト">
          <a:extLst>
            <a:ext uri="{FF2B5EF4-FFF2-40B4-BE49-F238E27FC236}">
              <a16:creationId xmlns:a16="http://schemas.microsoft.com/office/drawing/2014/main" id="{00000000-0008-0000-0600-000029010000}"/>
            </a:ext>
          </a:extLst>
        </xdr:cNvPr>
        <xdr:cNvSpPr txBox="1"/>
      </xdr:nvSpPr>
      <xdr:spPr>
        <a:xfrm>
          <a:off x="10528300" y="617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54534</xdr:rowOff>
    </xdr:from>
    <xdr:to>
      <xdr:col>55</xdr:col>
      <xdr:colOff>88900</xdr:colOff>
      <xdr:row>37</xdr:row>
      <xdr:rowOff>54534</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10388600" y="639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34963</xdr:rowOff>
    </xdr:from>
    <xdr:to>
      <xdr:col>55</xdr:col>
      <xdr:colOff>0</xdr:colOff>
      <xdr:row>38</xdr:row>
      <xdr:rowOff>63741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9639300" y="6550063"/>
          <a:ext cx="838200" cy="2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5313</xdr:rowOff>
    </xdr:from>
    <xdr:ext cx="534377" cy="259045"/>
    <xdr:sp macro="" textlink="">
      <xdr:nvSpPr>
        <xdr:cNvPr id="300" name="補助費等平均値テキスト">
          <a:extLst>
            <a:ext uri="{FF2B5EF4-FFF2-40B4-BE49-F238E27FC236}">
              <a16:creationId xmlns:a16="http://schemas.microsoft.com/office/drawing/2014/main" id="{00000000-0008-0000-0600-00002C010000}"/>
            </a:ext>
          </a:extLst>
        </xdr:cNvPr>
        <xdr:cNvSpPr txBox="1"/>
      </xdr:nvSpPr>
      <xdr:spPr>
        <a:xfrm>
          <a:off x="10528300" y="6348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153886</xdr:rowOff>
    </xdr:from>
    <xdr:to>
      <xdr:col>55</xdr:col>
      <xdr:colOff>50800</xdr:colOff>
      <xdr:row>38</xdr:row>
      <xdr:rowOff>84036</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10426700" y="6497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157150</xdr:rowOff>
    </xdr:from>
    <xdr:to>
      <xdr:col>50</xdr:col>
      <xdr:colOff>114300</xdr:colOff>
      <xdr:row>38</xdr:row>
      <xdr:rowOff>63741</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8750300" y="5300650"/>
          <a:ext cx="889000" cy="127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135153</xdr:rowOff>
    </xdr:from>
    <xdr:to>
      <xdr:col>50</xdr:col>
      <xdr:colOff>165100</xdr:colOff>
      <xdr:row>38</xdr:row>
      <xdr:rowOff>65303</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9588500" y="647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81830</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372111" y="625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157150</xdr:rowOff>
    </xdr:from>
    <xdr:to>
      <xdr:col>45</xdr:col>
      <xdr:colOff>177800</xdr:colOff>
      <xdr:row>38</xdr:row>
      <xdr:rowOff>112014</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7861300" y="5300650"/>
          <a:ext cx="889000" cy="132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113246</xdr:rowOff>
    </xdr:from>
    <xdr:to>
      <xdr:col>46</xdr:col>
      <xdr:colOff>38100</xdr:colOff>
      <xdr:row>31</xdr:row>
      <xdr:rowOff>43396</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8699500" y="5256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34523</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50795" y="5349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112014</xdr:rowOff>
    </xdr:from>
    <xdr:to>
      <xdr:col>41</xdr:col>
      <xdr:colOff>50800</xdr:colOff>
      <xdr:row>38</xdr:row>
      <xdr:rowOff>116472</xdr:rowOff>
    </xdr:to>
    <xdr:cxnSp macro="">
      <xdr:nvCxnSpPr>
        <xdr:cNvPr id="308" name="直線コネクタ 307">
          <a:extLst>
            <a:ext uri="{FF2B5EF4-FFF2-40B4-BE49-F238E27FC236}">
              <a16:creationId xmlns:a16="http://schemas.microsoft.com/office/drawing/2014/main" id="{00000000-0008-0000-0600-000034010000}"/>
            </a:ext>
          </a:extLst>
        </xdr:cNvPr>
        <xdr:cNvCxnSpPr/>
      </xdr:nvCxnSpPr>
      <xdr:spPr>
        <a:xfrm flipV="1">
          <a:off x="6972300" y="6627114"/>
          <a:ext cx="889000" cy="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91072</xdr:rowOff>
    </xdr:from>
    <xdr:to>
      <xdr:col>41</xdr:col>
      <xdr:colOff>101600</xdr:colOff>
      <xdr:row>39</xdr:row>
      <xdr:rowOff>21222</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7810500" y="66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12349</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69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97015</xdr:rowOff>
    </xdr:from>
    <xdr:to>
      <xdr:col>36</xdr:col>
      <xdr:colOff>165100</xdr:colOff>
      <xdr:row>39</xdr:row>
      <xdr:rowOff>27165</xdr:rowOff>
    </xdr:to>
    <xdr:sp macro="" textlink="">
      <xdr:nvSpPr>
        <xdr:cNvPr id="311" name="フローチャート: 判断 310">
          <a:extLst>
            <a:ext uri="{FF2B5EF4-FFF2-40B4-BE49-F238E27FC236}">
              <a16:creationId xmlns:a16="http://schemas.microsoft.com/office/drawing/2014/main" id="{00000000-0008-0000-0600-000037010000}"/>
            </a:ext>
          </a:extLst>
        </xdr:cNvPr>
        <xdr:cNvSpPr/>
      </xdr:nvSpPr>
      <xdr:spPr>
        <a:xfrm>
          <a:off x="6921500" y="661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18292</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70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155613</xdr:rowOff>
    </xdr:from>
    <xdr:to>
      <xdr:col>55</xdr:col>
      <xdr:colOff>50800</xdr:colOff>
      <xdr:row>38</xdr:row>
      <xdr:rowOff>85763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10426700" y="649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134040</xdr:rowOff>
    </xdr:from>
    <xdr:ext cx="534377" cy="259045"/>
    <xdr:sp macro="" textlink="">
      <xdr:nvSpPr>
        <xdr:cNvPr id="319" name="補助費等該当値テキスト">
          <a:extLst>
            <a:ext uri="{FF2B5EF4-FFF2-40B4-BE49-F238E27FC236}">
              <a16:creationId xmlns:a16="http://schemas.microsoft.com/office/drawing/2014/main" id="{00000000-0008-0000-0600-00003F010000}"/>
            </a:ext>
          </a:extLst>
        </xdr:cNvPr>
        <xdr:cNvSpPr txBox="1"/>
      </xdr:nvSpPr>
      <xdr:spPr>
        <a:xfrm>
          <a:off x="10528300" y="6477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12941</xdr:rowOff>
    </xdr:from>
    <xdr:to>
      <xdr:col>50</xdr:col>
      <xdr:colOff>165100</xdr:colOff>
      <xdr:row>38</xdr:row>
      <xdr:rowOff>114541</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9588500" y="652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105668</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9372111" y="662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106350</xdr:rowOff>
    </xdr:from>
    <xdr:to>
      <xdr:col>46</xdr:col>
      <xdr:colOff>38100</xdr:colOff>
      <xdr:row>31</xdr:row>
      <xdr:rowOff>36500</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8699500" y="524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53027</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8450795" y="5025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61214</xdr:rowOff>
    </xdr:from>
    <xdr:to>
      <xdr:col>41</xdr:col>
      <xdr:colOff>101600</xdr:colOff>
      <xdr:row>38</xdr:row>
      <xdr:rowOff>162814</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7810500" y="657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7891</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7594111" y="635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65672</xdr:rowOff>
    </xdr:from>
    <xdr:to>
      <xdr:col>36</xdr:col>
      <xdr:colOff>165100</xdr:colOff>
      <xdr:row>38</xdr:row>
      <xdr:rowOff>167272</xdr:rowOff>
    </xdr:to>
    <xdr:sp macro="" textlink="">
      <xdr:nvSpPr>
        <xdr:cNvPr id="326" name="楕円 325">
          <a:extLst>
            <a:ext uri="{FF2B5EF4-FFF2-40B4-BE49-F238E27FC236}">
              <a16:creationId xmlns:a16="http://schemas.microsoft.com/office/drawing/2014/main" id="{00000000-0008-0000-0600-000046010000}"/>
            </a:ext>
          </a:extLst>
        </xdr:cNvPr>
        <xdr:cNvSpPr/>
      </xdr:nvSpPr>
      <xdr:spPr>
        <a:xfrm>
          <a:off x="6921500" y="658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12349</xdr:rowOff>
    </xdr:from>
    <xdr:ext cx="534377"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705111" y="635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16987</xdr:rowOff>
    </xdr:from>
    <xdr:to>
      <xdr:col>54</xdr:col>
      <xdr:colOff>189865</xdr:colOff>
      <xdr:row>58</xdr:row>
      <xdr:rowOff>102621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760937"/>
          <a:ext cx="1270" cy="1285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106448</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05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102621</xdr:rowOff>
    </xdr:from>
    <xdr:to>
      <xdr:col>55</xdr:col>
      <xdr:colOff>88900</xdr:colOff>
      <xdr:row>58</xdr:row>
      <xdr:rowOff>102621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046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135114</xdr:rowOff>
    </xdr:from>
    <xdr:ext cx="534377"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53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16987</xdr:rowOff>
    </xdr:from>
    <xdr:to>
      <xdr:col>55</xdr:col>
      <xdr:colOff>88900</xdr:colOff>
      <xdr:row>51</xdr:row>
      <xdr:rowOff>16987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76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45745</xdr:rowOff>
    </xdr:from>
    <xdr:to>
      <xdr:col>55</xdr:col>
      <xdr:colOff>0</xdr:colOff>
      <xdr:row>54</xdr:row>
      <xdr:rowOff>9513</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9639300" y="8618245"/>
          <a:ext cx="838200" cy="64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70904</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8986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48027</xdr:rowOff>
    </xdr:from>
    <xdr:to>
      <xdr:col>55</xdr:col>
      <xdr:colOff>50800</xdr:colOff>
      <xdr:row>53</xdr:row>
      <xdr:rowOff>149627</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13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45745</xdr:rowOff>
    </xdr:from>
    <xdr:to>
      <xdr:col>50</xdr:col>
      <xdr:colOff>114300</xdr:colOff>
      <xdr:row>53</xdr:row>
      <xdr:rowOff>61885</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8750300" y="8618245"/>
          <a:ext cx="889000" cy="53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52</xdr:row>
      <xdr:rowOff>146462</xdr:rowOff>
    </xdr:from>
    <xdr:to>
      <xdr:col>50</xdr:col>
      <xdr:colOff>165100</xdr:colOff>
      <xdr:row>53</xdr:row>
      <xdr:rowOff>76612</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0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67739</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15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21903</xdr:rowOff>
    </xdr:from>
    <xdr:to>
      <xdr:col>45</xdr:col>
      <xdr:colOff>177800</xdr:colOff>
      <xdr:row>53</xdr:row>
      <xdr:rowOff>61885</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7861300" y="9108753"/>
          <a:ext cx="889000" cy="3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59959</xdr:rowOff>
    </xdr:from>
    <xdr:to>
      <xdr:col>46</xdr:col>
      <xdr:colOff>38100</xdr:colOff>
      <xdr:row>53</xdr:row>
      <xdr:rowOff>161559</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14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152686</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23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18542</xdr:rowOff>
    </xdr:from>
    <xdr:to>
      <xdr:col>41</xdr:col>
      <xdr:colOff>50800</xdr:colOff>
      <xdr:row>53</xdr:row>
      <xdr:rowOff>21903</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a:off x="6972300" y="9105392"/>
          <a:ext cx="889000" cy="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97313</xdr:rowOff>
    </xdr:from>
    <xdr:to>
      <xdr:col>41</xdr:col>
      <xdr:colOff>101600</xdr:colOff>
      <xdr:row>54</xdr:row>
      <xdr:rowOff>27463</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18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18590</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27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147307</xdr:rowOff>
    </xdr:from>
    <xdr:to>
      <xdr:col>36</xdr:col>
      <xdr:colOff>165100</xdr:colOff>
      <xdr:row>54</xdr:row>
      <xdr:rowOff>77457</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23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68584</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32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130163</xdr:rowOff>
    </xdr:from>
    <xdr:to>
      <xdr:col>55</xdr:col>
      <xdr:colOff>50800</xdr:colOff>
      <xdr:row>54</xdr:row>
      <xdr:rowOff>60313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921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108590</xdr:rowOff>
    </xdr:from>
    <xdr:ext cx="534377"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19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49</xdr:row>
      <xdr:rowOff>166395</xdr:rowOff>
    </xdr:from>
    <xdr:to>
      <xdr:col>50</xdr:col>
      <xdr:colOff>165100</xdr:colOff>
      <xdr:row>50</xdr:row>
      <xdr:rowOff>96545</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856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48</xdr:row>
      <xdr:rowOff>113072</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72111" y="834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11085</xdr:rowOff>
    </xdr:from>
    <xdr:to>
      <xdr:col>46</xdr:col>
      <xdr:colOff>38100</xdr:colOff>
      <xdr:row>53</xdr:row>
      <xdr:rowOff>112685</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909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129212</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83111" y="887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142553</xdr:rowOff>
    </xdr:from>
    <xdr:to>
      <xdr:col>41</xdr:col>
      <xdr:colOff>101600</xdr:colOff>
      <xdr:row>53</xdr:row>
      <xdr:rowOff>72703</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905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89230</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94111" y="883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139192</xdr:rowOff>
    </xdr:from>
    <xdr:to>
      <xdr:col>36</xdr:col>
      <xdr:colOff>165100</xdr:colOff>
      <xdr:row>53</xdr:row>
      <xdr:rowOff>69342</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05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85869</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705111" y="882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86299</xdr:rowOff>
    </xdr:from>
    <xdr:to>
      <xdr:col>54</xdr:col>
      <xdr:colOff>189865</xdr:colOff>
      <xdr:row>77</xdr:row>
      <xdr:rowOff>127172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087799"/>
          <a:ext cx="1270" cy="1241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130999</xdr:rowOff>
    </xdr:from>
    <xdr:ext cx="469744"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33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127172</xdr:rowOff>
    </xdr:from>
    <xdr:to>
      <xdr:col>55</xdr:col>
      <xdr:colOff>88900</xdr:colOff>
      <xdr:row>77</xdr:row>
      <xdr:rowOff>127172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32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32976</xdr:rowOff>
    </xdr:from>
    <xdr:ext cx="534377"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186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86299</xdr:rowOff>
    </xdr:from>
    <xdr:to>
      <xdr:col>55</xdr:col>
      <xdr:colOff>88900</xdr:colOff>
      <xdr:row>70</xdr:row>
      <xdr:rowOff>86299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087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92700</xdr:rowOff>
    </xdr:from>
    <xdr:to>
      <xdr:col>55</xdr:col>
      <xdr:colOff>0</xdr:colOff>
      <xdr:row>74</xdr:row>
      <xdr:rowOff>65039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9639300" y="12265650"/>
          <a:ext cx="838200" cy="48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129643</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2816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151216</xdr:rowOff>
    </xdr:from>
    <xdr:to>
      <xdr:col>55</xdr:col>
      <xdr:colOff>50800</xdr:colOff>
      <xdr:row>75</xdr:row>
      <xdr:rowOff>81366</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283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92700</xdr:rowOff>
    </xdr:from>
    <xdr:to>
      <xdr:col>50</xdr:col>
      <xdr:colOff>114300</xdr:colOff>
      <xdr:row>72</xdr:row>
      <xdr:rowOff>126533</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8750300" y="12265650"/>
          <a:ext cx="889000" cy="20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53513</xdr:rowOff>
    </xdr:from>
    <xdr:to>
      <xdr:col>50</xdr:col>
      <xdr:colOff>165100</xdr:colOff>
      <xdr:row>74</xdr:row>
      <xdr:rowOff>155113</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274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146240</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283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77978</xdr:rowOff>
    </xdr:from>
    <xdr:to>
      <xdr:col>45</xdr:col>
      <xdr:colOff>177800</xdr:colOff>
      <xdr:row>72</xdr:row>
      <xdr:rowOff>126533</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7861300" y="12079478"/>
          <a:ext cx="889000" cy="39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42037</xdr:rowOff>
    </xdr:from>
    <xdr:to>
      <xdr:col>46</xdr:col>
      <xdr:colOff>38100</xdr:colOff>
      <xdr:row>74</xdr:row>
      <xdr:rowOff>143637</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272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134764</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282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77978</xdr:rowOff>
    </xdr:from>
    <xdr:to>
      <xdr:col>41</xdr:col>
      <xdr:colOff>50800</xdr:colOff>
      <xdr:row>71</xdr:row>
      <xdr:rowOff>5512</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flipV="1">
          <a:off x="6972300" y="12079478"/>
          <a:ext cx="889000" cy="9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156017</xdr:rowOff>
    </xdr:from>
    <xdr:to>
      <xdr:col>41</xdr:col>
      <xdr:colOff>101600</xdr:colOff>
      <xdr:row>74</xdr:row>
      <xdr:rowOff>86167</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267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77294</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276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109748</xdr:rowOff>
    </xdr:from>
    <xdr:to>
      <xdr:col>36</xdr:col>
      <xdr:colOff>165100</xdr:colOff>
      <xdr:row>74</xdr:row>
      <xdr:rowOff>39898</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262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31025</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271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14239</xdr:rowOff>
    </xdr:from>
    <xdr:to>
      <xdr:col>55</xdr:col>
      <xdr:colOff>50800</xdr:colOff>
      <xdr:row>74</xdr:row>
      <xdr:rowOff>115839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270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37116</xdr:rowOff>
    </xdr:from>
    <xdr:ext cx="534377"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255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41900</xdr:rowOff>
    </xdr:from>
    <xdr:to>
      <xdr:col>50</xdr:col>
      <xdr:colOff>165100</xdr:colOff>
      <xdr:row>71</xdr:row>
      <xdr:rowOff>143500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221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69</xdr:row>
      <xdr:rowOff>160027</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372111" y="1199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75733</xdr:rowOff>
    </xdr:from>
    <xdr:to>
      <xdr:col>46</xdr:col>
      <xdr:colOff>38100</xdr:colOff>
      <xdr:row>73</xdr:row>
      <xdr:rowOff>5883</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242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22410</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483111" y="12195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27178</xdr:rowOff>
    </xdr:from>
    <xdr:to>
      <xdr:col>41</xdr:col>
      <xdr:colOff>101600</xdr:colOff>
      <xdr:row>70</xdr:row>
      <xdr:rowOff>128778</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202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68</xdr:row>
      <xdr:rowOff>145305</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594111" y="1180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126162</xdr:rowOff>
    </xdr:from>
    <xdr:to>
      <xdr:col>36</xdr:col>
      <xdr:colOff>165100</xdr:colOff>
      <xdr:row>71</xdr:row>
      <xdr:rowOff>56312</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212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72839</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05111" y="1190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137903</xdr:rowOff>
    </xdr:from>
    <xdr:to>
      <xdr:col>54</xdr:col>
      <xdr:colOff>189865</xdr:colOff>
      <xdr:row>99</xdr:row>
      <xdr:rowOff>23147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5568403"/>
          <a:ext cx="1270" cy="142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26974</xdr:rowOff>
    </xdr:from>
    <xdr:ext cx="534377" cy="25904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700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23147</xdr:rowOff>
    </xdr:from>
    <xdr:to>
      <xdr:col>55</xdr:col>
      <xdr:colOff>88900</xdr:colOff>
      <xdr:row>99</xdr:row>
      <xdr:rowOff>23147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69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84580</xdr:rowOff>
    </xdr:from>
    <xdr:ext cx="534377" cy="25904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534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137903</xdr:rowOff>
    </xdr:from>
    <xdr:to>
      <xdr:col>55</xdr:col>
      <xdr:colOff>88900</xdr:colOff>
      <xdr:row>90</xdr:row>
      <xdr:rowOff>137903</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556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143652</xdr:rowOff>
    </xdr:from>
    <xdr:to>
      <xdr:col>55</xdr:col>
      <xdr:colOff>0</xdr:colOff>
      <xdr:row>98</xdr:row>
      <xdr:rowOff>17138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9639300" y="16774302"/>
          <a:ext cx="838200" cy="4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120953</xdr:rowOff>
    </xdr:from>
    <xdr:ext cx="534377" cy="2590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0658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98076</xdr:rowOff>
    </xdr:from>
    <xdr:to>
      <xdr:col>55</xdr:col>
      <xdr:colOff>50800</xdr:colOff>
      <xdr:row>95</xdr:row>
      <xdr:rowOff>28226</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21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126572</xdr:rowOff>
    </xdr:from>
    <xdr:to>
      <xdr:col>50</xdr:col>
      <xdr:colOff>114300</xdr:colOff>
      <xdr:row>98</xdr:row>
      <xdr:rowOff>17138</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8750300" y="16757222"/>
          <a:ext cx="889000" cy="6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40469</xdr:rowOff>
    </xdr:from>
    <xdr:to>
      <xdr:col>50</xdr:col>
      <xdr:colOff>165100</xdr:colOff>
      <xdr:row>95</xdr:row>
      <xdr:rowOff>142069</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32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158596</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10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126572</xdr:rowOff>
    </xdr:from>
    <xdr:to>
      <xdr:col>45</xdr:col>
      <xdr:colOff>177800</xdr:colOff>
      <xdr:row>98</xdr:row>
      <xdr:rowOff>156942</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7861300" y="16757222"/>
          <a:ext cx="889000" cy="201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63852</xdr:rowOff>
    </xdr:from>
    <xdr:to>
      <xdr:col>46</xdr:col>
      <xdr:colOff>38100</xdr:colOff>
      <xdr:row>95</xdr:row>
      <xdr:rowOff>165452</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35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10529</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12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80395</xdr:rowOff>
    </xdr:from>
    <xdr:to>
      <xdr:col>41</xdr:col>
      <xdr:colOff>50800</xdr:colOff>
      <xdr:row>98</xdr:row>
      <xdr:rowOff>156942</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a:off x="6972300" y="16882495"/>
          <a:ext cx="889000" cy="7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138604</xdr:rowOff>
    </xdr:from>
    <xdr:to>
      <xdr:col>41</xdr:col>
      <xdr:colOff>101600</xdr:colOff>
      <xdr:row>96</xdr:row>
      <xdr:rowOff>68754</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42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85281</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20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64994</xdr:rowOff>
    </xdr:from>
    <xdr:to>
      <xdr:col>36</xdr:col>
      <xdr:colOff>165100</xdr:colOff>
      <xdr:row>96</xdr:row>
      <xdr:rowOff>166594</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52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11671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29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92852</xdr:rowOff>
    </xdr:from>
    <xdr:to>
      <xdr:col>55</xdr:col>
      <xdr:colOff>50800</xdr:colOff>
      <xdr:row>98</xdr:row>
      <xdr:rowOff>23002</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672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71279</xdr:rowOff>
    </xdr:from>
    <xdr:ext cx="534377" cy="259045"/>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670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137788</xdr:rowOff>
    </xdr:from>
    <xdr:to>
      <xdr:col>50</xdr:col>
      <xdr:colOff>165100</xdr:colOff>
      <xdr:row>98</xdr:row>
      <xdr:rowOff>67938</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676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59065</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372111" y="1686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75772</xdr:rowOff>
    </xdr:from>
    <xdr:to>
      <xdr:col>46</xdr:col>
      <xdr:colOff>38100</xdr:colOff>
      <xdr:row>98</xdr:row>
      <xdr:rowOff>5922</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670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168499</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483111" y="1679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106142</xdr:rowOff>
    </xdr:from>
    <xdr:to>
      <xdr:col>41</xdr:col>
      <xdr:colOff>101600</xdr:colOff>
      <xdr:row>99</xdr:row>
      <xdr:rowOff>36292</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690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27419</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594111" y="1700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29595</xdr:rowOff>
    </xdr:from>
    <xdr:to>
      <xdr:col>36</xdr:col>
      <xdr:colOff>165100</xdr:colOff>
      <xdr:row>98</xdr:row>
      <xdr:rowOff>131195</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683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122322</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705111" y="1692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a:extLst>
            <a:ext uri="{FF2B5EF4-FFF2-40B4-BE49-F238E27FC236}">
              <a16:creationId xmlns:a16="http://schemas.microsoft.com/office/drawing/2014/main" id="{00000000-0008-0000-0600-00000B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52015</xdr:rowOff>
    </xdr:from>
    <xdr:to>
      <xdr:col>85</xdr:col>
      <xdr:colOff>126364</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6317595" y="5366965"/>
          <a:ext cx="1269" cy="1418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5" name="災害復旧事業費最小値テキスト">
          <a:extLst>
            <a:ext uri="{FF2B5EF4-FFF2-40B4-BE49-F238E27FC236}">
              <a16:creationId xmlns:a16="http://schemas.microsoft.com/office/drawing/2014/main" id="{00000000-0008-0000-0600-00000D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170142</xdr:rowOff>
    </xdr:from>
    <xdr:ext cx="469744" cy="259045"/>
    <xdr:sp macro="" textlink="">
      <xdr:nvSpPr>
        <xdr:cNvPr id="527" name="災害復旧事業費最大値テキスト">
          <a:extLst>
            <a:ext uri="{FF2B5EF4-FFF2-40B4-BE49-F238E27FC236}">
              <a16:creationId xmlns:a16="http://schemas.microsoft.com/office/drawing/2014/main" id="{00000000-0008-0000-0600-00000F020000}"/>
            </a:ext>
          </a:extLst>
        </xdr:cNvPr>
        <xdr:cNvSpPr txBox="1"/>
      </xdr:nvSpPr>
      <xdr:spPr>
        <a:xfrm>
          <a:off x="16370300" y="514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52015</xdr:rowOff>
    </xdr:from>
    <xdr:to>
      <xdr:col>86</xdr:col>
      <xdr:colOff>25400</xdr:colOff>
      <xdr:row>31</xdr:row>
      <xdr:rowOff>52015</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6230600" y="536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99367</xdr:rowOff>
    </xdr:from>
    <xdr:ext cx="378565" cy="259045"/>
    <xdr:sp macro="" textlink="">
      <xdr:nvSpPr>
        <xdr:cNvPr id="530" name="災害復旧事業費平均値テキスト">
          <a:extLst>
            <a:ext uri="{FF2B5EF4-FFF2-40B4-BE49-F238E27FC236}">
              <a16:creationId xmlns:a16="http://schemas.microsoft.com/office/drawing/2014/main" id="{00000000-0008-0000-0600-000012020000}"/>
            </a:ext>
          </a:extLst>
        </xdr:cNvPr>
        <xdr:cNvSpPr txBox="1"/>
      </xdr:nvSpPr>
      <xdr:spPr>
        <a:xfrm>
          <a:off x="16370300" y="64430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76490</xdr:rowOff>
    </xdr:from>
    <xdr:to>
      <xdr:col>85</xdr:col>
      <xdr:colOff>177800</xdr:colOff>
      <xdr:row>39</xdr:row>
      <xdr:rowOff>6640</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6268700" y="659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38953</xdr:rowOff>
    </xdr:from>
    <xdr:to>
      <xdr:col>81</xdr:col>
      <xdr:colOff>50800</xdr:colOff>
      <xdr:row>39</xdr:row>
      <xdr:rowOff>98878</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4592300" y="6725503"/>
          <a:ext cx="889000" cy="5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17452</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2017" y="63611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38953</xdr:rowOff>
    </xdr:from>
    <xdr:to>
      <xdr:col>76</xdr:col>
      <xdr:colOff>114300</xdr:colOff>
      <xdr:row>39</xdr:row>
      <xdr:rowOff>98878</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flipV="1">
          <a:off x="13703300" y="6725503"/>
          <a:ext cx="889000" cy="5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563</xdr:rowOff>
    </xdr:from>
    <xdr:to>
      <xdr:col>76</xdr:col>
      <xdr:colOff>165100</xdr:colOff>
      <xdr:row>38</xdr:row>
      <xdr:rowOff>102163</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4541500" y="651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118689</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290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118455</xdr:rowOff>
    </xdr:from>
    <xdr:to>
      <xdr:col>72</xdr:col>
      <xdr:colOff>38100</xdr:colOff>
      <xdr:row>38</xdr:row>
      <xdr:rowOff>48605</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3652500" y="646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65132</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237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154541</xdr:rowOff>
    </xdr:from>
    <xdr:to>
      <xdr:col>67</xdr:col>
      <xdr:colOff>101600</xdr:colOff>
      <xdr:row>38</xdr:row>
      <xdr:rowOff>84691</xdr:rowOff>
    </xdr:to>
    <xdr:sp macro="" textlink="">
      <xdr:nvSpPr>
        <xdr:cNvPr id="541" name="フローチャート: 判断 540">
          <a:extLst>
            <a:ext uri="{FF2B5EF4-FFF2-40B4-BE49-F238E27FC236}">
              <a16:creationId xmlns:a16="http://schemas.microsoft.com/office/drawing/2014/main" id="{00000000-0008-0000-0600-00001D020000}"/>
            </a:ext>
          </a:extLst>
        </xdr:cNvPr>
        <xdr:cNvSpPr/>
      </xdr:nvSpPr>
      <xdr:spPr>
        <a:xfrm>
          <a:off x="12763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101218</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27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9" name="災害復旧事業費該当値テキスト">
          <a:extLst>
            <a:ext uri="{FF2B5EF4-FFF2-40B4-BE49-F238E27FC236}">
              <a16:creationId xmlns:a16="http://schemas.microsoft.com/office/drawing/2014/main" id="{00000000-0008-0000-0600-000025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159603</xdr:rowOff>
    </xdr:from>
    <xdr:to>
      <xdr:col>76</xdr:col>
      <xdr:colOff>165100</xdr:colOff>
      <xdr:row>39</xdr:row>
      <xdr:rowOff>89753</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4541500" y="667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80880</xdr:rowOff>
    </xdr:from>
    <xdr:ext cx="378565"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4403017" y="67674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失業対策事業費グラフ枠">
          <a:extLst>
            <a:ext uri="{FF2B5EF4-FFF2-40B4-BE49-F238E27FC236}">
              <a16:creationId xmlns:a16="http://schemas.microsoft.com/office/drawing/2014/main" id="{00000000-0008-0000-06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4" name="失業対策事業費最小値テキスト">
          <a:extLst>
            <a:ext uri="{FF2B5EF4-FFF2-40B4-BE49-F238E27FC236}">
              <a16:creationId xmlns:a16="http://schemas.microsoft.com/office/drawing/2014/main" id="{00000000-0008-0000-0600-00003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6" name="失業対策事業費最大値テキスト">
          <a:extLst>
            <a:ext uri="{FF2B5EF4-FFF2-40B4-BE49-F238E27FC236}">
              <a16:creationId xmlns:a16="http://schemas.microsoft.com/office/drawing/2014/main" id="{00000000-0008-0000-0600-00004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9" name="失業対策事業費平均値テキスト">
          <a:extLst>
            <a:ext uri="{FF2B5EF4-FFF2-40B4-BE49-F238E27FC236}">
              <a16:creationId xmlns:a16="http://schemas.microsoft.com/office/drawing/2014/main" id="{00000000-0008-0000-0600-00004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フローチャート: 判断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8" name="失業対策事業費該当値テキスト">
          <a:extLst>
            <a:ext uri="{FF2B5EF4-FFF2-40B4-BE49-F238E27FC236}">
              <a16:creationId xmlns:a16="http://schemas.microsoft.com/office/drawing/2014/main" id="{00000000-0008-0000-0600-00005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a:extLst>
            <a:ext uri="{FF2B5EF4-FFF2-40B4-BE49-F238E27FC236}">
              <a16:creationId xmlns:a16="http://schemas.microsoft.com/office/drawing/2014/main" id="{00000000-0008-0000-06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150025</xdr:rowOff>
    </xdr:from>
    <xdr:to>
      <xdr:col>85</xdr:col>
      <xdr:colOff>126364</xdr:colOff>
      <xdr:row>79</xdr:row>
      <xdr:rowOff>2693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6317595" y="12322975"/>
          <a:ext cx="1269" cy="1224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6520</xdr:rowOff>
    </xdr:from>
    <xdr:ext cx="534377" cy="259045"/>
    <xdr:sp macro="" textlink="">
      <xdr:nvSpPr>
        <xdr:cNvPr id="632" name="公債費最小値テキスト">
          <a:extLst>
            <a:ext uri="{FF2B5EF4-FFF2-40B4-BE49-F238E27FC236}">
              <a16:creationId xmlns:a16="http://schemas.microsoft.com/office/drawing/2014/main" id="{00000000-0008-0000-0600-000078020000}"/>
            </a:ext>
          </a:extLst>
        </xdr:cNvPr>
        <xdr:cNvSpPr txBox="1"/>
      </xdr:nvSpPr>
      <xdr:spPr>
        <a:xfrm>
          <a:off x="16370300" y="1355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2693</xdr:rowOff>
    </xdr:from>
    <xdr:to>
      <xdr:col>86</xdr:col>
      <xdr:colOff>25400</xdr:colOff>
      <xdr:row>79</xdr:row>
      <xdr:rowOff>2693</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3547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96702</xdr:rowOff>
    </xdr:from>
    <xdr:ext cx="534377" cy="259045"/>
    <xdr:sp macro="" textlink="">
      <xdr:nvSpPr>
        <xdr:cNvPr id="634" name="公債費最大値テキスト">
          <a:extLst>
            <a:ext uri="{FF2B5EF4-FFF2-40B4-BE49-F238E27FC236}">
              <a16:creationId xmlns:a16="http://schemas.microsoft.com/office/drawing/2014/main" id="{00000000-0008-0000-0600-00007A020000}"/>
            </a:ext>
          </a:extLst>
        </xdr:cNvPr>
        <xdr:cNvSpPr txBox="1"/>
      </xdr:nvSpPr>
      <xdr:spPr>
        <a:xfrm>
          <a:off x="16370300" y="1209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150025</xdr:rowOff>
    </xdr:from>
    <xdr:to>
      <xdr:col>86</xdr:col>
      <xdr:colOff>25400</xdr:colOff>
      <xdr:row>71</xdr:row>
      <xdr:rowOff>150025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2322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32639</xdr:rowOff>
    </xdr:from>
    <xdr:to>
      <xdr:col>85</xdr:col>
      <xdr:colOff>127000</xdr:colOff>
      <xdr:row>76</xdr:row>
      <xdr:rowOff>113601</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5481300" y="12891389"/>
          <a:ext cx="838200" cy="25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1376</xdr:rowOff>
    </xdr:from>
    <xdr:ext cx="534377" cy="259045"/>
    <xdr:sp macro="" textlink="">
      <xdr:nvSpPr>
        <xdr:cNvPr id="637" name="公債費平均値テキスト">
          <a:extLst>
            <a:ext uri="{FF2B5EF4-FFF2-40B4-BE49-F238E27FC236}">
              <a16:creationId xmlns:a16="http://schemas.microsoft.com/office/drawing/2014/main" id="{00000000-0008-0000-0600-00007D020000}"/>
            </a:ext>
          </a:extLst>
        </xdr:cNvPr>
        <xdr:cNvSpPr txBox="1"/>
      </xdr:nvSpPr>
      <xdr:spPr>
        <a:xfrm>
          <a:off x="16370300" y="128601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22949</xdr:rowOff>
    </xdr:from>
    <xdr:to>
      <xdr:col>85</xdr:col>
      <xdr:colOff>177800</xdr:colOff>
      <xdr:row>75</xdr:row>
      <xdr:rowOff>124549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6268700" y="1288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62319</xdr:rowOff>
    </xdr:from>
    <xdr:to>
      <xdr:col>81</xdr:col>
      <xdr:colOff>50800</xdr:colOff>
      <xdr:row>76</xdr:row>
      <xdr:rowOff>113601</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4592300" y="13092519"/>
          <a:ext cx="889000" cy="5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168453</xdr:rowOff>
    </xdr:from>
    <xdr:to>
      <xdr:col>81</xdr:col>
      <xdr:colOff>101600</xdr:colOff>
      <xdr:row>75</xdr:row>
      <xdr:rowOff>98603</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5430500" y="1285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115130</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63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60871</xdr:rowOff>
    </xdr:from>
    <xdr:to>
      <xdr:col>76</xdr:col>
      <xdr:colOff>114300</xdr:colOff>
      <xdr:row>76</xdr:row>
      <xdr:rowOff>62319</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3703300" y="13091071"/>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88595</xdr:rowOff>
    </xdr:from>
    <xdr:to>
      <xdr:col>76</xdr:col>
      <xdr:colOff>165100</xdr:colOff>
      <xdr:row>76</xdr:row>
      <xdr:rowOff>18746</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4541500" y="129473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35272</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272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60871</xdr:rowOff>
    </xdr:from>
    <xdr:to>
      <xdr:col>71</xdr:col>
      <xdr:colOff>177800</xdr:colOff>
      <xdr:row>76</xdr:row>
      <xdr:rowOff>131318</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flipV="1">
          <a:off x="12814300" y="13091071"/>
          <a:ext cx="889000" cy="7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28131</xdr:rowOff>
    </xdr:from>
    <xdr:to>
      <xdr:col>72</xdr:col>
      <xdr:colOff>38100</xdr:colOff>
      <xdr:row>75</xdr:row>
      <xdr:rowOff>129731</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3652500" y="1288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146258</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66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143611</xdr:rowOff>
    </xdr:from>
    <xdr:to>
      <xdr:col>67</xdr:col>
      <xdr:colOff>101600</xdr:colOff>
      <xdr:row>75</xdr:row>
      <xdr:rowOff>73761</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2763500" y="12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90288</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60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153289</xdr:rowOff>
    </xdr:from>
    <xdr:to>
      <xdr:col>85</xdr:col>
      <xdr:colOff>177800</xdr:colOff>
      <xdr:row>75</xdr:row>
      <xdr:rowOff>83439</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6268700" y="1284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4716</xdr:rowOff>
    </xdr:from>
    <xdr:ext cx="534377" cy="259045"/>
    <xdr:sp macro="" textlink="">
      <xdr:nvSpPr>
        <xdr:cNvPr id="656" name="公債費該当値テキスト">
          <a:extLst>
            <a:ext uri="{FF2B5EF4-FFF2-40B4-BE49-F238E27FC236}">
              <a16:creationId xmlns:a16="http://schemas.microsoft.com/office/drawing/2014/main" id="{00000000-0008-0000-0600-000090020000}"/>
            </a:ext>
          </a:extLst>
        </xdr:cNvPr>
        <xdr:cNvSpPr txBox="1"/>
      </xdr:nvSpPr>
      <xdr:spPr>
        <a:xfrm>
          <a:off x="16370300" y="1269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62801</xdr:rowOff>
    </xdr:from>
    <xdr:to>
      <xdr:col>81</xdr:col>
      <xdr:colOff>101600</xdr:colOff>
      <xdr:row>76</xdr:row>
      <xdr:rowOff>164401</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5430500" y="1309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155528</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5214111" y="1318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11519</xdr:rowOff>
    </xdr:from>
    <xdr:to>
      <xdr:col>76</xdr:col>
      <xdr:colOff>165100</xdr:colOff>
      <xdr:row>76</xdr:row>
      <xdr:rowOff>113119</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4541500" y="1304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104246</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4325111" y="1313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10071</xdr:rowOff>
    </xdr:from>
    <xdr:to>
      <xdr:col>72</xdr:col>
      <xdr:colOff>38100</xdr:colOff>
      <xdr:row>76</xdr:row>
      <xdr:rowOff>111671</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3652500" y="1304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102798</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3436111" y="1313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80518</xdr:rowOff>
    </xdr:from>
    <xdr:to>
      <xdr:col>67</xdr:col>
      <xdr:colOff>101600</xdr:colOff>
      <xdr:row>77</xdr:row>
      <xdr:rowOff>10668</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2763500" y="1311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1795</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547111" y="1320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積立金グラフ枠">
          <a:extLst>
            <a:ext uri="{FF2B5EF4-FFF2-40B4-BE49-F238E27FC236}">
              <a16:creationId xmlns:a16="http://schemas.microsoft.com/office/drawing/2014/main" id="{00000000-0008-0000-06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129718</xdr:rowOff>
    </xdr:from>
    <xdr:to>
      <xdr:col>85</xdr:col>
      <xdr:colOff>126364</xdr:colOff>
      <xdr:row>98</xdr:row>
      <xdr:rowOff>87122</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6317595" y="15388768"/>
          <a:ext cx="1269" cy="1500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90949</xdr:rowOff>
    </xdr:from>
    <xdr:ext cx="469744" cy="259045"/>
    <xdr:sp macro="" textlink="">
      <xdr:nvSpPr>
        <xdr:cNvPr id="689" name="積立金最小値テキスト">
          <a:extLst>
            <a:ext uri="{FF2B5EF4-FFF2-40B4-BE49-F238E27FC236}">
              <a16:creationId xmlns:a16="http://schemas.microsoft.com/office/drawing/2014/main" id="{00000000-0008-0000-0600-0000B1020000}"/>
            </a:ext>
          </a:extLst>
        </xdr:cNvPr>
        <xdr:cNvSpPr txBox="1"/>
      </xdr:nvSpPr>
      <xdr:spPr>
        <a:xfrm>
          <a:off x="16370300" y="16893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87122</xdr:rowOff>
    </xdr:from>
    <xdr:to>
      <xdr:col>86</xdr:col>
      <xdr:colOff>25400</xdr:colOff>
      <xdr:row>98</xdr:row>
      <xdr:rowOff>87122</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6889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76395</xdr:rowOff>
    </xdr:from>
    <xdr:ext cx="534377" cy="259045"/>
    <xdr:sp macro="" textlink="">
      <xdr:nvSpPr>
        <xdr:cNvPr id="691" name="積立金最大値テキスト">
          <a:extLst>
            <a:ext uri="{FF2B5EF4-FFF2-40B4-BE49-F238E27FC236}">
              <a16:creationId xmlns:a16="http://schemas.microsoft.com/office/drawing/2014/main" id="{00000000-0008-0000-0600-0000B3020000}"/>
            </a:ext>
          </a:extLst>
        </xdr:cNvPr>
        <xdr:cNvSpPr txBox="1"/>
      </xdr:nvSpPr>
      <xdr:spPr>
        <a:xfrm>
          <a:off x="16370300" y="1516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129718</xdr:rowOff>
    </xdr:from>
    <xdr:to>
      <xdr:col>86</xdr:col>
      <xdr:colOff>25400</xdr:colOff>
      <xdr:row>89</xdr:row>
      <xdr:rowOff>129718</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6230600" y="15388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125222</xdr:rowOff>
    </xdr:from>
    <xdr:to>
      <xdr:col>85</xdr:col>
      <xdr:colOff>127000</xdr:colOff>
      <xdr:row>97</xdr:row>
      <xdr:rowOff>65329</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5481300" y="16412972"/>
          <a:ext cx="838200" cy="28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131436</xdr:rowOff>
    </xdr:from>
    <xdr:ext cx="469744" cy="259045"/>
    <xdr:sp macro="" textlink="">
      <xdr:nvSpPr>
        <xdr:cNvPr id="694" name="積立金平均値テキスト">
          <a:extLst>
            <a:ext uri="{FF2B5EF4-FFF2-40B4-BE49-F238E27FC236}">
              <a16:creationId xmlns:a16="http://schemas.microsoft.com/office/drawing/2014/main" id="{00000000-0008-0000-0600-0000B6020000}"/>
            </a:ext>
          </a:extLst>
        </xdr:cNvPr>
        <xdr:cNvSpPr txBox="1"/>
      </xdr:nvSpPr>
      <xdr:spPr>
        <a:xfrm>
          <a:off x="16370300" y="16076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108559</xdr:rowOff>
    </xdr:from>
    <xdr:to>
      <xdr:col>85</xdr:col>
      <xdr:colOff>177800</xdr:colOff>
      <xdr:row>95</xdr:row>
      <xdr:rowOff>38709</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6268700" y="16224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125222</xdr:rowOff>
    </xdr:from>
    <xdr:to>
      <xdr:col>81</xdr:col>
      <xdr:colOff>50800</xdr:colOff>
      <xdr:row>97</xdr:row>
      <xdr:rowOff>153415</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4592300" y="16412972"/>
          <a:ext cx="889000" cy="37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130124</xdr:rowOff>
    </xdr:from>
    <xdr:to>
      <xdr:col>81</xdr:col>
      <xdr:colOff>101600</xdr:colOff>
      <xdr:row>94</xdr:row>
      <xdr:rowOff>60274</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5430500" y="1607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76801</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585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153415</xdr:rowOff>
    </xdr:from>
    <xdr:to>
      <xdr:col>76</xdr:col>
      <xdr:colOff>114300</xdr:colOff>
      <xdr:row>98</xdr:row>
      <xdr:rowOff>33782</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flipV="1">
          <a:off x="13703300" y="16784065"/>
          <a:ext cx="889000" cy="5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34874</xdr:rowOff>
    </xdr:from>
    <xdr:to>
      <xdr:col>76</xdr:col>
      <xdr:colOff>165100</xdr:colOff>
      <xdr:row>97</xdr:row>
      <xdr:rowOff>136474</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4541500" y="1666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153001</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57428" y="16440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22658</xdr:rowOff>
    </xdr:from>
    <xdr:to>
      <xdr:col>71</xdr:col>
      <xdr:colOff>177800</xdr:colOff>
      <xdr:row>98</xdr:row>
      <xdr:rowOff>33782</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a:off x="12814300" y="16653308"/>
          <a:ext cx="889000" cy="18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116484</xdr:rowOff>
    </xdr:from>
    <xdr:to>
      <xdr:col>72</xdr:col>
      <xdr:colOff>38100</xdr:colOff>
      <xdr:row>97</xdr:row>
      <xdr:rowOff>46634</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3652500" y="1657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63161</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68428" y="16350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3784</xdr:rowOff>
    </xdr:from>
    <xdr:to>
      <xdr:col>67</xdr:col>
      <xdr:colOff>101600</xdr:colOff>
      <xdr:row>97</xdr:row>
      <xdr:rowOff>105384</xdr:rowOff>
    </xdr:to>
    <xdr:sp macro="" textlink="">
      <xdr:nvSpPr>
        <xdr:cNvPr id="705" name="フローチャート: 判断 704">
          <a:extLst>
            <a:ext uri="{FF2B5EF4-FFF2-40B4-BE49-F238E27FC236}">
              <a16:creationId xmlns:a16="http://schemas.microsoft.com/office/drawing/2014/main" id="{00000000-0008-0000-0600-0000C1020000}"/>
            </a:ext>
          </a:extLst>
        </xdr:cNvPr>
        <xdr:cNvSpPr/>
      </xdr:nvSpPr>
      <xdr:spPr>
        <a:xfrm>
          <a:off x="12763500" y="1663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96511</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79428" y="1672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14529</xdr:rowOff>
    </xdr:from>
    <xdr:to>
      <xdr:col>85</xdr:col>
      <xdr:colOff>177800</xdr:colOff>
      <xdr:row>97</xdr:row>
      <xdr:rowOff>116129</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6268700" y="1664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164406</xdr:rowOff>
    </xdr:from>
    <xdr:ext cx="469744" cy="259045"/>
    <xdr:sp macro="" textlink="">
      <xdr:nvSpPr>
        <xdr:cNvPr id="713" name="積立金該当値テキスト">
          <a:extLst>
            <a:ext uri="{FF2B5EF4-FFF2-40B4-BE49-F238E27FC236}">
              <a16:creationId xmlns:a16="http://schemas.microsoft.com/office/drawing/2014/main" id="{00000000-0008-0000-0600-0000C9020000}"/>
            </a:ext>
          </a:extLst>
        </xdr:cNvPr>
        <xdr:cNvSpPr txBox="1"/>
      </xdr:nvSpPr>
      <xdr:spPr>
        <a:xfrm>
          <a:off x="16370300" y="16623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74422</xdr:rowOff>
    </xdr:from>
    <xdr:to>
      <xdr:col>81</xdr:col>
      <xdr:colOff>101600</xdr:colOff>
      <xdr:row>96</xdr:row>
      <xdr:rowOff>4572</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5430500" y="1636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167149</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5246428" y="16454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102615</xdr:rowOff>
    </xdr:from>
    <xdr:to>
      <xdr:col>76</xdr:col>
      <xdr:colOff>165100</xdr:colOff>
      <xdr:row>98</xdr:row>
      <xdr:rowOff>32765</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4541500" y="1673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23892</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4357428" y="16825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154432</xdr:rowOff>
    </xdr:from>
    <xdr:to>
      <xdr:col>72</xdr:col>
      <xdr:colOff>38100</xdr:colOff>
      <xdr:row>98</xdr:row>
      <xdr:rowOff>84582</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3652500" y="1678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75709</xdr:rowOff>
    </xdr:from>
    <xdr:ext cx="469744"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3468428" y="1687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143308</xdr:rowOff>
    </xdr:from>
    <xdr:to>
      <xdr:col>67</xdr:col>
      <xdr:colOff>101600</xdr:colOff>
      <xdr:row>97</xdr:row>
      <xdr:rowOff>73458</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2763500" y="1660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89985</xdr:rowOff>
    </xdr:from>
    <xdr:ext cx="469744"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2579428" y="1637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投資及び出資金グラフ枠">
          <a:extLst>
            <a:ext uri="{FF2B5EF4-FFF2-40B4-BE49-F238E27FC236}">
              <a16:creationId xmlns:a16="http://schemas.microsoft.com/office/drawing/2014/main" id="{00000000-0008-0000-06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150150</xdr:rowOff>
    </xdr:from>
    <xdr:to>
      <xdr:col>116</xdr:col>
      <xdr:colOff>62864</xdr:colOff>
      <xdr:row>39</xdr:row>
      <xdr:rowOff>98878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2159595" y="5293650"/>
          <a:ext cx="1269" cy="149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8" name="投資及び出資金最小値テキスト">
          <a:extLst>
            <a:ext uri="{FF2B5EF4-FFF2-40B4-BE49-F238E27FC236}">
              <a16:creationId xmlns:a16="http://schemas.microsoft.com/office/drawing/2014/main" id="{00000000-0008-0000-0600-0000E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96827</xdr:rowOff>
    </xdr:from>
    <xdr:ext cx="469744" cy="259045"/>
    <xdr:sp macro="" textlink="">
      <xdr:nvSpPr>
        <xdr:cNvPr id="750" name="投資及び出資金最大値テキスト">
          <a:extLst>
            <a:ext uri="{FF2B5EF4-FFF2-40B4-BE49-F238E27FC236}">
              <a16:creationId xmlns:a16="http://schemas.microsoft.com/office/drawing/2014/main" id="{00000000-0008-0000-0600-0000EE020000}"/>
            </a:ext>
          </a:extLst>
        </xdr:cNvPr>
        <xdr:cNvSpPr txBox="1"/>
      </xdr:nvSpPr>
      <xdr:spPr>
        <a:xfrm>
          <a:off x="22212300" y="506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150150</xdr:rowOff>
    </xdr:from>
    <xdr:to>
      <xdr:col>116</xdr:col>
      <xdr:colOff>152400</xdr:colOff>
      <xdr:row>30</xdr:row>
      <xdr:rowOff>150150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2072600" y="5293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44668</xdr:rowOff>
    </xdr:from>
    <xdr:to>
      <xdr:col>116</xdr:col>
      <xdr:colOff>63500</xdr:colOff>
      <xdr:row>37</xdr:row>
      <xdr:rowOff>40749</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21323300" y="6045418"/>
          <a:ext cx="838200" cy="33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105862</xdr:rowOff>
    </xdr:from>
    <xdr:ext cx="469744" cy="259045"/>
    <xdr:sp macro="" textlink="">
      <xdr:nvSpPr>
        <xdr:cNvPr id="753" name="投資及び出資金平均値テキスト">
          <a:extLst>
            <a:ext uri="{FF2B5EF4-FFF2-40B4-BE49-F238E27FC236}">
              <a16:creationId xmlns:a16="http://schemas.microsoft.com/office/drawing/2014/main" id="{00000000-0008-0000-0600-0000F1020000}"/>
            </a:ext>
          </a:extLst>
        </xdr:cNvPr>
        <xdr:cNvSpPr txBox="1"/>
      </xdr:nvSpPr>
      <xdr:spPr>
        <a:xfrm>
          <a:off x="22212300" y="61066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127435</xdr:rowOff>
    </xdr:from>
    <xdr:to>
      <xdr:col>116</xdr:col>
      <xdr:colOff>114300</xdr:colOff>
      <xdr:row>36</xdr:row>
      <xdr:rowOff>57585</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22110700" y="612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113574</xdr:rowOff>
    </xdr:from>
    <xdr:to>
      <xdr:col>111</xdr:col>
      <xdr:colOff>177800</xdr:colOff>
      <xdr:row>37</xdr:row>
      <xdr:rowOff>40749</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20434300" y="6285774"/>
          <a:ext cx="889000" cy="9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49711</xdr:rowOff>
    </xdr:from>
    <xdr:to>
      <xdr:col>112</xdr:col>
      <xdr:colOff>38100</xdr:colOff>
      <xdr:row>36</xdr:row>
      <xdr:rowOff>151311</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21272500" y="62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167838</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088428" y="5997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160274</xdr:rowOff>
    </xdr:from>
    <xdr:to>
      <xdr:col>107</xdr:col>
      <xdr:colOff>50800</xdr:colOff>
      <xdr:row>36</xdr:row>
      <xdr:rowOff>113574</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9545300" y="5989574"/>
          <a:ext cx="889000" cy="29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131028</xdr:rowOff>
    </xdr:from>
    <xdr:to>
      <xdr:col>107</xdr:col>
      <xdr:colOff>101600</xdr:colOff>
      <xdr:row>36</xdr:row>
      <xdr:rowOff>61178</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20383500" y="613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77705</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199428" y="590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160274</xdr:rowOff>
    </xdr:from>
    <xdr:to>
      <xdr:col>102</xdr:col>
      <xdr:colOff>114300</xdr:colOff>
      <xdr:row>35</xdr:row>
      <xdr:rowOff>71120</xdr:rowOff>
    </xdr:to>
    <xdr:cxnSp macro="">
      <xdr:nvCxnSpPr>
        <xdr:cNvPr id="761" name="直線コネクタ 760">
          <a:extLst>
            <a:ext uri="{FF2B5EF4-FFF2-40B4-BE49-F238E27FC236}">
              <a16:creationId xmlns:a16="http://schemas.microsoft.com/office/drawing/2014/main" id="{00000000-0008-0000-0600-0000F9020000}"/>
            </a:ext>
          </a:extLst>
        </xdr:cNvPr>
        <xdr:cNvCxnSpPr/>
      </xdr:nvCxnSpPr>
      <xdr:spPr>
        <a:xfrm flipV="1">
          <a:off x="18656300" y="598957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73878</xdr:rowOff>
    </xdr:from>
    <xdr:to>
      <xdr:col>102</xdr:col>
      <xdr:colOff>165100</xdr:colOff>
      <xdr:row>36</xdr:row>
      <xdr:rowOff>4028</xdr:rowOff>
    </xdr:to>
    <xdr:sp macro="" textlink="">
      <xdr:nvSpPr>
        <xdr:cNvPr id="762" name="フローチャート: 判断 761">
          <a:extLst>
            <a:ext uri="{FF2B5EF4-FFF2-40B4-BE49-F238E27FC236}">
              <a16:creationId xmlns:a16="http://schemas.microsoft.com/office/drawing/2014/main" id="{00000000-0008-0000-0600-0000FA020000}"/>
            </a:ext>
          </a:extLst>
        </xdr:cNvPr>
        <xdr:cNvSpPr/>
      </xdr:nvSpPr>
      <xdr:spPr>
        <a:xfrm>
          <a:off x="19494500" y="607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166605</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10428" y="616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73551</xdr:rowOff>
    </xdr:from>
    <xdr:to>
      <xdr:col>98</xdr:col>
      <xdr:colOff>38100</xdr:colOff>
      <xdr:row>36</xdr:row>
      <xdr:rowOff>3701</xdr:rowOff>
    </xdr:to>
    <xdr:sp macro="" textlink="">
      <xdr:nvSpPr>
        <xdr:cNvPr id="764" name="フローチャート: 判断 763">
          <a:extLst>
            <a:ext uri="{FF2B5EF4-FFF2-40B4-BE49-F238E27FC236}">
              <a16:creationId xmlns:a16="http://schemas.microsoft.com/office/drawing/2014/main" id="{00000000-0008-0000-0600-0000FC020000}"/>
            </a:ext>
          </a:extLst>
        </xdr:cNvPr>
        <xdr:cNvSpPr/>
      </xdr:nvSpPr>
      <xdr:spPr>
        <a:xfrm>
          <a:off x="18605500" y="607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166278</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21428" y="616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165318</xdr:rowOff>
    </xdr:from>
    <xdr:to>
      <xdr:col>116</xdr:col>
      <xdr:colOff>114300</xdr:colOff>
      <xdr:row>35</xdr:row>
      <xdr:rowOff>95468</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22110700" y="599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16745</xdr:rowOff>
    </xdr:from>
    <xdr:ext cx="469744" cy="259045"/>
    <xdr:sp macro="" textlink="">
      <xdr:nvSpPr>
        <xdr:cNvPr id="772" name="投資及び出資金該当値テキスト">
          <a:extLst>
            <a:ext uri="{FF2B5EF4-FFF2-40B4-BE49-F238E27FC236}">
              <a16:creationId xmlns:a16="http://schemas.microsoft.com/office/drawing/2014/main" id="{00000000-0008-0000-0600-000004030000}"/>
            </a:ext>
          </a:extLst>
        </xdr:cNvPr>
        <xdr:cNvSpPr txBox="1"/>
      </xdr:nvSpPr>
      <xdr:spPr>
        <a:xfrm>
          <a:off x="22212300" y="5846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161399</xdr:rowOff>
    </xdr:from>
    <xdr:to>
      <xdr:col>112</xdr:col>
      <xdr:colOff>38100</xdr:colOff>
      <xdr:row>37</xdr:row>
      <xdr:rowOff>91549</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21272500" y="633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82676</xdr:rowOff>
    </xdr:from>
    <xdr:ext cx="469744"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21088428" y="6426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62774</xdr:rowOff>
    </xdr:from>
    <xdr:to>
      <xdr:col>107</xdr:col>
      <xdr:colOff>101600</xdr:colOff>
      <xdr:row>36</xdr:row>
      <xdr:rowOff>164374</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20383500" y="623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155501</xdr:rowOff>
    </xdr:from>
    <xdr:ext cx="469744"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20199428" y="632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109474</xdr:rowOff>
    </xdr:from>
    <xdr:to>
      <xdr:col>102</xdr:col>
      <xdr:colOff>165100</xdr:colOff>
      <xdr:row>35</xdr:row>
      <xdr:rowOff>39624</xdr:rowOff>
    </xdr:to>
    <xdr:sp macro="" textlink="">
      <xdr:nvSpPr>
        <xdr:cNvPr id="777" name="楕円 776">
          <a:extLst>
            <a:ext uri="{FF2B5EF4-FFF2-40B4-BE49-F238E27FC236}">
              <a16:creationId xmlns:a16="http://schemas.microsoft.com/office/drawing/2014/main" id="{00000000-0008-0000-0600-000009030000}"/>
            </a:ext>
          </a:extLst>
        </xdr:cNvPr>
        <xdr:cNvSpPr/>
      </xdr:nvSpPr>
      <xdr:spPr>
        <a:xfrm>
          <a:off x="19494500" y="593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56151</xdr:rowOff>
    </xdr:from>
    <xdr:ext cx="469744"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9310428" y="5714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20320</xdr:rowOff>
    </xdr:from>
    <xdr:to>
      <xdr:col>98</xdr:col>
      <xdr:colOff>38100</xdr:colOff>
      <xdr:row>35</xdr:row>
      <xdr:rowOff>121920</xdr:rowOff>
    </xdr:to>
    <xdr:sp macro="" textlink="">
      <xdr:nvSpPr>
        <xdr:cNvPr id="779" name="楕円 778">
          <a:extLst>
            <a:ext uri="{FF2B5EF4-FFF2-40B4-BE49-F238E27FC236}">
              <a16:creationId xmlns:a16="http://schemas.microsoft.com/office/drawing/2014/main" id="{00000000-0008-0000-0600-00000B030000}"/>
            </a:ext>
          </a:extLst>
        </xdr:cNvPr>
        <xdr:cNvSpPr/>
      </xdr:nvSpPr>
      <xdr:spPr>
        <a:xfrm>
          <a:off x="18605500" y="602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138447</xdr:rowOff>
    </xdr:from>
    <xdr:ext cx="469744"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421428" y="579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貸付金グラフ枠">
          <a:extLst>
            <a:ext uri="{FF2B5EF4-FFF2-40B4-BE49-F238E27FC236}">
              <a16:creationId xmlns:a16="http://schemas.microsoft.com/office/drawing/2014/main" id="{00000000-0008-0000-0600-00002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20186</xdr:rowOff>
    </xdr:from>
    <xdr:to>
      <xdr:col>116</xdr:col>
      <xdr:colOff>62864</xdr:colOff>
      <xdr:row>59</xdr:row>
      <xdr:rowOff>95461</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2159595" y="8764136"/>
          <a:ext cx="1269" cy="144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99288</xdr:rowOff>
    </xdr:from>
    <xdr:ext cx="378565" cy="259045"/>
    <xdr:sp macro="" textlink="">
      <xdr:nvSpPr>
        <xdr:cNvPr id="807" name="貸付金最小値テキスト">
          <a:extLst>
            <a:ext uri="{FF2B5EF4-FFF2-40B4-BE49-F238E27FC236}">
              <a16:creationId xmlns:a16="http://schemas.microsoft.com/office/drawing/2014/main" id="{00000000-0008-0000-0600-000027030000}"/>
            </a:ext>
          </a:extLst>
        </xdr:cNvPr>
        <xdr:cNvSpPr txBox="1"/>
      </xdr:nvSpPr>
      <xdr:spPr>
        <a:xfrm>
          <a:off x="22212300" y="10214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95461</xdr:rowOff>
    </xdr:from>
    <xdr:to>
      <xdr:col>116</xdr:col>
      <xdr:colOff>152400</xdr:colOff>
      <xdr:row>59</xdr:row>
      <xdr:rowOff>95461</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2072600" y="10211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138313</xdr:rowOff>
    </xdr:from>
    <xdr:ext cx="599010" cy="259045"/>
    <xdr:sp macro="" textlink="">
      <xdr:nvSpPr>
        <xdr:cNvPr id="809" name="貸付金最大値テキスト">
          <a:extLst>
            <a:ext uri="{FF2B5EF4-FFF2-40B4-BE49-F238E27FC236}">
              <a16:creationId xmlns:a16="http://schemas.microsoft.com/office/drawing/2014/main" id="{00000000-0008-0000-0600-000029030000}"/>
            </a:ext>
          </a:extLst>
        </xdr:cNvPr>
        <xdr:cNvSpPr txBox="1"/>
      </xdr:nvSpPr>
      <xdr:spPr>
        <a:xfrm>
          <a:off x="22212300" y="8539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20186</xdr:rowOff>
    </xdr:from>
    <xdr:to>
      <xdr:col>116</xdr:col>
      <xdr:colOff>152400</xdr:colOff>
      <xdr:row>51</xdr:row>
      <xdr:rowOff>20186</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22072600" y="8764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38071</xdr:rowOff>
    </xdr:from>
    <xdr:to>
      <xdr:col>116</xdr:col>
      <xdr:colOff>63500</xdr:colOff>
      <xdr:row>57</xdr:row>
      <xdr:rowOff>14003</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21323300" y="9639271"/>
          <a:ext cx="838200" cy="147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12245</xdr:rowOff>
    </xdr:from>
    <xdr:ext cx="534377" cy="259045"/>
    <xdr:sp macro="" textlink="">
      <xdr:nvSpPr>
        <xdr:cNvPr id="812" name="貸付金平均値テキスト">
          <a:extLst>
            <a:ext uri="{FF2B5EF4-FFF2-40B4-BE49-F238E27FC236}">
              <a16:creationId xmlns:a16="http://schemas.microsoft.com/office/drawing/2014/main" id="{00000000-0008-0000-0600-00002C030000}"/>
            </a:ext>
          </a:extLst>
        </xdr:cNvPr>
        <xdr:cNvSpPr txBox="1"/>
      </xdr:nvSpPr>
      <xdr:spPr>
        <a:xfrm>
          <a:off x="22212300" y="9784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33818</xdr:rowOff>
    </xdr:from>
    <xdr:to>
      <xdr:col>116</xdr:col>
      <xdr:colOff>114300</xdr:colOff>
      <xdr:row>57</xdr:row>
      <xdr:rowOff>135418</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2110700" y="980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12359</xdr:rowOff>
    </xdr:from>
    <xdr:to>
      <xdr:col>111</xdr:col>
      <xdr:colOff>177800</xdr:colOff>
      <xdr:row>56</xdr:row>
      <xdr:rowOff>38071</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20434300" y="9613559"/>
          <a:ext cx="889000" cy="2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134947</xdr:rowOff>
    </xdr:from>
    <xdr:to>
      <xdr:col>112</xdr:col>
      <xdr:colOff>38100</xdr:colOff>
      <xdr:row>57</xdr:row>
      <xdr:rowOff>65097</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1272500" y="973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57</xdr:row>
      <xdr:rowOff>56224</xdr:rowOff>
    </xdr:from>
    <xdr:ext cx="534377"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56111" y="9828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12359</xdr:rowOff>
    </xdr:from>
    <xdr:to>
      <xdr:col>107</xdr:col>
      <xdr:colOff>50800</xdr:colOff>
      <xdr:row>58</xdr:row>
      <xdr:rowOff>148441</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flipV="1">
          <a:off x="19545300" y="9613559"/>
          <a:ext cx="889000" cy="478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138735</xdr:rowOff>
    </xdr:from>
    <xdr:to>
      <xdr:col>107</xdr:col>
      <xdr:colOff>101600</xdr:colOff>
      <xdr:row>57</xdr:row>
      <xdr:rowOff>68885</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20383500" y="97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60012</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67111" y="983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148441</xdr:rowOff>
    </xdr:from>
    <xdr:to>
      <xdr:col>102</xdr:col>
      <xdr:colOff>114300</xdr:colOff>
      <xdr:row>58</xdr:row>
      <xdr:rowOff>152709</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flipV="1">
          <a:off x="18656300" y="10092541"/>
          <a:ext cx="889000" cy="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169225</xdr:rowOff>
    </xdr:from>
    <xdr:to>
      <xdr:col>102</xdr:col>
      <xdr:colOff>165100</xdr:colOff>
      <xdr:row>58</xdr:row>
      <xdr:rowOff>99375</xdr:rowOff>
    </xdr:to>
    <xdr:sp macro="" textlink="">
      <xdr:nvSpPr>
        <xdr:cNvPr id="821" name="フローチャート: 判断 820">
          <a:extLst>
            <a:ext uri="{FF2B5EF4-FFF2-40B4-BE49-F238E27FC236}">
              <a16:creationId xmlns:a16="http://schemas.microsoft.com/office/drawing/2014/main" id="{00000000-0008-0000-0600-000035030000}"/>
            </a:ext>
          </a:extLst>
        </xdr:cNvPr>
        <xdr:cNvSpPr/>
      </xdr:nvSpPr>
      <xdr:spPr>
        <a:xfrm>
          <a:off x="19494500" y="994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115902</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278111" y="971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163533</xdr:rowOff>
    </xdr:from>
    <xdr:to>
      <xdr:col>98</xdr:col>
      <xdr:colOff>38100</xdr:colOff>
      <xdr:row>58</xdr:row>
      <xdr:rowOff>93683</xdr:rowOff>
    </xdr:to>
    <xdr:sp macro="" textlink="">
      <xdr:nvSpPr>
        <xdr:cNvPr id="823" name="フローチャート: 判断 822">
          <a:extLst>
            <a:ext uri="{FF2B5EF4-FFF2-40B4-BE49-F238E27FC236}">
              <a16:creationId xmlns:a16="http://schemas.microsoft.com/office/drawing/2014/main" id="{00000000-0008-0000-0600-000037030000}"/>
            </a:ext>
          </a:extLst>
        </xdr:cNvPr>
        <xdr:cNvSpPr/>
      </xdr:nvSpPr>
      <xdr:spPr>
        <a:xfrm>
          <a:off x="18605500" y="993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110210</xdr:rowOff>
    </xdr:from>
    <xdr:ext cx="534377"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389111" y="9711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134653</xdr:rowOff>
    </xdr:from>
    <xdr:to>
      <xdr:col>116</xdr:col>
      <xdr:colOff>114300</xdr:colOff>
      <xdr:row>57</xdr:row>
      <xdr:rowOff>64803</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22110700" y="973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157530</xdr:rowOff>
    </xdr:from>
    <xdr:ext cx="534377" cy="259045"/>
    <xdr:sp macro="" textlink="">
      <xdr:nvSpPr>
        <xdr:cNvPr id="831" name="貸付金該当値テキスト">
          <a:extLst>
            <a:ext uri="{FF2B5EF4-FFF2-40B4-BE49-F238E27FC236}">
              <a16:creationId xmlns:a16="http://schemas.microsoft.com/office/drawing/2014/main" id="{00000000-0008-0000-0600-00003F030000}"/>
            </a:ext>
          </a:extLst>
        </xdr:cNvPr>
        <xdr:cNvSpPr txBox="1"/>
      </xdr:nvSpPr>
      <xdr:spPr>
        <a:xfrm>
          <a:off x="22212300" y="958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158721</xdr:rowOff>
    </xdr:from>
    <xdr:to>
      <xdr:col>112</xdr:col>
      <xdr:colOff>38100</xdr:colOff>
      <xdr:row>56</xdr:row>
      <xdr:rowOff>88871</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21272500" y="958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105398</xdr:rowOff>
    </xdr:from>
    <xdr:ext cx="534377"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21056111" y="936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133009</xdr:rowOff>
    </xdr:from>
    <xdr:to>
      <xdr:col>107</xdr:col>
      <xdr:colOff>101600</xdr:colOff>
      <xdr:row>56</xdr:row>
      <xdr:rowOff>63159</xdr:rowOff>
    </xdr:to>
    <xdr:sp macro="" textlink="">
      <xdr:nvSpPr>
        <xdr:cNvPr id="834" name="楕円 833">
          <a:extLst>
            <a:ext uri="{FF2B5EF4-FFF2-40B4-BE49-F238E27FC236}">
              <a16:creationId xmlns:a16="http://schemas.microsoft.com/office/drawing/2014/main" id="{00000000-0008-0000-0600-000042030000}"/>
            </a:ext>
          </a:extLst>
        </xdr:cNvPr>
        <xdr:cNvSpPr/>
      </xdr:nvSpPr>
      <xdr:spPr>
        <a:xfrm>
          <a:off x="20383500" y="956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79686</xdr:rowOff>
    </xdr:from>
    <xdr:ext cx="534377"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20167111" y="933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97641</xdr:rowOff>
    </xdr:from>
    <xdr:to>
      <xdr:col>102</xdr:col>
      <xdr:colOff>165100</xdr:colOff>
      <xdr:row>59</xdr:row>
      <xdr:rowOff>27791</xdr:rowOff>
    </xdr:to>
    <xdr:sp macro="" textlink="">
      <xdr:nvSpPr>
        <xdr:cNvPr id="836" name="楕円 835">
          <a:extLst>
            <a:ext uri="{FF2B5EF4-FFF2-40B4-BE49-F238E27FC236}">
              <a16:creationId xmlns:a16="http://schemas.microsoft.com/office/drawing/2014/main" id="{00000000-0008-0000-0600-000044030000}"/>
            </a:ext>
          </a:extLst>
        </xdr:cNvPr>
        <xdr:cNvSpPr/>
      </xdr:nvSpPr>
      <xdr:spPr>
        <a:xfrm>
          <a:off x="19494500" y="1004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59</xdr:row>
      <xdr:rowOff>18918</xdr:rowOff>
    </xdr:from>
    <xdr:ext cx="534377"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9278111" y="10134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101909</xdr:rowOff>
    </xdr:from>
    <xdr:to>
      <xdr:col>98</xdr:col>
      <xdr:colOff>38100</xdr:colOff>
      <xdr:row>59</xdr:row>
      <xdr:rowOff>32059</xdr:rowOff>
    </xdr:to>
    <xdr:sp macro="" textlink="">
      <xdr:nvSpPr>
        <xdr:cNvPr id="838" name="楕円 837">
          <a:extLst>
            <a:ext uri="{FF2B5EF4-FFF2-40B4-BE49-F238E27FC236}">
              <a16:creationId xmlns:a16="http://schemas.microsoft.com/office/drawing/2014/main" id="{00000000-0008-0000-0600-000046030000}"/>
            </a:ext>
          </a:extLst>
        </xdr:cNvPr>
        <xdr:cNvSpPr/>
      </xdr:nvSpPr>
      <xdr:spPr>
        <a:xfrm>
          <a:off x="18605500" y="1004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59</xdr:row>
      <xdr:rowOff>23186</xdr:rowOff>
    </xdr:from>
    <xdr:ext cx="534377"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389111" y="1013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6" name="正方形/長方形 845">
          <a:extLst>
            <a:ext uri="{FF2B5EF4-FFF2-40B4-BE49-F238E27FC236}">
              <a16:creationId xmlns:a16="http://schemas.microsoft.com/office/drawing/2014/main" id="{00000000-0008-0000-0600-00004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7" name="正方形/長方形 846">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3" name="繰出金グラフ枠">
          <a:extLst>
            <a:ext uri="{FF2B5EF4-FFF2-40B4-BE49-F238E27FC236}">
              <a16:creationId xmlns:a16="http://schemas.microsoft.com/office/drawing/2014/main" id="{00000000-0008-0000-0600-00005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86322</xdr:rowOff>
    </xdr:from>
    <xdr:to>
      <xdr:col>116</xdr:col>
      <xdr:colOff>62864</xdr:colOff>
      <xdr:row>77</xdr:row>
      <xdr:rowOff>151321</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2159595" y="12259272"/>
          <a:ext cx="1269" cy="1093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155148</xdr:rowOff>
    </xdr:from>
    <xdr:ext cx="534377" cy="259045"/>
    <xdr:sp macro="" textlink="">
      <xdr:nvSpPr>
        <xdr:cNvPr id="865" name="繰出金最小値テキスト">
          <a:extLst>
            <a:ext uri="{FF2B5EF4-FFF2-40B4-BE49-F238E27FC236}">
              <a16:creationId xmlns:a16="http://schemas.microsoft.com/office/drawing/2014/main" id="{00000000-0008-0000-0600-000061030000}"/>
            </a:ext>
          </a:extLst>
        </xdr:cNvPr>
        <xdr:cNvSpPr txBox="1"/>
      </xdr:nvSpPr>
      <xdr:spPr>
        <a:xfrm>
          <a:off x="22212300" y="1335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151321</xdr:rowOff>
    </xdr:from>
    <xdr:to>
      <xdr:col>116</xdr:col>
      <xdr:colOff>152400</xdr:colOff>
      <xdr:row>77</xdr:row>
      <xdr:rowOff>151321</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22072600" y="13352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32999</xdr:rowOff>
    </xdr:from>
    <xdr:ext cx="534377" cy="259045"/>
    <xdr:sp macro="" textlink="">
      <xdr:nvSpPr>
        <xdr:cNvPr id="867" name="繰出金最大値テキスト">
          <a:extLst>
            <a:ext uri="{FF2B5EF4-FFF2-40B4-BE49-F238E27FC236}">
              <a16:creationId xmlns:a16="http://schemas.microsoft.com/office/drawing/2014/main" id="{00000000-0008-0000-0600-000063030000}"/>
            </a:ext>
          </a:extLst>
        </xdr:cNvPr>
        <xdr:cNvSpPr txBox="1"/>
      </xdr:nvSpPr>
      <xdr:spPr>
        <a:xfrm>
          <a:off x="22212300" y="1203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86322</xdr:rowOff>
    </xdr:from>
    <xdr:to>
      <xdr:col>116</xdr:col>
      <xdr:colOff>152400</xdr:colOff>
      <xdr:row>71</xdr:row>
      <xdr:rowOff>86322</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22072600" y="12259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104229</xdr:rowOff>
    </xdr:from>
    <xdr:to>
      <xdr:col>116</xdr:col>
      <xdr:colOff>63500</xdr:colOff>
      <xdr:row>76</xdr:row>
      <xdr:rowOff>116497</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21323300" y="13134429"/>
          <a:ext cx="838200" cy="1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26205</xdr:rowOff>
    </xdr:from>
    <xdr:ext cx="534377" cy="259045"/>
    <xdr:sp macro="" textlink="">
      <xdr:nvSpPr>
        <xdr:cNvPr id="870" name="繰出金平均値テキスト">
          <a:extLst>
            <a:ext uri="{FF2B5EF4-FFF2-40B4-BE49-F238E27FC236}">
              <a16:creationId xmlns:a16="http://schemas.microsoft.com/office/drawing/2014/main" id="{00000000-0008-0000-0600-000066030000}"/>
            </a:ext>
          </a:extLst>
        </xdr:cNvPr>
        <xdr:cNvSpPr txBox="1"/>
      </xdr:nvSpPr>
      <xdr:spPr>
        <a:xfrm>
          <a:off x="22212300" y="127135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3328</xdr:rowOff>
    </xdr:from>
    <xdr:to>
      <xdr:col>116</xdr:col>
      <xdr:colOff>114300</xdr:colOff>
      <xdr:row>75</xdr:row>
      <xdr:rowOff>104928</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22110700" y="1286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116497</xdr:rowOff>
    </xdr:from>
    <xdr:to>
      <xdr:col>111</xdr:col>
      <xdr:colOff>177800</xdr:colOff>
      <xdr:row>76</xdr:row>
      <xdr:rowOff>143511</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flipV="1">
          <a:off x="20434300" y="13146697"/>
          <a:ext cx="889000" cy="27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27825</xdr:rowOff>
    </xdr:from>
    <xdr:to>
      <xdr:col>112</xdr:col>
      <xdr:colOff>38100</xdr:colOff>
      <xdr:row>75</xdr:row>
      <xdr:rowOff>129425</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1272500" y="1288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145952</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66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134480</xdr:rowOff>
    </xdr:from>
    <xdr:to>
      <xdr:col>107</xdr:col>
      <xdr:colOff>50800</xdr:colOff>
      <xdr:row>76</xdr:row>
      <xdr:rowOff>143511</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19545300" y="13164680"/>
          <a:ext cx="889000" cy="9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68935</xdr:rowOff>
    </xdr:from>
    <xdr:to>
      <xdr:col>107</xdr:col>
      <xdr:colOff>101600</xdr:colOff>
      <xdr:row>75</xdr:row>
      <xdr:rowOff>170535</xdr:rowOff>
    </xdr:to>
    <xdr:sp macro="" textlink="">
      <xdr:nvSpPr>
        <xdr:cNvPr id="876" name="フローチャート: 判断 875">
          <a:extLst>
            <a:ext uri="{FF2B5EF4-FFF2-40B4-BE49-F238E27FC236}">
              <a16:creationId xmlns:a16="http://schemas.microsoft.com/office/drawing/2014/main" id="{00000000-0008-0000-0600-00006C030000}"/>
            </a:ext>
          </a:extLst>
        </xdr:cNvPr>
        <xdr:cNvSpPr/>
      </xdr:nvSpPr>
      <xdr:spPr>
        <a:xfrm>
          <a:off x="20383500" y="1292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15612</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270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110440</xdr:rowOff>
    </xdr:from>
    <xdr:to>
      <xdr:col>102</xdr:col>
      <xdr:colOff>114300</xdr:colOff>
      <xdr:row>76</xdr:row>
      <xdr:rowOff>134480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8656300" y="13140640"/>
          <a:ext cx="889000" cy="2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61735</xdr:rowOff>
    </xdr:from>
    <xdr:to>
      <xdr:col>102</xdr:col>
      <xdr:colOff>165100</xdr:colOff>
      <xdr:row>75</xdr:row>
      <xdr:rowOff>163336</xdr:rowOff>
    </xdr:to>
    <xdr:sp macro="" textlink="">
      <xdr:nvSpPr>
        <xdr:cNvPr id="879" name="フローチャート: 判断 878">
          <a:extLst>
            <a:ext uri="{FF2B5EF4-FFF2-40B4-BE49-F238E27FC236}">
              <a16:creationId xmlns:a16="http://schemas.microsoft.com/office/drawing/2014/main" id="{00000000-0008-0000-0600-00006F030000}"/>
            </a:ext>
          </a:extLst>
        </xdr:cNvPr>
        <xdr:cNvSpPr/>
      </xdr:nvSpPr>
      <xdr:spPr>
        <a:xfrm>
          <a:off x="19494500" y="129204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8412</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269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104940</xdr:rowOff>
    </xdr:from>
    <xdr:to>
      <xdr:col>98</xdr:col>
      <xdr:colOff>38100</xdr:colOff>
      <xdr:row>76</xdr:row>
      <xdr:rowOff>35089</xdr:rowOff>
    </xdr:to>
    <xdr:sp macro="" textlink="">
      <xdr:nvSpPr>
        <xdr:cNvPr id="881" name="フローチャート: 判断 880">
          <a:extLst>
            <a:ext uri="{FF2B5EF4-FFF2-40B4-BE49-F238E27FC236}">
              <a16:creationId xmlns:a16="http://schemas.microsoft.com/office/drawing/2014/main" id="{00000000-0008-0000-0600-000071030000}"/>
            </a:ext>
          </a:extLst>
        </xdr:cNvPr>
        <xdr:cNvSpPr/>
      </xdr:nvSpPr>
      <xdr:spPr>
        <a:xfrm>
          <a:off x="18605500" y="129636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51617</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273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53429</xdr:rowOff>
    </xdr:from>
    <xdr:to>
      <xdr:col>116</xdr:col>
      <xdr:colOff>114300</xdr:colOff>
      <xdr:row>76</xdr:row>
      <xdr:rowOff>155029</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22110700" y="1308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31856</xdr:rowOff>
    </xdr:from>
    <xdr:ext cx="534377" cy="259045"/>
    <xdr:sp macro="" textlink="">
      <xdr:nvSpPr>
        <xdr:cNvPr id="889" name="繰出金該当値テキスト">
          <a:extLst>
            <a:ext uri="{FF2B5EF4-FFF2-40B4-BE49-F238E27FC236}">
              <a16:creationId xmlns:a16="http://schemas.microsoft.com/office/drawing/2014/main" id="{00000000-0008-0000-0600-000079030000}"/>
            </a:ext>
          </a:extLst>
        </xdr:cNvPr>
        <xdr:cNvSpPr txBox="1"/>
      </xdr:nvSpPr>
      <xdr:spPr>
        <a:xfrm>
          <a:off x="22212300" y="1306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65697</xdr:rowOff>
    </xdr:from>
    <xdr:to>
      <xdr:col>112</xdr:col>
      <xdr:colOff>38100</xdr:colOff>
      <xdr:row>76</xdr:row>
      <xdr:rowOff>167297</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21272500" y="1309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158424</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1056111" y="1318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92711</xdr:rowOff>
    </xdr:from>
    <xdr:to>
      <xdr:col>107</xdr:col>
      <xdr:colOff>101600</xdr:colOff>
      <xdr:row>77</xdr:row>
      <xdr:rowOff>22861</xdr:rowOff>
    </xdr:to>
    <xdr:sp macro="" textlink="">
      <xdr:nvSpPr>
        <xdr:cNvPr id="892" name="楕円 891">
          <a:extLst>
            <a:ext uri="{FF2B5EF4-FFF2-40B4-BE49-F238E27FC236}">
              <a16:creationId xmlns:a16="http://schemas.microsoft.com/office/drawing/2014/main" id="{00000000-0008-0000-0600-00007C030000}"/>
            </a:ext>
          </a:extLst>
        </xdr:cNvPr>
        <xdr:cNvSpPr/>
      </xdr:nvSpPr>
      <xdr:spPr>
        <a:xfrm>
          <a:off x="20383500" y="1312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13988</xdr:rowOff>
    </xdr:from>
    <xdr:ext cx="534377"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0167111" y="1321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83680</xdr:rowOff>
    </xdr:from>
    <xdr:to>
      <xdr:col>102</xdr:col>
      <xdr:colOff>165100</xdr:colOff>
      <xdr:row>77</xdr:row>
      <xdr:rowOff>13830</xdr:rowOff>
    </xdr:to>
    <xdr:sp macro="" textlink="">
      <xdr:nvSpPr>
        <xdr:cNvPr id="894" name="楕円 893">
          <a:extLst>
            <a:ext uri="{FF2B5EF4-FFF2-40B4-BE49-F238E27FC236}">
              <a16:creationId xmlns:a16="http://schemas.microsoft.com/office/drawing/2014/main" id="{00000000-0008-0000-0600-00007E030000}"/>
            </a:ext>
          </a:extLst>
        </xdr:cNvPr>
        <xdr:cNvSpPr/>
      </xdr:nvSpPr>
      <xdr:spPr>
        <a:xfrm>
          <a:off x="19494500" y="131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4957</xdr:rowOff>
    </xdr:from>
    <xdr:ext cx="534377"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9278111" y="132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59640</xdr:rowOff>
    </xdr:from>
    <xdr:to>
      <xdr:col>98</xdr:col>
      <xdr:colOff>38100</xdr:colOff>
      <xdr:row>76</xdr:row>
      <xdr:rowOff>161240</xdr:rowOff>
    </xdr:to>
    <xdr:sp macro="" textlink="">
      <xdr:nvSpPr>
        <xdr:cNvPr id="896" name="楕円 895">
          <a:extLst>
            <a:ext uri="{FF2B5EF4-FFF2-40B4-BE49-F238E27FC236}">
              <a16:creationId xmlns:a16="http://schemas.microsoft.com/office/drawing/2014/main" id="{00000000-0008-0000-0600-000080030000}"/>
            </a:ext>
          </a:extLst>
        </xdr:cNvPr>
        <xdr:cNvSpPr/>
      </xdr:nvSpPr>
      <xdr:spPr>
        <a:xfrm>
          <a:off x="18605500" y="1308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152367</xdr:rowOff>
    </xdr:from>
    <xdr:ext cx="534377"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389111" y="1318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2" name="前年度繰上充用金グラフ枠">
          <a:extLst>
            <a:ext uri="{FF2B5EF4-FFF2-40B4-BE49-F238E27FC236}">
              <a16:creationId xmlns:a16="http://schemas.microsoft.com/office/drawing/2014/main" id="{00000000-0008-0000-0600-00009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4" name="前年度繰上充用金最小値テキスト">
          <a:extLst>
            <a:ext uri="{FF2B5EF4-FFF2-40B4-BE49-F238E27FC236}">
              <a16:creationId xmlns:a16="http://schemas.microsoft.com/office/drawing/2014/main" id="{00000000-0008-0000-0600-00009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6" name="前年度繰上充用金最大値テキスト">
          <a:extLst>
            <a:ext uri="{FF2B5EF4-FFF2-40B4-BE49-F238E27FC236}">
              <a16:creationId xmlns:a16="http://schemas.microsoft.com/office/drawing/2014/main" id="{00000000-0008-0000-0600-00009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9" name="前年度繰上充用金平均値テキスト">
          <a:extLst>
            <a:ext uri="{FF2B5EF4-FFF2-40B4-BE49-F238E27FC236}">
              <a16:creationId xmlns:a16="http://schemas.microsoft.com/office/drawing/2014/main" id="{00000000-0008-0000-0600-00009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4" name="直線コネクタ 923">
          <a:extLst>
            <a:ext uri="{FF2B5EF4-FFF2-40B4-BE49-F238E27FC236}">
              <a16:creationId xmlns:a16="http://schemas.microsoft.com/office/drawing/2014/main" id="{00000000-0008-0000-0600-00009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7" name="直線コネクタ 926">
          <a:extLst>
            <a:ext uri="{FF2B5EF4-FFF2-40B4-BE49-F238E27FC236}">
              <a16:creationId xmlns:a16="http://schemas.microsoft.com/office/drawing/2014/main" id="{00000000-0008-0000-0600-00009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8" name="フローチャート: 判断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フローチャート: 判断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8" name="前年度繰上充用金該当値テキスト">
          <a:extLst>
            <a:ext uri="{FF2B5EF4-FFF2-40B4-BE49-F238E27FC236}">
              <a16:creationId xmlns:a16="http://schemas.microsoft.com/office/drawing/2014/main" id="{00000000-0008-0000-0600-0000A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1" name="楕円 940">
          <a:extLst>
            <a:ext uri="{FF2B5EF4-FFF2-40B4-BE49-F238E27FC236}">
              <a16:creationId xmlns:a16="http://schemas.microsoft.com/office/drawing/2014/main" id="{00000000-0008-0000-0600-0000A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3" name="楕円 942">
          <a:extLst>
            <a:ext uri="{FF2B5EF4-FFF2-40B4-BE49-F238E27FC236}">
              <a16:creationId xmlns:a16="http://schemas.microsoft.com/office/drawing/2014/main" id="{00000000-0008-0000-0600-0000A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5" name="楕円 944">
          <a:extLst>
            <a:ext uri="{FF2B5EF4-FFF2-40B4-BE49-F238E27FC236}">
              <a16:creationId xmlns:a16="http://schemas.microsoft.com/office/drawing/2014/main" id="{00000000-0008-0000-0600-0000B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7" name="正方形/長方形 946">
          <a:extLst>
            <a:ext uri="{FF2B5EF4-FFF2-40B4-BE49-F238E27FC236}">
              <a16:creationId xmlns:a16="http://schemas.microsoft.com/office/drawing/2014/main" id="{00000000-0008-0000-0600-0000B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8" name="正方形/長方形 947">
          <a:extLst>
            <a:ext uri="{FF2B5EF4-FFF2-40B4-BE49-F238E27FC236}">
              <a16:creationId xmlns:a16="http://schemas.microsoft.com/office/drawing/2014/main" id="{00000000-0008-0000-0600-0000B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34925</xdr:rowOff>
    </xdr:from>
    <xdr:to>
      <xdr:col>120</xdr:col>
      <xdr:colOff>82550</xdr:colOff>
      <xdr:row>114</xdr:row>
      <xdr:rowOff>130175</xdr:rowOff>
    </xdr:to>
    <xdr:sp macro="" textlink="" fLocksText="0">
      <xdr:nvSpPr>
        <xdr:cNvPr id="949" name="テキスト ボックス 948">
          <a:extLst>
            <a:ext uri="{FF2B5EF4-FFF2-40B4-BE49-F238E27FC236}">
              <a16:creationId xmlns:a16="http://schemas.microsoft.com/office/drawing/2014/main" id="{00000000-0008-0000-0600-0000B5030000}"/>
            </a:ext>
          </a:extLst>
        </xdr:cNvPr>
        <xdr:cNvSpPr txBox="1"/>
      </xdr:nvSpPr>
      <xdr:spPr>
        <a:xfrm>
          <a:off x="711200" y="17179925"/>
          <a:ext cx="19945350" cy="16383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歳出決算総額は、住民一人当たり</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552,245</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円（歳出総額</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÷R5.1.1</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時点の人口）となっています。各経費の住民一人当たりのコストは、概ね類似団体平均を下回っています。</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人件費は、住民一人当たり</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97,092</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円となっています。令和</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４年度は給与改定等により増加しましたが、「横浜市中期４か年計画」（</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2022</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2025</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において、行政に求められる多様なニーズに、スピード感を持って市民目線で対応するとともに、政策課題に即応できる組織体制を構築し、限られた経営資源の中で最大限の効果を発揮できる効率的・効果的な執行体制を構築するという目標を掲げ、執行体制づくりを進めており</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、類似団体平均を下回っています</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900">
              <a:effectLst/>
              <a:latin typeface="ＭＳ ゴシック" panose="020B0609070205080204" pitchFamily="49" charset="-128"/>
              <a:ea typeface="ＭＳ ゴシック" panose="020B0609070205080204" pitchFamily="49" charset="-128"/>
            </a:rPr>
            <a:t>物件費は、住民一人当たり</a:t>
          </a:r>
          <a:r>
            <a:rPr lang="en-US" altLang="ja-JP" sz="900">
              <a:effectLst/>
              <a:latin typeface="ＭＳ ゴシック" panose="020B0609070205080204" pitchFamily="49" charset="-128"/>
              <a:ea typeface="ＭＳ ゴシック" panose="020B0609070205080204" pitchFamily="49" charset="-128"/>
            </a:rPr>
            <a:t>64,010</a:t>
          </a:r>
          <a:r>
            <a:rPr lang="ja-JP" altLang="en-US" sz="900">
              <a:effectLst/>
              <a:latin typeface="ＭＳ ゴシック" panose="020B0609070205080204" pitchFamily="49" charset="-128"/>
              <a:ea typeface="ＭＳ ゴシック" panose="020B0609070205080204" pitchFamily="49" charset="-128"/>
            </a:rPr>
            <a:t>円となっており、前年度から増加しました。主な要因は、新型コロナウイルス感染症対策関連経費は前年度に比べて減少したものの、原油価格・物価高騰に伴う光熱費の増等によるものです。</a:t>
          </a:r>
          <a:endParaRPr lang="ja-JP" altLang="ja-JP" sz="900">
            <a:effectLst/>
            <a:latin typeface="ＭＳ ゴシック" panose="020B0609070205080204" pitchFamily="49" charset="-128"/>
            <a:ea typeface="ＭＳ ゴシック" panose="020B0609070205080204" pitchFamily="49" charset="-128"/>
          </a:endParaRPr>
        </a:p>
        <a:p>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扶助費は、住民一人当たり</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151,444</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円となっており、前年度から減少しました。主な要因は、子育て世帯への臨時特別給付金の終了や、住民税非課税世帯等への臨時特別給付金の給付世帯数の減等によるものです。</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普通建設事業費は、住民一人当たり</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55,695</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円となっており、前年度から大きく</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しました。</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主な要因は、新規整備のうち令和３年度に実施した（一財）横浜市道路建設事業団の解散に向けた補助及び資産購入事業費の減少等によるものです。</a:t>
          </a:r>
          <a:endPar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900">
              <a:effectLst/>
              <a:latin typeface="ＭＳ ゴシック" panose="020B0609070205080204" pitchFamily="49" charset="-128"/>
              <a:ea typeface="ＭＳ ゴシック" panose="020B0609070205080204" pitchFamily="49" charset="-128"/>
            </a:rPr>
            <a:t>公債費は、住民一人当たり</a:t>
          </a:r>
          <a:r>
            <a:rPr lang="en-US" altLang="ja-JP" sz="900">
              <a:effectLst/>
              <a:latin typeface="ＭＳ ゴシック" panose="020B0609070205080204" pitchFamily="49" charset="-128"/>
              <a:ea typeface="ＭＳ ゴシック" panose="020B0609070205080204" pitchFamily="49" charset="-128"/>
            </a:rPr>
            <a:t>58,310</a:t>
          </a:r>
          <a:r>
            <a:rPr lang="ja-JP" altLang="en-US" sz="900">
              <a:effectLst/>
              <a:latin typeface="ＭＳ ゴシック" panose="020B0609070205080204" pitchFamily="49" charset="-128"/>
              <a:ea typeface="ＭＳ ゴシック" panose="020B0609070205080204" pitchFamily="49" charset="-128"/>
            </a:rPr>
            <a:t>円となっており、前年度から増加しました。主な要因は、土地売払収入を減債基金に積み立てたことによる元利償還金の増等によるものです。</a:t>
          </a:r>
          <a:endParaRPr lang="ja-JP" altLang="ja-JP" sz="900">
            <a:effectLst/>
            <a:latin typeface="ＭＳ ゴシック" panose="020B0609070205080204" pitchFamily="49" charset="-128"/>
            <a:ea typeface="ＭＳ ゴシック" panose="020B0609070205080204" pitchFamily="49" charset="-128"/>
          </a:endParaRPr>
        </a:p>
        <a:p>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積立金は、住民一人当たり</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4,226</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円となっており、前年度から減少しました。主な要因は、後年度の事業充当のために一時的に令和３年度に積み立てた財政調整基金積立金の減少によるものです。なお、令和４年度から令和５年度にかけては、</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120</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億円の財源の年度間調整</a:t>
          </a:r>
          <a:r>
            <a:rPr kumimoji="1" lang="en-US" altLang="ja-JP" sz="900" baseline="30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を行いました。（令和３年度から令和４年度は</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億円）</a:t>
          </a:r>
          <a:endPar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本市では、予算の効率的・効果的な執行等により財源を捻出し、財政調整基金に積み立てて翌年度の財源として活用しています。</a:t>
          </a:r>
          <a:endPar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900">
              <a:effectLst/>
              <a:latin typeface="ＭＳ ゴシック" panose="020B0609070205080204" pitchFamily="49" charset="-128"/>
              <a:ea typeface="ＭＳ ゴシック" panose="020B0609070205080204" pitchFamily="49" charset="-128"/>
            </a:rPr>
            <a:t>貸付金は、住民一人当たり</a:t>
          </a:r>
          <a:r>
            <a:rPr lang="en-US" altLang="ja-JP" sz="900">
              <a:effectLst/>
              <a:latin typeface="ＭＳ ゴシック" panose="020B0609070205080204" pitchFamily="49" charset="-128"/>
              <a:ea typeface="ＭＳ ゴシック" panose="020B0609070205080204" pitchFamily="49" charset="-128"/>
            </a:rPr>
            <a:t>39,297</a:t>
          </a:r>
          <a:r>
            <a:rPr lang="ja-JP" altLang="en-US" sz="900">
              <a:effectLst/>
              <a:latin typeface="ＭＳ ゴシック" panose="020B0609070205080204" pitchFamily="49" charset="-128"/>
              <a:ea typeface="ＭＳ ゴシック" panose="020B0609070205080204" pitchFamily="49" charset="-128"/>
            </a:rPr>
            <a:t>円となっており、前年度から減少しました。主な要因は、中小企業融資事業の預託金の減等によるものです。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神奈川県横浜市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3,753,645
3,647,015
438.01
2,107,978,321
2,072,931,560
19,803,203
982,949,142
2,330,616,953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129.2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151130</xdr:rowOff>
    </xdr:from>
    <xdr:to>
      <xdr:col>24</xdr:col>
      <xdr:colOff>62865</xdr:colOff>
      <xdr:row>39</xdr:row>
      <xdr:rowOff>118473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94630"/>
          <a:ext cx="127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122300</xdr:rowOff>
    </xdr:from>
    <xdr:ext cx="378565"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08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118473</xdr:rowOff>
    </xdr:from>
    <xdr:to>
      <xdr:col>24</xdr:col>
      <xdr:colOff>152400</xdr:colOff>
      <xdr:row>39</xdr:row>
      <xdr:rowOff>118473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0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97807</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151130</xdr:rowOff>
    </xdr:from>
    <xdr:to>
      <xdr:col>24</xdr:col>
      <xdr:colOff>152400</xdr:colOff>
      <xdr:row>30</xdr:row>
      <xdr:rowOff>151130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118473</xdr:rowOff>
    </xdr:from>
    <xdr:to>
      <xdr:col>24</xdr:col>
      <xdr:colOff>63500</xdr:colOff>
      <xdr:row>39</xdr:row>
      <xdr:rowOff>123372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805023"/>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35033</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35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12156</xdr:rowOff>
    </xdr:from>
    <xdr:to>
      <xdr:col>24</xdr:col>
      <xdr:colOff>114300</xdr:colOff>
      <xdr:row>36</xdr:row>
      <xdr:rowOff>113756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8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108676</xdr:rowOff>
    </xdr:from>
    <xdr:to>
      <xdr:col>19</xdr:col>
      <xdr:colOff>177800</xdr:colOff>
      <xdr:row>39</xdr:row>
      <xdr:rowOff>123372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795226"/>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23586</xdr:rowOff>
    </xdr:from>
    <xdr:to>
      <xdr:col>20</xdr:col>
      <xdr:colOff>38100</xdr:colOff>
      <xdr:row>36</xdr:row>
      <xdr:rowOff>125186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9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141713</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7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95613</xdr:rowOff>
    </xdr:from>
    <xdr:to>
      <xdr:col>15</xdr:col>
      <xdr:colOff>50800</xdr:colOff>
      <xdr:row>39</xdr:row>
      <xdr:rowOff>108676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78216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31750</xdr:rowOff>
    </xdr:from>
    <xdr:to>
      <xdr:col>15</xdr:col>
      <xdr:colOff>101600</xdr:colOff>
      <xdr:row>36</xdr:row>
      <xdr:rowOff>133350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149877</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95613</xdr:rowOff>
    </xdr:from>
    <xdr:to>
      <xdr:col>10</xdr:col>
      <xdr:colOff>114300</xdr:colOff>
      <xdr:row>39</xdr:row>
      <xdr:rowOff>97246</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78216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162378</xdr:rowOff>
    </xdr:from>
    <xdr:to>
      <xdr:col>10</xdr:col>
      <xdr:colOff>165100</xdr:colOff>
      <xdr:row>36</xdr:row>
      <xdr:rowOff>92528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6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109055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3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141151</xdr:rowOff>
    </xdr:from>
    <xdr:to>
      <xdr:col>6</xdr:col>
      <xdr:colOff>38100</xdr:colOff>
      <xdr:row>36</xdr:row>
      <xdr:rowOff>71301</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87828</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91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67673</xdr:rowOff>
    </xdr:from>
    <xdr:to>
      <xdr:col>24</xdr:col>
      <xdr:colOff>114300</xdr:colOff>
      <xdr:row>39</xdr:row>
      <xdr:rowOff>169273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75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154050</xdr:rowOff>
    </xdr:from>
    <xdr:ext cx="378565"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669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72572</xdr:rowOff>
    </xdr:from>
    <xdr:to>
      <xdr:col>20</xdr:col>
      <xdr:colOff>38100</xdr:colOff>
      <xdr:row>40</xdr:row>
      <xdr:rowOff>2722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75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39</xdr:row>
      <xdr:rowOff>165299</xdr:rowOff>
    </xdr:from>
    <xdr:ext cx="378565"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608017" y="6851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57876</xdr:rowOff>
    </xdr:from>
    <xdr:to>
      <xdr:col>15</xdr:col>
      <xdr:colOff>101600</xdr:colOff>
      <xdr:row>39</xdr:row>
      <xdr:rowOff>159476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74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39</xdr:row>
      <xdr:rowOff>150603</xdr:rowOff>
    </xdr:from>
    <xdr:ext cx="378565"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719017" y="6837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44813</xdr:rowOff>
    </xdr:from>
    <xdr:to>
      <xdr:col>10</xdr:col>
      <xdr:colOff>165100</xdr:colOff>
      <xdr:row>39</xdr:row>
      <xdr:rowOff>146413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7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39</xdr:row>
      <xdr:rowOff>137540</xdr:rowOff>
    </xdr:from>
    <xdr:ext cx="378565"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830017" y="6824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46446</xdr:rowOff>
    </xdr:from>
    <xdr:to>
      <xdr:col>6</xdr:col>
      <xdr:colOff>38100</xdr:colOff>
      <xdr:row>39</xdr:row>
      <xdr:rowOff>148046</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73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39</xdr:row>
      <xdr:rowOff>139173</xdr:rowOff>
    </xdr:from>
    <xdr:ext cx="378565"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941017" y="68257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57</xdr:row>
      <xdr:rowOff>95529</xdr:rowOff>
    </xdr:from>
    <xdr:to>
      <xdr:col>24</xdr:col>
      <xdr:colOff>62865</xdr:colOff>
      <xdr:row>59</xdr:row>
      <xdr:rowOff>75235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9868179"/>
          <a:ext cx="1270" cy="322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79062</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9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75235</xdr:rowOff>
    </xdr:from>
    <xdr:to>
      <xdr:col>24</xdr:col>
      <xdr:colOff>152400</xdr:colOff>
      <xdr:row>59</xdr:row>
      <xdr:rowOff>75235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90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42206</xdr:rowOff>
    </xdr:from>
    <xdr:ext cx="534377"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964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52,978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57</xdr:row>
      <xdr:rowOff>95529</xdr:rowOff>
    </xdr:from>
    <xdr:to>
      <xdr:col>24</xdr:col>
      <xdr:colOff>152400</xdr:colOff>
      <xdr:row>57</xdr:row>
      <xdr:rowOff>95529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9868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33604</xdr:rowOff>
    </xdr:from>
    <xdr:to>
      <xdr:col>24</xdr:col>
      <xdr:colOff>63500</xdr:colOff>
      <xdr:row>59</xdr:row>
      <xdr:rowOff>63627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10149154"/>
          <a:ext cx="838200" cy="3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72927</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845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50050</xdr:rowOff>
    </xdr:from>
    <xdr:to>
      <xdr:col>24</xdr:col>
      <xdr:colOff>114300</xdr:colOff>
      <xdr:row>58</xdr:row>
      <xdr:rowOff>151650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9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155511</xdr:rowOff>
    </xdr:from>
    <xdr:to>
      <xdr:col>19</xdr:col>
      <xdr:colOff>177800</xdr:colOff>
      <xdr:row>59</xdr:row>
      <xdr:rowOff>33604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908300" y="8899461"/>
          <a:ext cx="889000" cy="124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27254</xdr:rowOff>
    </xdr:from>
    <xdr:to>
      <xdr:col>20</xdr:col>
      <xdr:colOff>38100</xdr:colOff>
      <xdr:row>58</xdr:row>
      <xdr:rowOff>128854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97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145381</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974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155511</xdr:rowOff>
    </xdr:from>
    <xdr:to>
      <xdr:col>15</xdr:col>
      <xdr:colOff>50800</xdr:colOff>
      <xdr:row>58</xdr:row>
      <xdr:rowOff>147562</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8899461"/>
          <a:ext cx="889000" cy="1192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63462</xdr:rowOff>
    </xdr:from>
    <xdr:to>
      <xdr:col>15</xdr:col>
      <xdr:colOff>101600</xdr:colOff>
      <xdr:row>51</xdr:row>
      <xdr:rowOff>165062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88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10139</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8582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141491</xdr:rowOff>
    </xdr:from>
    <xdr:to>
      <xdr:col>10</xdr:col>
      <xdr:colOff>114300</xdr:colOff>
      <xdr:row>58</xdr:row>
      <xdr:rowOff>147562</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10085591"/>
          <a:ext cx="889000" cy="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109639</xdr:rowOff>
    </xdr:from>
    <xdr:to>
      <xdr:col>10</xdr:col>
      <xdr:colOff>165100</xdr:colOff>
      <xdr:row>59</xdr:row>
      <xdr:rowOff>39789</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05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30916</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1014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124841</xdr:rowOff>
    </xdr:from>
    <xdr:to>
      <xdr:col>6</xdr:col>
      <xdr:colOff>38100</xdr:colOff>
      <xdr:row>59</xdr:row>
      <xdr:rowOff>54991</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6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46118</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1016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12827</xdr:rowOff>
    </xdr:from>
    <xdr:to>
      <xdr:col>24</xdr:col>
      <xdr:colOff>114300</xdr:colOff>
      <xdr:row>59</xdr:row>
      <xdr:rowOff>114427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1012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99204</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1004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154254</xdr:rowOff>
    </xdr:from>
    <xdr:to>
      <xdr:col>20</xdr:col>
      <xdr:colOff>38100</xdr:colOff>
      <xdr:row>59</xdr:row>
      <xdr:rowOff>84404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1009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75531</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101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104711</xdr:rowOff>
    </xdr:from>
    <xdr:to>
      <xdr:col>15</xdr:col>
      <xdr:colOff>101600</xdr:colOff>
      <xdr:row>52</xdr:row>
      <xdr:rowOff>34861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884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25988</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08795" y="8941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96762</xdr:rowOff>
    </xdr:from>
    <xdr:to>
      <xdr:col>10</xdr:col>
      <xdr:colOff>165100</xdr:colOff>
      <xdr:row>59</xdr:row>
      <xdr:rowOff>26912</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04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43439</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981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90691</xdr:rowOff>
    </xdr:from>
    <xdr:to>
      <xdr:col>6</xdr:col>
      <xdr:colOff>38100</xdr:colOff>
      <xdr:row>59</xdr:row>
      <xdr:rowOff>20841</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03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37368</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981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75912</xdr:rowOff>
    </xdr:from>
    <xdr:to>
      <xdr:col>24</xdr:col>
      <xdr:colOff>62865</xdr:colOff>
      <xdr:row>78</xdr:row>
      <xdr:rowOff>88457</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77412"/>
          <a:ext cx="1270" cy="1384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92284</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65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88457</xdr:rowOff>
    </xdr:from>
    <xdr:to>
      <xdr:col>24</xdr:col>
      <xdr:colOff>152400</xdr:colOff>
      <xdr:row>78</xdr:row>
      <xdr:rowOff>88457</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61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22589</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52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306,976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75912</xdr:rowOff>
    </xdr:from>
    <xdr:to>
      <xdr:col>24</xdr:col>
      <xdr:colOff>152400</xdr:colOff>
      <xdr:row>70</xdr:row>
      <xdr:rowOff>75912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77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156662</xdr:rowOff>
    </xdr:from>
    <xdr:to>
      <xdr:col>24</xdr:col>
      <xdr:colOff>63500</xdr:colOff>
      <xdr:row>75</xdr:row>
      <xdr:rowOff>166793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015412"/>
          <a:ext cx="838200" cy="10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129791</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6456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106914</xdr:rowOff>
    </xdr:from>
    <xdr:to>
      <xdr:col>24</xdr:col>
      <xdr:colOff>114300</xdr:colOff>
      <xdr:row>75</xdr:row>
      <xdr:rowOff>37064</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7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156662</xdr:rowOff>
    </xdr:from>
    <xdr:to>
      <xdr:col>19</xdr:col>
      <xdr:colOff>177800</xdr:colOff>
      <xdr:row>77</xdr:row>
      <xdr:rowOff>19118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015412"/>
          <a:ext cx="889000" cy="20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80908</xdr:rowOff>
    </xdr:from>
    <xdr:to>
      <xdr:col>20</xdr:col>
      <xdr:colOff>38100</xdr:colOff>
      <xdr:row>75</xdr:row>
      <xdr:rowOff>11058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76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27585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543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19118</xdr:rowOff>
    </xdr:from>
    <xdr:to>
      <xdr:col>15</xdr:col>
      <xdr:colOff>50800</xdr:colOff>
      <xdr:row>77</xdr:row>
      <xdr:rowOff>74211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220768"/>
          <a:ext cx="889000" cy="5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150521</xdr:rowOff>
    </xdr:from>
    <xdr:to>
      <xdr:col>15</xdr:col>
      <xdr:colOff>101600</xdr:colOff>
      <xdr:row>76</xdr:row>
      <xdr:rowOff>80671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00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97198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784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74211</xdr:rowOff>
    </xdr:from>
    <xdr:to>
      <xdr:col>10</xdr:col>
      <xdr:colOff>114300</xdr:colOff>
      <xdr:row>77</xdr:row>
      <xdr:rowOff>123379</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275861"/>
          <a:ext cx="889000" cy="49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40629</xdr:rowOff>
    </xdr:from>
    <xdr:to>
      <xdr:col>10</xdr:col>
      <xdr:colOff>165100</xdr:colOff>
      <xdr:row>76</xdr:row>
      <xdr:rowOff>142229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7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158756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846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95172</xdr:rowOff>
    </xdr:from>
    <xdr:to>
      <xdr:col>6</xdr:col>
      <xdr:colOff>38100</xdr:colOff>
      <xdr:row>77</xdr:row>
      <xdr:rowOff>25322</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12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41849</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900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115994</xdr:rowOff>
    </xdr:from>
    <xdr:to>
      <xdr:col>24</xdr:col>
      <xdr:colOff>114300</xdr:colOff>
      <xdr:row>76</xdr:row>
      <xdr:rowOff>46143</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97474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94421</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95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105862</xdr:rowOff>
    </xdr:from>
    <xdr:to>
      <xdr:col>20</xdr:col>
      <xdr:colOff>38100</xdr:colOff>
      <xdr:row>76</xdr:row>
      <xdr:rowOff>36012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96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27139</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057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139768</xdr:rowOff>
    </xdr:from>
    <xdr:to>
      <xdr:col>15</xdr:col>
      <xdr:colOff>101600</xdr:colOff>
      <xdr:row>77</xdr:row>
      <xdr:rowOff>69918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16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61045</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262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23411</xdr:rowOff>
    </xdr:from>
    <xdr:to>
      <xdr:col>10</xdr:col>
      <xdr:colOff>165100</xdr:colOff>
      <xdr:row>77</xdr:row>
      <xdr:rowOff>125011</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22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116138</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317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72579</xdr:rowOff>
    </xdr:from>
    <xdr:to>
      <xdr:col>6</xdr:col>
      <xdr:colOff>38100</xdr:colOff>
      <xdr:row>78</xdr:row>
      <xdr:rowOff>2729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27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165306</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366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53129</xdr:rowOff>
    </xdr:from>
    <xdr:to>
      <xdr:col>24</xdr:col>
      <xdr:colOff>62865</xdr:colOff>
      <xdr:row>95</xdr:row>
      <xdr:rowOff>110759</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483629"/>
          <a:ext cx="1270" cy="914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114586</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402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95</xdr:row>
      <xdr:rowOff>110759</xdr:rowOff>
    </xdr:from>
    <xdr:to>
      <xdr:col>24</xdr:col>
      <xdr:colOff>152400</xdr:colOff>
      <xdr:row>95</xdr:row>
      <xdr:rowOff>110759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398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171256</xdr:rowOff>
    </xdr:from>
    <xdr:ext cx="534377"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25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53129</xdr:rowOff>
    </xdr:from>
    <xdr:to>
      <xdr:col>24</xdr:col>
      <xdr:colOff>152400</xdr:colOff>
      <xdr:row>90</xdr:row>
      <xdr:rowOff>53129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48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62250</xdr:rowOff>
    </xdr:from>
    <xdr:to>
      <xdr:col>24</xdr:col>
      <xdr:colOff>63500</xdr:colOff>
      <xdr:row>95</xdr:row>
      <xdr:rowOff>83807</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3797300" y="16350000"/>
          <a:ext cx="838200" cy="2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168287</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5941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145410</xdr:rowOff>
    </xdr:from>
    <xdr:to>
      <xdr:col>24</xdr:col>
      <xdr:colOff>114300</xdr:colOff>
      <xdr:row>94</xdr:row>
      <xdr:rowOff>75560</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0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62250</xdr:rowOff>
    </xdr:from>
    <xdr:to>
      <xdr:col>19</xdr:col>
      <xdr:colOff>177800</xdr:colOff>
      <xdr:row>97</xdr:row>
      <xdr:rowOff>57975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350000"/>
          <a:ext cx="889000" cy="33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7632</xdr:rowOff>
    </xdr:from>
    <xdr:to>
      <xdr:col>20</xdr:col>
      <xdr:colOff>38100</xdr:colOff>
      <xdr:row>94</xdr:row>
      <xdr:rowOff>109232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12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125759</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589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57975</xdr:rowOff>
    </xdr:from>
    <xdr:to>
      <xdr:col>15</xdr:col>
      <xdr:colOff>50800</xdr:colOff>
      <xdr:row>97</xdr:row>
      <xdr:rowOff>153005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688625"/>
          <a:ext cx="889000" cy="9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23064</xdr:rowOff>
    </xdr:from>
    <xdr:to>
      <xdr:col>15</xdr:col>
      <xdr:colOff>101600</xdr:colOff>
      <xdr:row>96</xdr:row>
      <xdr:rowOff>124664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48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141191</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25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153005</xdr:rowOff>
    </xdr:from>
    <xdr:to>
      <xdr:col>10</xdr:col>
      <xdr:colOff>114300</xdr:colOff>
      <xdr:row>97</xdr:row>
      <xdr:rowOff>155702</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783655"/>
          <a:ext cx="889000" cy="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76212</xdr:rowOff>
    </xdr:from>
    <xdr:to>
      <xdr:col>10</xdr:col>
      <xdr:colOff>165100</xdr:colOff>
      <xdr:row>97</xdr:row>
      <xdr:rowOff>6362</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535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22889</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31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97656</xdr:rowOff>
    </xdr:from>
    <xdr:to>
      <xdr:col>6</xdr:col>
      <xdr:colOff>38100</xdr:colOff>
      <xdr:row>97</xdr:row>
      <xdr:rowOff>27806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55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44333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33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33007</xdr:rowOff>
    </xdr:from>
    <xdr:to>
      <xdr:col>24</xdr:col>
      <xdr:colOff>114300</xdr:colOff>
      <xdr:row>95</xdr:row>
      <xdr:rowOff>134607</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32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119384</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23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11450</xdr:rowOff>
    </xdr:from>
    <xdr:to>
      <xdr:col>20</xdr:col>
      <xdr:colOff>38100</xdr:colOff>
      <xdr:row>95</xdr:row>
      <xdr:rowOff>113050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104177</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39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7175</xdr:rowOff>
    </xdr:from>
    <xdr:to>
      <xdr:col>15</xdr:col>
      <xdr:colOff>101600</xdr:colOff>
      <xdr:row>97</xdr:row>
      <xdr:rowOff>108775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63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99902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73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102205</xdr:rowOff>
    </xdr:from>
    <xdr:to>
      <xdr:col>10</xdr:col>
      <xdr:colOff>165100</xdr:colOff>
      <xdr:row>98</xdr:row>
      <xdr:rowOff>32355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73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23482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82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104902</xdr:rowOff>
    </xdr:from>
    <xdr:to>
      <xdr:col>6</xdr:col>
      <xdr:colOff>38100</xdr:colOff>
      <xdr:row>98</xdr:row>
      <xdr:rowOff>35052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73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26179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82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33</xdr:row>
      <xdr:rowOff>168927</xdr:rowOff>
    </xdr:from>
    <xdr:ext cx="37702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226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31</xdr:row>
      <xdr:rowOff>130827</xdr:rowOff>
    </xdr:from>
    <xdr:ext cx="37702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226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78740</xdr:rowOff>
    </xdr:from>
    <xdr:to>
      <xdr:col>54</xdr:col>
      <xdr:colOff>189865</xdr:colOff>
      <xdr:row>39</xdr:row>
      <xdr:rowOff>16510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393690"/>
          <a:ext cx="1270" cy="130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20337</xdr:rowOff>
    </xdr:from>
    <xdr:ext cx="313932"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068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16510</xdr:rowOff>
    </xdr:from>
    <xdr:to>
      <xdr:col>55</xdr:col>
      <xdr:colOff>88900</xdr:colOff>
      <xdr:row>39</xdr:row>
      <xdr:rowOff>16510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03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25417</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16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78740</xdr:rowOff>
    </xdr:from>
    <xdr:to>
      <xdr:col>55</xdr:col>
      <xdr:colOff>88900</xdr:colOff>
      <xdr:row>31</xdr:row>
      <xdr:rowOff>78740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39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68580</xdr:rowOff>
    </xdr:from>
    <xdr:to>
      <xdr:col>55</xdr:col>
      <xdr:colOff>0</xdr:colOff>
      <xdr:row>35</xdr:row>
      <xdr:rowOff>128270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069330"/>
          <a:ext cx="838200" cy="5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31767</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2039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53340</xdr:rowOff>
    </xdr:from>
    <xdr:to>
      <xdr:col>55</xdr:col>
      <xdr:colOff>50800</xdr:colOff>
      <xdr:row>36</xdr:row>
      <xdr:rowOff>154940</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128270</xdr:rowOff>
    </xdr:from>
    <xdr:to>
      <xdr:col>50</xdr:col>
      <xdr:colOff>114300</xdr:colOff>
      <xdr:row>36</xdr:row>
      <xdr:rowOff>29210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12902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2540</xdr:rowOff>
    </xdr:from>
    <xdr:to>
      <xdr:col>50</xdr:col>
      <xdr:colOff>165100</xdr:colOff>
      <xdr:row>36</xdr:row>
      <xdr:rowOff>104140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95267</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267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29210</xdr:rowOff>
    </xdr:from>
    <xdr:to>
      <xdr:col>45</xdr:col>
      <xdr:colOff>177800</xdr:colOff>
      <xdr:row>36</xdr:row>
      <xdr:rowOff>119380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201410"/>
          <a:ext cx="889000" cy="9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152400</xdr:rowOff>
    </xdr:from>
    <xdr:to>
      <xdr:col>46</xdr:col>
      <xdr:colOff>38100</xdr:colOff>
      <xdr:row>36</xdr:row>
      <xdr:rowOff>82550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1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73677</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245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119380</xdr:rowOff>
    </xdr:from>
    <xdr:to>
      <xdr:col>41</xdr:col>
      <xdr:colOff>50800</xdr:colOff>
      <xdr:row>36</xdr:row>
      <xdr:rowOff>120650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629158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60960</xdr:rowOff>
    </xdr:from>
    <xdr:to>
      <xdr:col>41</xdr:col>
      <xdr:colOff>101600</xdr:colOff>
      <xdr:row>36</xdr:row>
      <xdr:rowOff>162560</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7637</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008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52070</xdr:rowOff>
    </xdr:from>
    <xdr:to>
      <xdr:col>36</xdr:col>
      <xdr:colOff>165100</xdr:colOff>
      <xdr:row>36</xdr:row>
      <xdr:rowOff>153670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22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170197</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5999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17780</xdr:rowOff>
    </xdr:from>
    <xdr:to>
      <xdr:col>55</xdr:col>
      <xdr:colOff>50800</xdr:colOff>
      <xdr:row>35</xdr:row>
      <xdr:rowOff>119380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01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40657</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5869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77470</xdr:rowOff>
    </xdr:from>
    <xdr:to>
      <xdr:col>50</xdr:col>
      <xdr:colOff>165100</xdr:colOff>
      <xdr:row>36</xdr:row>
      <xdr:rowOff>7620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07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24147</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5853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149860</xdr:rowOff>
    </xdr:from>
    <xdr:to>
      <xdr:col>46</xdr:col>
      <xdr:colOff>38100</xdr:colOff>
      <xdr:row>36</xdr:row>
      <xdr:rowOff>80010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15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96537</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5925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68580</xdr:rowOff>
    </xdr:from>
    <xdr:to>
      <xdr:col>41</xdr:col>
      <xdr:colOff>101600</xdr:colOff>
      <xdr:row>36</xdr:row>
      <xdr:rowOff>170180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161307</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69850</xdr:rowOff>
    </xdr:from>
    <xdr:to>
      <xdr:col>36</xdr:col>
      <xdr:colOff>165100</xdr:colOff>
      <xdr:row>37</xdr:row>
      <xdr:rowOff>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24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162577</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334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126238</xdr:rowOff>
    </xdr:from>
    <xdr:to>
      <xdr:col>54</xdr:col>
      <xdr:colOff>189865</xdr:colOff>
      <xdr:row>59</xdr:row>
      <xdr:rowOff>39624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70188"/>
          <a:ext cx="1270" cy="1284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43451</xdr:rowOff>
    </xdr:from>
    <xdr:ext cx="313932"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590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39624</xdr:rowOff>
    </xdr:from>
    <xdr:to>
      <xdr:col>55</xdr:col>
      <xdr:colOff>88900</xdr:colOff>
      <xdr:row>59</xdr:row>
      <xdr:rowOff>39624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55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72915</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4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126238</xdr:rowOff>
    </xdr:from>
    <xdr:to>
      <xdr:col>55</xdr:col>
      <xdr:colOff>88900</xdr:colOff>
      <xdr:row>51</xdr:row>
      <xdr:rowOff>126238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70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150114</xdr:rowOff>
    </xdr:from>
    <xdr:to>
      <xdr:col>55</xdr:col>
      <xdr:colOff>0</xdr:colOff>
      <xdr:row>58</xdr:row>
      <xdr:rowOff>156464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10094214"/>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74058</xdr:rowOff>
    </xdr:from>
    <xdr:ext cx="469744"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675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51181</xdr:rowOff>
    </xdr:from>
    <xdr:to>
      <xdr:col>55</xdr:col>
      <xdr:colOff>50800</xdr:colOff>
      <xdr:row>57</xdr:row>
      <xdr:rowOff>152781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82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154051</xdr:rowOff>
    </xdr:from>
    <xdr:to>
      <xdr:col>50</xdr:col>
      <xdr:colOff>114300</xdr:colOff>
      <xdr:row>58</xdr:row>
      <xdr:rowOff>156464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10098151"/>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52451</xdr:rowOff>
    </xdr:from>
    <xdr:to>
      <xdr:col>50</xdr:col>
      <xdr:colOff>165100</xdr:colOff>
      <xdr:row>57</xdr:row>
      <xdr:rowOff>154051</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8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170578</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404428" y="960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154051</xdr:rowOff>
    </xdr:from>
    <xdr:to>
      <xdr:col>45</xdr:col>
      <xdr:colOff>177800</xdr:colOff>
      <xdr:row>58</xdr:row>
      <xdr:rowOff>154432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10098151"/>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58547</xdr:rowOff>
    </xdr:from>
    <xdr:to>
      <xdr:col>46</xdr:col>
      <xdr:colOff>38100</xdr:colOff>
      <xdr:row>57</xdr:row>
      <xdr:rowOff>160147</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5224</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15428" y="960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154432</xdr:rowOff>
    </xdr:from>
    <xdr:to>
      <xdr:col>41</xdr:col>
      <xdr:colOff>50800</xdr:colOff>
      <xdr:row>58</xdr:row>
      <xdr:rowOff>154432</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100985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58547</xdr:rowOff>
    </xdr:from>
    <xdr:to>
      <xdr:col>41</xdr:col>
      <xdr:colOff>101600</xdr:colOff>
      <xdr:row>57</xdr:row>
      <xdr:rowOff>160147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5224</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26428" y="960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71628</xdr:rowOff>
    </xdr:from>
    <xdr:to>
      <xdr:col>36</xdr:col>
      <xdr:colOff>165100</xdr:colOff>
      <xdr:row>58</xdr:row>
      <xdr:rowOff>1778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84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18305</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37428" y="9619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99314</xdr:rowOff>
    </xdr:from>
    <xdr:to>
      <xdr:col>55</xdr:col>
      <xdr:colOff>50800</xdr:colOff>
      <xdr:row>59</xdr:row>
      <xdr:rowOff>29464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1004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14241</xdr:rowOff>
    </xdr:from>
    <xdr:ext cx="378565"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5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105664</xdr:rowOff>
    </xdr:from>
    <xdr:to>
      <xdr:col>50</xdr:col>
      <xdr:colOff>165100</xdr:colOff>
      <xdr:row>59</xdr:row>
      <xdr:rowOff>35814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1004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26941</xdr:rowOff>
    </xdr:from>
    <xdr:ext cx="378565"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50017" y="101424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103251</xdr:rowOff>
    </xdr:from>
    <xdr:to>
      <xdr:col>46</xdr:col>
      <xdr:colOff>38100</xdr:colOff>
      <xdr:row>59</xdr:row>
      <xdr:rowOff>33401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1004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24528</xdr:rowOff>
    </xdr:from>
    <xdr:ext cx="378565"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61017" y="10140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103632</xdr:rowOff>
    </xdr:from>
    <xdr:to>
      <xdr:col>41</xdr:col>
      <xdr:colOff>101600</xdr:colOff>
      <xdr:row>59</xdr:row>
      <xdr:rowOff>33782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04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24909</xdr:rowOff>
    </xdr:from>
    <xdr:ext cx="378565"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72017" y="10140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103632</xdr:rowOff>
    </xdr:from>
    <xdr:to>
      <xdr:col>36</xdr:col>
      <xdr:colOff>165100</xdr:colOff>
      <xdr:row>59</xdr:row>
      <xdr:rowOff>33782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1004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24909</xdr:rowOff>
    </xdr:from>
    <xdr:ext cx="378565"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83017" y="10140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113443</xdr:rowOff>
    </xdr:from>
    <xdr:to>
      <xdr:col>54</xdr:col>
      <xdr:colOff>189865</xdr:colOff>
      <xdr:row>79</xdr:row>
      <xdr:rowOff>59679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114943"/>
          <a:ext cx="1270" cy="1489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63506</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08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59679</xdr:rowOff>
    </xdr:from>
    <xdr:to>
      <xdr:col>55</xdr:col>
      <xdr:colOff>88900</xdr:colOff>
      <xdr:row>79</xdr:row>
      <xdr:rowOff>59679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0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60120</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90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140,412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113443</xdr:rowOff>
    </xdr:from>
    <xdr:to>
      <xdr:col>55</xdr:col>
      <xdr:colOff>88900</xdr:colOff>
      <xdr:row>70</xdr:row>
      <xdr:rowOff>113443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114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166740</xdr:rowOff>
    </xdr:from>
    <xdr:to>
      <xdr:col>55</xdr:col>
      <xdr:colOff>0</xdr:colOff>
      <xdr:row>76</xdr:row>
      <xdr:rowOff>112040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025490"/>
          <a:ext cx="838200" cy="11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112884</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43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134457</xdr:rowOff>
    </xdr:from>
    <xdr:to>
      <xdr:col>55</xdr:col>
      <xdr:colOff>50800</xdr:colOff>
      <xdr:row>77</xdr:row>
      <xdr:rowOff>64607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16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111963</xdr:rowOff>
    </xdr:from>
    <xdr:to>
      <xdr:col>50</xdr:col>
      <xdr:colOff>114300</xdr:colOff>
      <xdr:row>75</xdr:row>
      <xdr:rowOff>166740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2970713"/>
          <a:ext cx="889000" cy="54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16923</xdr:rowOff>
    </xdr:from>
    <xdr:to>
      <xdr:col>50</xdr:col>
      <xdr:colOff>165100</xdr:colOff>
      <xdr:row>76</xdr:row>
      <xdr:rowOff>118523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047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109650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13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111963</xdr:rowOff>
    </xdr:from>
    <xdr:to>
      <xdr:col>45</xdr:col>
      <xdr:colOff>177800</xdr:colOff>
      <xdr:row>78</xdr:row>
      <xdr:rowOff>111789</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2970713"/>
          <a:ext cx="889000" cy="51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45771</xdr:rowOff>
    </xdr:from>
    <xdr:to>
      <xdr:col>46</xdr:col>
      <xdr:colOff>38100</xdr:colOff>
      <xdr:row>76</xdr:row>
      <xdr:rowOff>147371</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07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138498</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16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111789</xdr:rowOff>
    </xdr:from>
    <xdr:to>
      <xdr:col>41</xdr:col>
      <xdr:colOff>50800</xdr:colOff>
      <xdr:row>78</xdr:row>
      <xdr:rowOff>126299</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484889"/>
          <a:ext cx="889000" cy="14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132922</xdr:rowOff>
    </xdr:from>
    <xdr:to>
      <xdr:col>41</xdr:col>
      <xdr:colOff>101600</xdr:colOff>
      <xdr:row>78</xdr:row>
      <xdr:rowOff>63072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3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79599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0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143568</xdr:rowOff>
    </xdr:from>
    <xdr:to>
      <xdr:col>36</xdr:col>
      <xdr:colOff>165100</xdr:colOff>
      <xdr:row>78</xdr:row>
      <xdr:rowOff>73718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4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90245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2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61240</xdr:rowOff>
    </xdr:from>
    <xdr:to>
      <xdr:col>55</xdr:col>
      <xdr:colOff>50800</xdr:colOff>
      <xdr:row>76</xdr:row>
      <xdr:rowOff>162840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09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84117</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94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115940</xdr:rowOff>
    </xdr:from>
    <xdr:to>
      <xdr:col>50</xdr:col>
      <xdr:colOff>165100</xdr:colOff>
      <xdr:row>76</xdr:row>
      <xdr:rowOff>46090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297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62617</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2749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61163</xdr:rowOff>
    </xdr:from>
    <xdr:to>
      <xdr:col>46</xdr:col>
      <xdr:colOff>38100</xdr:colOff>
      <xdr:row>75</xdr:row>
      <xdr:rowOff>162762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29199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7840</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269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60989</xdr:rowOff>
    </xdr:from>
    <xdr:to>
      <xdr:col>41</xdr:col>
      <xdr:colOff>101600</xdr:colOff>
      <xdr:row>78</xdr:row>
      <xdr:rowOff>162589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3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153716</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52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75499</xdr:rowOff>
    </xdr:from>
    <xdr:to>
      <xdr:col>36</xdr:col>
      <xdr:colOff>165100</xdr:colOff>
      <xdr:row>79</xdr:row>
      <xdr:rowOff>5649</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4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168226</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54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160548</xdr:rowOff>
    </xdr:from>
    <xdr:to>
      <xdr:col>54</xdr:col>
      <xdr:colOff>189865</xdr:colOff>
      <xdr:row>98</xdr:row>
      <xdr:rowOff>122396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762498"/>
          <a:ext cx="1270" cy="1161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126223</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92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122396</xdr:rowOff>
    </xdr:from>
    <xdr:to>
      <xdr:col>55</xdr:col>
      <xdr:colOff>88900</xdr:colOff>
      <xdr:row>98</xdr:row>
      <xdr:rowOff>122396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924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107225</xdr:rowOff>
    </xdr:from>
    <xdr:ext cx="534377"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53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91,588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160548</xdr:rowOff>
    </xdr:from>
    <xdr:to>
      <xdr:col>55</xdr:col>
      <xdr:colOff>88900</xdr:colOff>
      <xdr:row>91</xdr:row>
      <xdr:rowOff>160548</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76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86847</xdr:rowOff>
    </xdr:from>
    <xdr:to>
      <xdr:col>55</xdr:col>
      <xdr:colOff>0</xdr:colOff>
      <xdr:row>95</xdr:row>
      <xdr:rowOff>89430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5688797"/>
          <a:ext cx="838200" cy="68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29847</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146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6970</xdr:rowOff>
    </xdr:from>
    <xdr:to>
      <xdr:col>55</xdr:col>
      <xdr:colOff>50800</xdr:colOff>
      <xdr:row>95</xdr:row>
      <xdr:rowOff>108570</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29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86847</xdr:rowOff>
    </xdr:from>
    <xdr:to>
      <xdr:col>50</xdr:col>
      <xdr:colOff>114300</xdr:colOff>
      <xdr:row>95</xdr:row>
      <xdr:rowOff>32876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5688797"/>
          <a:ext cx="889000" cy="63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119830</xdr:rowOff>
    </xdr:from>
    <xdr:to>
      <xdr:col>50</xdr:col>
      <xdr:colOff>165100</xdr:colOff>
      <xdr:row>95</xdr:row>
      <xdr:rowOff>49980</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23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41107</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32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32876</xdr:rowOff>
    </xdr:from>
    <xdr:to>
      <xdr:col>45</xdr:col>
      <xdr:colOff>177800</xdr:colOff>
      <xdr:row>95</xdr:row>
      <xdr:rowOff>56032</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320626"/>
          <a:ext cx="889000" cy="23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62748</xdr:rowOff>
    </xdr:from>
    <xdr:to>
      <xdr:col>46</xdr:col>
      <xdr:colOff>38100</xdr:colOff>
      <xdr:row>95</xdr:row>
      <xdr:rowOff>164348</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35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155475</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44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22977</xdr:rowOff>
    </xdr:from>
    <xdr:to>
      <xdr:col>41</xdr:col>
      <xdr:colOff>50800</xdr:colOff>
      <xdr:row>95</xdr:row>
      <xdr:rowOff>56032</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6310727"/>
          <a:ext cx="889000" cy="3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85700</xdr:rowOff>
    </xdr:from>
    <xdr:to>
      <xdr:col>41</xdr:col>
      <xdr:colOff>101600</xdr:colOff>
      <xdr:row>96</xdr:row>
      <xdr:rowOff>15850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37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6977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46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76853</xdr:rowOff>
    </xdr:from>
    <xdr:to>
      <xdr:col>36</xdr:col>
      <xdr:colOff>165100</xdr:colOff>
      <xdr:row>96</xdr:row>
      <xdr:rowOff>7003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36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169580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45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38630</xdr:rowOff>
    </xdr:from>
    <xdr:to>
      <xdr:col>55</xdr:col>
      <xdr:colOff>50800</xdr:colOff>
      <xdr:row>95</xdr:row>
      <xdr:rowOff>140230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32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17057</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30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36047</xdr:rowOff>
    </xdr:from>
    <xdr:to>
      <xdr:col>50</xdr:col>
      <xdr:colOff>165100</xdr:colOff>
      <xdr:row>91</xdr:row>
      <xdr:rowOff>137647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563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89</xdr:row>
      <xdr:rowOff>154174</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541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153526</xdr:rowOff>
    </xdr:from>
    <xdr:to>
      <xdr:col>46</xdr:col>
      <xdr:colOff>38100</xdr:colOff>
      <xdr:row>95</xdr:row>
      <xdr:rowOff>83676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26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100203</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04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5232</xdr:rowOff>
    </xdr:from>
    <xdr:to>
      <xdr:col>41</xdr:col>
      <xdr:colOff>101600</xdr:colOff>
      <xdr:row>95</xdr:row>
      <xdr:rowOff>106832</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29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123359</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068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143627</xdr:rowOff>
    </xdr:from>
    <xdr:to>
      <xdr:col>36</xdr:col>
      <xdr:colOff>165100</xdr:colOff>
      <xdr:row>95</xdr:row>
      <xdr:rowOff>73777</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25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90304</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03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30135</xdr:rowOff>
    </xdr:from>
    <xdr:to>
      <xdr:col>85</xdr:col>
      <xdr:colOff>126364</xdr:colOff>
      <xdr:row>39</xdr:row>
      <xdr:rowOff>1070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345085"/>
          <a:ext cx="1269" cy="134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4897</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6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1070</xdr:rowOff>
    </xdr:from>
    <xdr:to>
      <xdr:col>86</xdr:col>
      <xdr:colOff>25400</xdr:colOff>
      <xdr:row>39</xdr:row>
      <xdr:rowOff>1070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68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148262</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12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30135</xdr:rowOff>
    </xdr:from>
    <xdr:to>
      <xdr:col>86</xdr:col>
      <xdr:colOff>25400</xdr:colOff>
      <xdr:row>31</xdr:row>
      <xdr:rowOff>30135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345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134965</xdr:rowOff>
    </xdr:from>
    <xdr:to>
      <xdr:col>85</xdr:col>
      <xdr:colOff>127000</xdr:colOff>
      <xdr:row>36</xdr:row>
      <xdr:rowOff>69650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135715"/>
          <a:ext cx="838200" cy="10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60505</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5889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37628</xdr:rowOff>
    </xdr:from>
    <xdr:to>
      <xdr:col>85</xdr:col>
      <xdr:colOff>177800</xdr:colOff>
      <xdr:row>35</xdr:row>
      <xdr:rowOff>139228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03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69650</xdr:rowOff>
    </xdr:from>
    <xdr:to>
      <xdr:col>81</xdr:col>
      <xdr:colOff>50800</xdr:colOff>
      <xdr:row>36</xdr:row>
      <xdr:rowOff>70140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241850"/>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170869</xdr:rowOff>
    </xdr:from>
    <xdr:to>
      <xdr:col>81</xdr:col>
      <xdr:colOff>101600</xdr:colOff>
      <xdr:row>35</xdr:row>
      <xdr:rowOff>101019</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00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117546</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577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64589</xdr:rowOff>
    </xdr:from>
    <xdr:to>
      <xdr:col>76</xdr:col>
      <xdr:colOff>114300</xdr:colOff>
      <xdr:row>36</xdr:row>
      <xdr:rowOff>70140</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065339"/>
          <a:ext cx="889000" cy="177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29137</xdr:rowOff>
    </xdr:from>
    <xdr:to>
      <xdr:col>76</xdr:col>
      <xdr:colOff>165100</xdr:colOff>
      <xdr:row>35</xdr:row>
      <xdr:rowOff>130737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02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147264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580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64589</xdr:rowOff>
    </xdr:from>
    <xdr:to>
      <xdr:col>71</xdr:col>
      <xdr:colOff>177800</xdr:colOff>
      <xdr:row>36</xdr:row>
      <xdr:rowOff>122555</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065339"/>
          <a:ext cx="889000" cy="22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105555</xdr:rowOff>
    </xdr:from>
    <xdr:to>
      <xdr:col>72</xdr:col>
      <xdr:colOff>38100</xdr:colOff>
      <xdr:row>35</xdr:row>
      <xdr:rowOff>35705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593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52232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571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48895</xdr:rowOff>
    </xdr:from>
    <xdr:to>
      <xdr:col>67</xdr:col>
      <xdr:colOff>101600</xdr:colOff>
      <xdr:row>35</xdr:row>
      <xdr:rowOff>150495</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167022</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582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84165</xdr:rowOff>
    </xdr:from>
    <xdr:to>
      <xdr:col>85</xdr:col>
      <xdr:colOff>177800</xdr:colOff>
      <xdr:row>36</xdr:row>
      <xdr:rowOff>14315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08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62592</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063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18850</xdr:rowOff>
    </xdr:from>
    <xdr:to>
      <xdr:col>81</xdr:col>
      <xdr:colOff>101600</xdr:colOff>
      <xdr:row>36</xdr:row>
      <xdr:rowOff>120450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19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111577</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28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19340</xdr:rowOff>
    </xdr:from>
    <xdr:to>
      <xdr:col>76</xdr:col>
      <xdr:colOff>165100</xdr:colOff>
      <xdr:row>36</xdr:row>
      <xdr:rowOff>120940</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19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112067</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28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13789</xdr:rowOff>
    </xdr:from>
    <xdr:to>
      <xdr:col>72</xdr:col>
      <xdr:colOff>38100</xdr:colOff>
      <xdr:row>35</xdr:row>
      <xdr:rowOff>115389</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01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106516</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10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71755</xdr:rowOff>
    </xdr:from>
    <xdr:to>
      <xdr:col>67</xdr:col>
      <xdr:colOff>101600</xdr:colOff>
      <xdr:row>37</xdr:row>
      <xdr:rowOff>1905</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24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164482</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33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149339</xdr:rowOff>
    </xdr:from>
    <xdr:to>
      <xdr:col>85</xdr:col>
      <xdr:colOff>126364</xdr:colOff>
      <xdr:row>59</xdr:row>
      <xdr:rowOff>16866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8893289"/>
          <a:ext cx="1269" cy="1239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20693</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1013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16866</xdr:rowOff>
    </xdr:from>
    <xdr:to>
      <xdr:col>86</xdr:col>
      <xdr:colOff>25400</xdr:colOff>
      <xdr:row>59</xdr:row>
      <xdr:rowOff>16866</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10132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96016</xdr:rowOff>
    </xdr:from>
    <xdr:ext cx="599010"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668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103,247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149339</xdr:rowOff>
    </xdr:from>
    <xdr:to>
      <xdr:col>86</xdr:col>
      <xdr:colOff>25400</xdr:colOff>
      <xdr:row>51</xdr:row>
      <xdr:rowOff>149339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8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23761</xdr:rowOff>
    </xdr:from>
    <xdr:to>
      <xdr:col>85</xdr:col>
      <xdr:colOff>127000</xdr:colOff>
      <xdr:row>55</xdr:row>
      <xdr:rowOff>155969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5481300" y="9453511"/>
          <a:ext cx="838200" cy="132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58132</xdr:rowOff>
    </xdr:from>
    <xdr:ext cx="534377"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1449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35255</xdr:rowOff>
    </xdr:from>
    <xdr:to>
      <xdr:col>85</xdr:col>
      <xdr:colOff>177800</xdr:colOff>
      <xdr:row>54</xdr:row>
      <xdr:rowOff>136855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29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28791</xdr:rowOff>
    </xdr:from>
    <xdr:to>
      <xdr:col>81</xdr:col>
      <xdr:colOff>50800</xdr:colOff>
      <xdr:row>55</xdr:row>
      <xdr:rowOff>155969</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4592300" y="9458541"/>
          <a:ext cx="889000" cy="12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109931</xdr:rowOff>
    </xdr:from>
    <xdr:to>
      <xdr:col>81</xdr:col>
      <xdr:colOff>101600</xdr:colOff>
      <xdr:row>55</xdr:row>
      <xdr:rowOff>40081</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36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56608</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14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28791</xdr:rowOff>
    </xdr:from>
    <xdr:to>
      <xdr:col>76</xdr:col>
      <xdr:colOff>114300</xdr:colOff>
      <xdr:row>56</xdr:row>
      <xdr:rowOff>162675</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3703300" y="9458541"/>
          <a:ext cx="889000" cy="30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30835</xdr:rowOff>
    </xdr:from>
    <xdr:to>
      <xdr:col>76</xdr:col>
      <xdr:colOff>165100</xdr:colOff>
      <xdr:row>54</xdr:row>
      <xdr:rowOff>132435</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28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148962</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06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162675</xdr:rowOff>
    </xdr:from>
    <xdr:to>
      <xdr:col>71</xdr:col>
      <xdr:colOff>177800</xdr:colOff>
      <xdr:row>57</xdr:row>
      <xdr:rowOff>5855</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2814300" y="9763875"/>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73889</xdr:rowOff>
    </xdr:from>
    <xdr:to>
      <xdr:col>72</xdr:col>
      <xdr:colOff>38100</xdr:colOff>
      <xdr:row>56</xdr:row>
      <xdr:rowOff>4039</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50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20566</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27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13157</xdr:rowOff>
    </xdr:from>
    <xdr:to>
      <xdr:col>67</xdr:col>
      <xdr:colOff>101600</xdr:colOff>
      <xdr:row>56</xdr:row>
      <xdr:rowOff>114757</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6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131284</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38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144411</xdr:rowOff>
    </xdr:from>
    <xdr:to>
      <xdr:col>85</xdr:col>
      <xdr:colOff>177800</xdr:colOff>
      <xdr:row>55</xdr:row>
      <xdr:rowOff>74561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940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122838</xdr:rowOff>
    </xdr:from>
    <xdr:ext cx="534377"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938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105169</xdr:rowOff>
    </xdr:from>
    <xdr:to>
      <xdr:col>81</xdr:col>
      <xdr:colOff>101600</xdr:colOff>
      <xdr:row>56</xdr:row>
      <xdr:rowOff>35319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953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26446</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14111" y="962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149441</xdr:rowOff>
    </xdr:from>
    <xdr:to>
      <xdr:col>76</xdr:col>
      <xdr:colOff>165100</xdr:colOff>
      <xdr:row>55</xdr:row>
      <xdr:rowOff>79591</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940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70718</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325111" y="950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111875</xdr:rowOff>
    </xdr:from>
    <xdr:to>
      <xdr:col>72</xdr:col>
      <xdr:colOff>38100</xdr:colOff>
      <xdr:row>57</xdr:row>
      <xdr:rowOff>42025</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971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33152</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36111" y="980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126505</xdr:rowOff>
    </xdr:from>
    <xdr:to>
      <xdr:col>67</xdr:col>
      <xdr:colOff>101600</xdr:colOff>
      <xdr:row>57</xdr:row>
      <xdr:rowOff>56655</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972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47782</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47111" y="982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52015</xdr:rowOff>
    </xdr:from>
    <xdr:to>
      <xdr:col>85</xdr:col>
      <xdr:colOff>126364</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224965"/>
          <a:ext cx="1269" cy="1418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170142</xdr:rowOff>
    </xdr:from>
    <xdr:ext cx="469744"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2000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52015</xdr:rowOff>
    </xdr:from>
    <xdr:to>
      <xdr:col>86</xdr:col>
      <xdr:colOff>25400</xdr:colOff>
      <xdr:row>71</xdr:row>
      <xdr:rowOff>52015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224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99367</xdr:rowOff>
    </xdr:from>
    <xdr:ext cx="378565"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3010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76490</xdr:rowOff>
    </xdr:from>
    <xdr:to>
      <xdr:col>85</xdr:col>
      <xdr:colOff>177800</xdr:colOff>
      <xdr:row>79</xdr:row>
      <xdr:rowOff>6640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4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38953</xdr:rowOff>
    </xdr:from>
    <xdr:to>
      <xdr:col>81</xdr:col>
      <xdr:colOff>50800</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4592300" y="13583503"/>
          <a:ext cx="889000" cy="5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66694</xdr:rowOff>
    </xdr:from>
    <xdr:to>
      <xdr:col>81</xdr:col>
      <xdr:colOff>101600</xdr:colOff>
      <xdr:row>78</xdr:row>
      <xdr:rowOff>168294</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43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13371</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2017" y="13215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38953</xdr:rowOff>
    </xdr:from>
    <xdr:to>
      <xdr:col>76</xdr:col>
      <xdr:colOff>114300</xdr:colOff>
      <xdr:row>79</xdr:row>
      <xdr:rowOff>98879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3703300" y="13583503"/>
          <a:ext cx="889000" cy="5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563</xdr:rowOff>
    </xdr:from>
    <xdr:to>
      <xdr:col>76</xdr:col>
      <xdr:colOff>165100</xdr:colOff>
      <xdr:row>78</xdr:row>
      <xdr:rowOff>102163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37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118690</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14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118455</xdr:rowOff>
    </xdr:from>
    <xdr:to>
      <xdr:col>72</xdr:col>
      <xdr:colOff>38100</xdr:colOff>
      <xdr:row>78</xdr:row>
      <xdr:rowOff>48605</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32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65132</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8" y="13095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154541</xdr:rowOff>
    </xdr:from>
    <xdr:to>
      <xdr:col>67</xdr:col>
      <xdr:colOff>101600</xdr:colOff>
      <xdr:row>78</xdr:row>
      <xdr:rowOff>84691</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101218</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579428" y="1313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159603</xdr:rowOff>
    </xdr:from>
    <xdr:to>
      <xdr:col>76</xdr:col>
      <xdr:colOff>165100</xdr:colOff>
      <xdr:row>79</xdr:row>
      <xdr:rowOff>89753</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53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80880</xdr:rowOff>
    </xdr:from>
    <xdr:ext cx="378565"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03017" y="136254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138595</xdr:rowOff>
    </xdr:from>
    <xdr:to>
      <xdr:col>85</xdr:col>
      <xdr:colOff>126364</xdr:colOff>
      <xdr:row>99</xdr:row>
      <xdr:rowOff>1588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740545"/>
          <a:ext cx="1269" cy="123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5415</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97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1588</xdr:rowOff>
    </xdr:from>
    <xdr:to>
      <xdr:col>86</xdr:col>
      <xdr:colOff>25400</xdr:colOff>
      <xdr:row>99</xdr:row>
      <xdr:rowOff>1588</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97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85272</xdr:rowOff>
    </xdr:from>
    <xdr:ext cx="534377"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51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73,529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138595</xdr:rowOff>
    </xdr:from>
    <xdr:to>
      <xdr:col>86</xdr:col>
      <xdr:colOff>25400</xdr:colOff>
      <xdr:row>91</xdr:row>
      <xdr:rowOff>138595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740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30353</xdr:rowOff>
    </xdr:from>
    <xdr:to>
      <xdr:col>85</xdr:col>
      <xdr:colOff>127000</xdr:colOff>
      <xdr:row>96</xdr:row>
      <xdr:rowOff>107505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5481300" y="16318103"/>
          <a:ext cx="838200" cy="24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166273</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2825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16396</xdr:rowOff>
    </xdr:from>
    <xdr:to>
      <xdr:col>85</xdr:col>
      <xdr:colOff>177800</xdr:colOff>
      <xdr:row>95</xdr:row>
      <xdr:rowOff>117996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3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55804</xdr:rowOff>
    </xdr:from>
    <xdr:to>
      <xdr:col>81</xdr:col>
      <xdr:colOff>50800</xdr:colOff>
      <xdr:row>96</xdr:row>
      <xdr:rowOff>107505</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4592300" y="16515004"/>
          <a:ext cx="889000" cy="5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159956</xdr:rowOff>
    </xdr:from>
    <xdr:to>
      <xdr:col>81</xdr:col>
      <xdr:colOff>101600</xdr:colOff>
      <xdr:row>95</xdr:row>
      <xdr:rowOff>90106</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276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106633</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05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54966</xdr:rowOff>
    </xdr:from>
    <xdr:to>
      <xdr:col>76</xdr:col>
      <xdr:colOff>114300</xdr:colOff>
      <xdr:row>96</xdr:row>
      <xdr:rowOff>55804</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3703300" y="16514166"/>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80556</xdr:rowOff>
    </xdr:from>
    <xdr:to>
      <xdr:col>76</xdr:col>
      <xdr:colOff>165100</xdr:colOff>
      <xdr:row>96</xdr:row>
      <xdr:rowOff>10706</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36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27233</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14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54966</xdr:rowOff>
    </xdr:from>
    <xdr:to>
      <xdr:col>71</xdr:col>
      <xdr:colOff>177800</xdr:colOff>
      <xdr:row>96</xdr:row>
      <xdr:rowOff>124803</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2814300" y="16514166"/>
          <a:ext cx="889000" cy="6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19862</xdr:rowOff>
    </xdr:from>
    <xdr:to>
      <xdr:col>72</xdr:col>
      <xdr:colOff>38100</xdr:colOff>
      <xdr:row>95</xdr:row>
      <xdr:rowOff>121462</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30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137989</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08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135382</xdr:rowOff>
    </xdr:from>
    <xdr:to>
      <xdr:col>67</xdr:col>
      <xdr:colOff>101600</xdr:colOff>
      <xdr:row>95</xdr:row>
      <xdr:rowOff>65532</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25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82059</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02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151003</xdr:rowOff>
    </xdr:from>
    <xdr:to>
      <xdr:col>85</xdr:col>
      <xdr:colOff>177800</xdr:colOff>
      <xdr:row>95</xdr:row>
      <xdr:rowOff>81153</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26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2430</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11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56705</xdr:rowOff>
    </xdr:from>
    <xdr:to>
      <xdr:col>81</xdr:col>
      <xdr:colOff>101600</xdr:colOff>
      <xdr:row>96</xdr:row>
      <xdr:rowOff>158305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51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149432</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660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5004</xdr:rowOff>
    </xdr:from>
    <xdr:to>
      <xdr:col>76</xdr:col>
      <xdr:colOff>165100</xdr:colOff>
      <xdr:row>96</xdr:row>
      <xdr:rowOff>106604</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46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97731</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655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4166</xdr:rowOff>
    </xdr:from>
    <xdr:to>
      <xdr:col>72</xdr:col>
      <xdr:colOff>38100</xdr:colOff>
      <xdr:row>96</xdr:row>
      <xdr:rowOff>105766</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46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96893</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6556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74003</xdr:rowOff>
    </xdr:from>
    <xdr:to>
      <xdr:col>67</xdr:col>
      <xdr:colOff>101600</xdr:colOff>
      <xdr:row>97</xdr:row>
      <xdr:rowOff>4153</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53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166730</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662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27178</xdr:rowOff>
    </xdr:from>
    <xdr:to>
      <xdr:col>116</xdr:col>
      <xdr:colOff>62864</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2159595" y="5342128"/>
          <a:ext cx="1269" cy="1388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145305</xdr:rowOff>
    </xdr:from>
    <xdr:ext cx="534377" cy="259045"/>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2212300" y="511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10,936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27178</xdr:rowOff>
    </xdr:from>
    <xdr:to>
      <xdr:col>116</xdr:col>
      <xdr:colOff>152400</xdr:colOff>
      <xdr:row>31</xdr:row>
      <xdr:rowOff>27178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534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42672</xdr:rowOff>
    </xdr:from>
    <xdr:to>
      <xdr:col>116</xdr:col>
      <xdr:colOff>63500</xdr:colOff>
      <xdr:row>36</xdr:row>
      <xdr:rowOff>79248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flipV="1">
          <a:off x="21323300" y="621487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71899</xdr:rowOff>
    </xdr:from>
    <xdr:ext cx="469744" cy="259045"/>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2212300" y="6244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93472</xdr:rowOff>
    </xdr:from>
    <xdr:to>
      <xdr:col>116</xdr:col>
      <xdr:colOff>114300</xdr:colOff>
      <xdr:row>37</xdr:row>
      <xdr:rowOff>23622</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2110700" y="6265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63881</xdr:rowOff>
    </xdr:from>
    <xdr:to>
      <xdr:col>111</xdr:col>
      <xdr:colOff>177800</xdr:colOff>
      <xdr:row>36</xdr:row>
      <xdr:rowOff>79248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0434300" y="6236081"/>
          <a:ext cx="889000" cy="1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118364</xdr:rowOff>
    </xdr:from>
    <xdr:to>
      <xdr:col>112</xdr:col>
      <xdr:colOff>38100</xdr:colOff>
      <xdr:row>37</xdr:row>
      <xdr:rowOff>48514</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1272500" y="629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39641</xdr:rowOff>
    </xdr:from>
    <xdr:ext cx="469744"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088428" y="638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63881</xdr:rowOff>
    </xdr:from>
    <xdr:to>
      <xdr:col>107</xdr:col>
      <xdr:colOff>50800</xdr:colOff>
      <xdr:row>36</xdr:row>
      <xdr:rowOff>85344</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flipV="1">
          <a:off x="19545300" y="6236081"/>
          <a:ext cx="889000" cy="2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102616</xdr:rowOff>
    </xdr:from>
    <xdr:to>
      <xdr:col>107</xdr:col>
      <xdr:colOff>101600</xdr:colOff>
      <xdr:row>37</xdr:row>
      <xdr:rowOff>32766</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0383500" y="627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23893</xdr:rowOff>
    </xdr:from>
    <xdr:ext cx="469744"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199428" y="636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48514</xdr:rowOff>
    </xdr:from>
    <xdr:to>
      <xdr:col>102</xdr:col>
      <xdr:colOff>114300</xdr:colOff>
      <xdr:row>36</xdr:row>
      <xdr:rowOff>85344</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656300" y="6220714"/>
          <a:ext cx="889000"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96774</xdr:rowOff>
    </xdr:from>
    <xdr:to>
      <xdr:col>102</xdr:col>
      <xdr:colOff>165100</xdr:colOff>
      <xdr:row>37</xdr:row>
      <xdr:rowOff>26924</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9494500" y="626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18051</xdr:rowOff>
    </xdr:from>
    <xdr:ext cx="469744"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10428" y="636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58674</xdr:rowOff>
    </xdr:from>
    <xdr:to>
      <xdr:col>98</xdr:col>
      <xdr:colOff>38100</xdr:colOff>
      <xdr:row>36</xdr:row>
      <xdr:rowOff>160274</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8605500" y="623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151401</xdr:rowOff>
    </xdr:from>
    <xdr:ext cx="469744"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21428" y="632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163322</xdr:rowOff>
    </xdr:from>
    <xdr:to>
      <xdr:col>116</xdr:col>
      <xdr:colOff>114300</xdr:colOff>
      <xdr:row>36</xdr:row>
      <xdr:rowOff>93472</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2110700" y="616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14749</xdr:rowOff>
    </xdr:from>
    <xdr:ext cx="469744" cy="25904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2212300" y="601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28448</xdr:rowOff>
    </xdr:from>
    <xdr:to>
      <xdr:col>112</xdr:col>
      <xdr:colOff>38100</xdr:colOff>
      <xdr:row>36</xdr:row>
      <xdr:rowOff>130048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1272500" y="62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146575</xdr:rowOff>
    </xdr:from>
    <xdr:ext cx="469744"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088428" y="5975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13081</xdr:rowOff>
    </xdr:from>
    <xdr:to>
      <xdr:col>107</xdr:col>
      <xdr:colOff>101600</xdr:colOff>
      <xdr:row>36</xdr:row>
      <xdr:rowOff>114681</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0383500" y="618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131208</xdr:rowOff>
    </xdr:from>
    <xdr:ext cx="469744"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199428" y="5960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34544</xdr:rowOff>
    </xdr:from>
    <xdr:to>
      <xdr:col>102</xdr:col>
      <xdr:colOff>165100</xdr:colOff>
      <xdr:row>36</xdr:row>
      <xdr:rowOff>136144</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9494500" y="620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152671</xdr:rowOff>
    </xdr:from>
    <xdr:ext cx="469744"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310428" y="598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169164</xdr:rowOff>
    </xdr:from>
    <xdr:to>
      <xdr:col>98</xdr:col>
      <xdr:colOff>38100</xdr:colOff>
      <xdr:row>36</xdr:row>
      <xdr:rowOff>99314</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8605500" y="616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115841</xdr:rowOff>
    </xdr:from>
    <xdr:ext cx="469744"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421428" y="5945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歳出決算総額は、住民一人当たり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552,245</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円（歳出総額</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÷R5.1.1</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時点の人口）となっています。各経費の住民一人当たりコストは、概ね類似団体平均を下回っています。</a:t>
          </a:r>
        </a:p>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民生費は、住民一人当たり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203,287</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円となっており、前年度から減少しました。主な要因は、子育て世帯への臨時特別給付金の終了や、住民税非課税世帯等への臨時特別給付金の給付世帯数の減等によるものです。</a:t>
          </a:r>
        </a:p>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衛生費は、住民一人当たり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44,945</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円となっており、前年度から減少しました。主な要因は、重症・中等症患者等入院受入奨励事業等の新型コロナウイルス感染症対策関連経費の減等によるものです。</a:t>
          </a:r>
        </a:p>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商工費は、住民一人当たり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46,041</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円となっており、前年度から減少しました。主な要因は、中小企業制度融資事業貸付金の減等に伴う中小企業融資事業費の減等によるものです。</a:t>
          </a:r>
        </a:p>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土木費は、住民一人当たり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64,699</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円となっており、前年度から大きく減少しました。主な要因は、令和３年度に実施した（一財）横浜市道路建設事業団の解散に向けた補助及び資産購入事業費の減等によるものです。</a:t>
          </a:r>
        </a:p>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教育費は、住民一人当たり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88,543</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円となっており、前年度から増加しました。主な要因は、新増改築校の工事費の増に伴う小中学校整備事業の増等によるものです。</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公債費は、住民一人当たり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58,370</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円となっており、前年度から増加しました。主な要因は、土地売払収入を減債基金に積み立てたことによる元利償還金の増等によるものです。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神奈川県横浜市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chemeClr val="tx1"/>
              </a:solidFill>
              <a:effectLst/>
              <a:latin typeface="ＭＳ ゴシック" panose="020B0609070205080204" pitchFamily="49" charset="-128"/>
              <a:ea typeface="ＭＳ ゴシック" panose="020B0609070205080204" pitchFamily="49" charset="-128"/>
              <a:cs typeface="+mn-cs"/>
            </a:rPr>
            <a:t>　令和元年度は、「歳入歳出差引」は増加したものの、財政調整基金の取崩額が非常に大きかったことから、「実質単年度収支」は赤字のままとなりました。令和２年度は、「歳入歳出差引」が減少したものの、財政調整基金の取崩額が少なかったため、「実質単年度収支」が減少しましたが、赤字が続きました。令和３年度は、「歳入歳出差引」が増加したことに加え、令和４年度以降に活用予定の財源を一時的に積み立てたことにより、財政調整基金の積立額が大きかったこと等から、「実質単年度収支」が黒字となりました。令和４年度は、「歳入歳出差引」が増加したものの、財政調整基金の取崩額が大きかったこと等から、「実質単年度収支」は前年度よりも減少しましたが、２年連続で黒字となりました。</a:t>
          </a:r>
        </a:p>
        <a:p>
          <a:r>
            <a:rPr kumimoji="1" lang="ja-JP" altLang="en-US" sz="800">
              <a:solidFill>
                <a:schemeClr val="tx1"/>
              </a:solidFill>
              <a:effectLst/>
              <a:latin typeface="ＭＳ ゴシック" panose="020B0609070205080204" pitchFamily="49" charset="-128"/>
              <a:ea typeface="ＭＳ ゴシック" panose="020B0609070205080204" pitchFamily="49" charset="-128"/>
              <a:cs typeface="+mn-cs"/>
            </a:rPr>
            <a:t>　なお、財政調整基金については、毎年度、決算剰余金の</a:t>
          </a:r>
          <a:r>
            <a:rPr kumimoji="1" lang="en-US" altLang="ja-JP" sz="800">
              <a:solidFill>
                <a:schemeClr val="tx1"/>
              </a:solidFill>
              <a:effectLst/>
              <a:latin typeface="ＭＳ ゴシック" panose="020B0609070205080204" pitchFamily="49" charset="-128"/>
              <a:ea typeface="ＭＳ ゴシック" panose="020B0609070205080204" pitchFamily="49" charset="-128"/>
              <a:cs typeface="+mn-cs"/>
            </a:rPr>
            <a:t>1/2</a:t>
          </a:r>
          <a:r>
            <a:rPr kumimoji="1" lang="ja-JP" altLang="en-US" sz="800">
              <a:solidFill>
                <a:schemeClr val="tx1"/>
              </a:solidFill>
              <a:effectLst/>
              <a:latin typeface="ＭＳ ゴシック" panose="020B0609070205080204" pitchFamily="49" charset="-128"/>
              <a:ea typeface="ＭＳ ゴシック" panose="020B0609070205080204" pitchFamily="49" charset="-128"/>
              <a:cs typeface="+mn-cs"/>
            </a:rPr>
            <a:t>の積立てに加え、近年、効率的・効果的な執行により捻出した財源を一旦積み立て、翌年度の財源として活用（財源の年度間調整</a:t>
          </a:r>
          <a:r>
            <a:rPr kumimoji="1" lang="en-US" altLang="ja-JP" sz="800" baseline="300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800">
              <a:solidFill>
                <a:schemeClr val="tx1"/>
              </a:solidFill>
              <a:effectLst/>
              <a:latin typeface="ＭＳ ゴシック" panose="020B0609070205080204" pitchFamily="49" charset="-128"/>
              <a:ea typeface="ＭＳ ゴシック" panose="020B0609070205080204" pitchFamily="49" charset="-128"/>
              <a:cs typeface="+mn-cs"/>
            </a:rPr>
            <a:t>）しています。（令和４年度：</a:t>
          </a:r>
          <a:r>
            <a:rPr kumimoji="1" lang="en-US" altLang="ja-JP" sz="800">
              <a:solidFill>
                <a:schemeClr val="tx1"/>
              </a:solidFill>
              <a:effectLst/>
              <a:latin typeface="ＭＳ ゴシック" panose="020B0609070205080204" pitchFamily="49" charset="-128"/>
              <a:ea typeface="ＭＳ ゴシック" panose="020B0609070205080204" pitchFamily="49" charset="-128"/>
              <a:cs typeface="+mn-cs"/>
            </a:rPr>
            <a:t>120</a:t>
          </a:r>
          <a:r>
            <a:rPr kumimoji="1" lang="ja-JP" altLang="en-US" sz="800">
              <a:solidFill>
                <a:schemeClr val="tx1"/>
              </a:solidFill>
              <a:effectLst/>
              <a:latin typeface="ＭＳ ゴシック" panose="020B0609070205080204" pitchFamily="49" charset="-128"/>
              <a:ea typeface="ＭＳ ゴシック" panose="020B0609070205080204" pitchFamily="49" charset="-128"/>
              <a:cs typeface="+mn-cs"/>
            </a:rPr>
            <a:t>億円、令和３年度：</a:t>
          </a:r>
          <a:r>
            <a:rPr kumimoji="1" lang="en-US" altLang="ja-JP" sz="800">
              <a:solidFill>
                <a:schemeClr val="tx1"/>
              </a:solidFill>
              <a:effectLst/>
              <a:latin typeface="ＭＳ ゴシック" panose="020B0609070205080204" pitchFamily="49" charset="-128"/>
              <a:ea typeface="ＭＳ ゴシック" panose="020B0609070205080204" pitchFamily="49" charset="-128"/>
              <a:cs typeface="+mn-cs"/>
            </a:rPr>
            <a:t>70</a:t>
          </a:r>
          <a:r>
            <a:rPr kumimoji="1" lang="ja-JP" altLang="en-US" sz="800">
              <a:solidFill>
                <a:schemeClr val="tx1"/>
              </a:solidFill>
              <a:effectLst/>
              <a:latin typeface="ＭＳ ゴシック" panose="020B0609070205080204" pitchFamily="49" charset="-128"/>
              <a:ea typeface="ＭＳ ゴシック" panose="020B0609070205080204" pitchFamily="49" charset="-128"/>
              <a:cs typeface="+mn-cs"/>
            </a:rPr>
            <a:t>億円）これに伴う各年度の積立額と取崩額の変動は、実質単年度収支に大きな影響を与えています。</a:t>
          </a:r>
        </a:p>
        <a:p>
          <a:r>
            <a:rPr kumimoji="1" lang="en-US" altLang="ja-JP" sz="8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800">
              <a:solidFill>
                <a:schemeClr val="tx1"/>
              </a:solidFill>
              <a:effectLst/>
              <a:latin typeface="ＭＳ ゴシック" panose="020B0609070205080204" pitchFamily="49" charset="-128"/>
              <a:ea typeface="ＭＳ ゴシック" panose="020B0609070205080204" pitchFamily="49" charset="-128"/>
              <a:cs typeface="+mn-cs"/>
            </a:rPr>
            <a:t>財源の年度間調整分等を除いた場合、表中の基金残高は、</a:t>
          </a:r>
        </a:p>
        <a:p>
          <a:r>
            <a:rPr kumimoji="1" lang="en-US" altLang="ja-JP" sz="800">
              <a:solidFill>
                <a:schemeClr val="tx1"/>
              </a:solidFill>
              <a:effectLst/>
              <a:latin typeface="ＭＳ ゴシック" panose="020B0609070205080204" pitchFamily="49" charset="-128"/>
              <a:ea typeface="ＭＳ ゴシック" panose="020B0609070205080204" pitchFamily="49" charset="-128"/>
              <a:cs typeface="+mn-cs"/>
            </a:rPr>
            <a:t>H30</a:t>
          </a:r>
          <a:r>
            <a:rPr kumimoji="1" lang="ja-JP" altLang="en-US" sz="800">
              <a:solidFill>
                <a:schemeClr val="tx1"/>
              </a:solidFill>
              <a:effectLst/>
              <a:latin typeface="ＭＳ ゴシック" panose="020B0609070205080204" pitchFamily="49" charset="-128"/>
              <a:ea typeface="ＭＳ ゴシック" panose="020B0609070205080204" pitchFamily="49" charset="-128"/>
              <a:cs typeface="+mn-cs"/>
            </a:rPr>
            <a:t>：</a:t>
          </a:r>
          <a:r>
            <a:rPr kumimoji="1" lang="en-US" altLang="ja-JP" sz="800">
              <a:solidFill>
                <a:schemeClr val="tx1"/>
              </a:solidFill>
              <a:effectLst/>
              <a:latin typeface="ＭＳ ゴシック" panose="020B0609070205080204" pitchFamily="49" charset="-128"/>
              <a:ea typeface="ＭＳ ゴシック" panose="020B0609070205080204" pitchFamily="49" charset="-128"/>
              <a:cs typeface="+mn-cs"/>
            </a:rPr>
            <a:t>1.35</a:t>
          </a:r>
          <a:r>
            <a:rPr kumimoji="1" lang="ja-JP" altLang="en-US" sz="800">
              <a:solidFill>
                <a:schemeClr val="tx1"/>
              </a:solidFill>
              <a:effectLst/>
              <a:latin typeface="ＭＳ ゴシック" panose="020B0609070205080204" pitchFamily="49" charset="-128"/>
              <a:ea typeface="ＭＳ ゴシック" panose="020B0609070205080204" pitchFamily="49" charset="-128"/>
              <a:cs typeface="+mn-cs"/>
            </a:rPr>
            <a:t>％、</a:t>
          </a:r>
          <a:r>
            <a:rPr kumimoji="1" lang="en-US" altLang="ja-JP" sz="800">
              <a:solidFill>
                <a:schemeClr val="tx1"/>
              </a:solidFill>
              <a:effectLst/>
              <a:latin typeface="ＭＳ ゴシック" panose="020B0609070205080204" pitchFamily="49" charset="-128"/>
              <a:ea typeface="ＭＳ ゴシック" panose="020B0609070205080204" pitchFamily="49" charset="-128"/>
              <a:cs typeface="+mn-cs"/>
            </a:rPr>
            <a:t>R01</a:t>
          </a:r>
          <a:r>
            <a:rPr kumimoji="1" lang="ja-JP" altLang="en-US" sz="800">
              <a:solidFill>
                <a:schemeClr val="tx1"/>
              </a:solidFill>
              <a:effectLst/>
              <a:latin typeface="ＭＳ ゴシック" panose="020B0609070205080204" pitchFamily="49" charset="-128"/>
              <a:ea typeface="ＭＳ ゴシック" panose="020B0609070205080204" pitchFamily="49" charset="-128"/>
              <a:cs typeface="+mn-cs"/>
            </a:rPr>
            <a:t>：</a:t>
          </a:r>
          <a:r>
            <a:rPr kumimoji="1" lang="en-US" altLang="ja-JP" sz="800">
              <a:solidFill>
                <a:schemeClr val="tx1"/>
              </a:solidFill>
              <a:effectLst/>
              <a:latin typeface="ＭＳ ゴシック" panose="020B0609070205080204" pitchFamily="49" charset="-128"/>
              <a:ea typeface="ＭＳ ゴシック" panose="020B0609070205080204" pitchFamily="49" charset="-128"/>
              <a:cs typeface="+mn-cs"/>
            </a:rPr>
            <a:t>0.79</a:t>
          </a:r>
          <a:r>
            <a:rPr kumimoji="1" lang="ja-JP" altLang="en-US" sz="800">
              <a:solidFill>
                <a:schemeClr val="tx1"/>
              </a:solidFill>
              <a:effectLst/>
              <a:latin typeface="ＭＳ ゴシック" panose="020B0609070205080204" pitchFamily="49" charset="-128"/>
              <a:ea typeface="ＭＳ ゴシック" panose="020B0609070205080204" pitchFamily="49" charset="-128"/>
              <a:cs typeface="+mn-cs"/>
            </a:rPr>
            <a:t>％、</a:t>
          </a:r>
          <a:r>
            <a:rPr kumimoji="1" lang="en-US" altLang="ja-JP" sz="800">
              <a:solidFill>
                <a:schemeClr val="tx1"/>
              </a:solidFill>
              <a:effectLst/>
              <a:latin typeface="ＭＳ ゴシック" panose="020B0609070205080204" pitchFamily="49" charset="-128"/>
              <a:ea typeface="ＭＳ ゴシック" panose="020B0609070205080204" pitchFamily="49" charset="-128"/>
              <a:cs typeface="+mn-cs"/>
            </a:rPr>
            <a:t>R02</a:t>
          </a:r>
          <a:r>
            <a:rPr kumimoji="1" lang="ja-JP" altLang="en-US" sz="800">
              <a:solidFill>
                <a:schemeClr val="tx1"/>
              </a:solidFill>
              <a:effectLst/>
              <a:latin typeface="ＭＳ ゴシック" panose="020B0609070205080204" pitchFamily="49" charset="-128"/>
              <a:ea typeface="ＭＳ ゴシック" panose="020B0609070205080204" pitchFamily="49" charset="-128"/>
              <a:cs typeface="+mn-cs"/>
            </a:rPr>
            <a:t>：</a:t>
          </a:r>
          <a:r>
            <a:rPr kumimoji="1" lang="en-US" altLang="ja-JP" sz="800">
              <a:solidFill>
                <a:schemeClr val="tx1"/>
              </a:solidFill>
              <a:effectLst/>
              <a:latin typeface="ＭＳ ゴシック" panose="020B0609070205080204" pitchFamily="49" charset="-128"/>
              <a:ea typeface="ＭＳ ゴシック" panose="020B0609070205080204" pitchFamily="49" charset="-128"/>
              <a:cs typeface="+mn-cs"/>
            </a:rPr>
            <a:t>0.62</a:t>
          </a:r>
          <a:r>
            <a:rPr kumimoji="1" lang="ja-JP" altLang="en-US" sz="800">
              <a:solidFill>
                <a:schemeClr val="tx1"/>
              </a:solidFill>
              <a:effectLst/>
              <a:latin typeface="ＭＳ ゴシック" panose="020B0609070205080204" pitchFamily="49" charset="-128"/>
              <a:ea typeface="ＭＳ ゴシック" panose="020B0609070205080204" pitchFamily="49" charset="-128"/>
              <a:cs typeface="+mn-cs"/>
            </a:rPr>
            <a:t>％、</a:t>
          </a:r>
          <a:r>
            <a:rPr kumimoji="1" lang="en-US" altLang="ja-JP" sz="800">
              <a:solidFill>
                <a:schemeClr val="tx1"/>
              </a:solidFill>
              <a:effectLst/>
              <a:latin typeface="ＭＳ ゴシック" panose="020B0609070205080204" pitchFamily="49" charset="-128"/>
              <a:ea typeface="ＭＳ ゴシック" panose="020B0609070205080204" pitchFamily="49" charset="-128"/>
              <a:cs typeface="+mn-cs"/>
            </a:rPr>
            <a:t>R03</a:t>
          </a:r>
          <a:r>
            <a:rPr kumimoji="1" lang="ja-JP" altLang="en-US" sz="800">
              <a:solidFill>
                <a:schemeClr val="tx1"/>
              </a:solidFill>
              <a:effectLst/>
              <a:latin typeface="ＭＳ ゴシック" panose="020B0609070205080204" pitchFamily="49" charset="-128"/>
              <a:ea typeface="ＭＳ ゴシック" panose="020B0609070205080204" pitchFamily="49" charset="-128"/>
              <a:cs typeface="+mn-cs"/>
            </a:rPr>
            <a:t>：</a:t>
          </a:r>
          <a:r>
            <a:rPr kumimoji="1" lang="en-US" altLang="ja-JP" sz="800">
              <a:solidFill>
                <a:schemeClr val="tx1"/>
              </a:solidFill>
              <a:effectLst/>
              <a:latin typeface="ＭＳ ゴシック" panose="020B0609070205080204" pitchFamily="49" charset="-128"/>
              <a:ea typeface="ＭＳ ゴシック" panose="020B0609070205080204" pitchFamily="49" charset="-128"/>
              <a:cs typeface="+mn-cs"/>
            </a:rPr>
            <a:t>0.92</a:t>
          </a:r>
          <a:r>
            <a:rPr kumimoji="1" lang="ja-JP" altLang="en-US" sz="800">
              <a:solidFill>
                <a:schemeClr val="tx1"/>
              </a:solidFill>
              <a:effectLst/>
              <a:latin typeface="ＭＳ ゴシック" panose="020B0609070205080204" pitchFamily="49" charset="-128"/>
              <a:ea typeface="ＭＳ ゴシック" panose="020B0609070205080204" pitchFamily="49" charset="-128"/>
              <a:cs typeface="+mn-cs"/>
            </a:rPr>
            <a:t>％（*）、</a:t>
          </a:r>
          <a:r>
            <a:rPr kumimoji="1" lang="en-US" altLang="ja-JP" sz="800">
              <a:solidFill>
                <a:schemeClr val="tx1"/>
              </a:solidFill>
              <a:effectLst/>
              <a:latin typeface="ＭＳ ゴシック" panose="020B0609070205080204" pitchFamily="49" charset="-128"/>
              <a:ea typeface="ＭＳ ゴシック" panose="020B0609070205080204" pitchFamily="49" charset="-128"/>
              <a:cs typeface="+mn-cs"/>
            </a:rPr>
            <a:t>R04</a:t>
          </a:r>
          <a:r>
            <a:rPr kumimoji="1" lang="ja-JP" altLang="en-US" sz="800">
              <a:solidFill>
                <a:schemeClr val="tx1"/>
              </a:solidFill>
              <a:effectLst/>
              <a:latin typeface="ＭＳ ゴシック" panose="020B0609070205080204" pitchFamily="49" charset="-128"/>
              <a:ea typeface="ＭＳ ゴシック" panose="020B0609070205080204" pitchFamily="49" charset="-128"/>
              <a:cs typeface="+mn-cs"/>
            </a:rPr>
            <a:t>：</a:t>
          </a:r>
          <a:r>
            <a:rPr kumimoji="1" lang="en-US" altLang="ja-JP" sz="800">
              <a:solidFill>
                <a:schemeClr val="tx1"/>
              </a:solidFill>
              <a:effectLst/>
              <a:latin typeface="ＭＳ ゴシック" panose="020B0609070205080204" pitchFamily="49" charset="-128"/>
              <a:ea typeface="ＭＳ ゴシック" panose="020B0609070205080204" pitchFamily="49" charset="-128"/>
              <a:cs typeface="+mn-cs"/>
            </a:rPr>
            <a:t>1.51</a:t>
          </a:r>
          <a:r>
            <a:rPr kumimoji="1" lang="ja-JP" altLang="en-US" sz="800">
              <a:solidFill>
                <a:schemeClr val="tx1"/>
              </a:solidFill>
              <a:effectLst/>
              <a:latin typeface="ＭＳ ゴシック" panose="020B0609070205080204" pitchFamily="49" charset="-128"/>
              <a:ea typeface="ＭＳ ゴシック" panose="020B0609070205080204" pitchFamily="49" charset="-128"/>
              <a:cs typeface="+mn-cs"/>
            </a:rPr>
            <a:t>％となります。</a:t>
          </a:r>
        </a:p>
        <a:p>
          <a:r>
            <a:rPr kumimoji="1" lang="ja-JP" altLang="en-US" sz="800">
              <a:solidFill>
                <a:schemeClr val="tx1"/>
              </a:solidFill>
              <a:effectLst/>
              <a:latin typeface="ＭＳ ゴシック" panose="020B0609070205080204" pitchFamily="49" charset="-128"/>
              <a:ea typeface="ＭＳ ゴシック" panose="020B0609070205080204" pitchFamily="49" charset="-128"/>
              <a:cs typeface="+mn-cs"/>
            </a:rPr>
            <a:t>（*）</a:t>
          </a:r>
          <a:r>
            <a:rPr kumimoji="1" lang="en-US" altLang="ja-JP" sz="800">
              <a:solidFill>
                <a:schemeClr val="tx1"/>
              </a:solidFill>
              <a:effectLst/>
              <a:latin typeface="ＭＳ ゴシック" panose="020B0609070205080204" pitchFamily="49" charset="-128"/>
              <a:ea typeface="ＭＳ ゴシック" panose="020B0609070205080204" pitchFamily="49" charset="-128"/>
              <a:cs typeface="+mn-cs"/>
            </a:rPr>
            <a:t>R03</a:t>
          </a:r>
          <a:r>
            <a:rPr kumimoji="1" lang="ja-JP" altLang="en-US" sz="800">
              <a:solidFill>
                <a:schemeClr val="tx1"/>
              </a:solidFill>
              <a:effectLst/>
              <a:latin typeface="ＭＳ ゴシック" panose="020B0609070205080204" pitchFamily="49" charset="-128"/>
              <a:ea typeface="ＭＳ ゴシック" panose="020B0609070205080204" pitchFamily="49" charset="-128"/>
              <a:cs typeface="+mn-cs"/>
            </a:rPr>
            <a:t>については、年度間調整分の他に、</a:t>
          </a:r>
          <a:r>
            <a:rPr kumimoji="1" lang="en-US" altLang="ja-JP" sz="800">
              <a:solidFill>
                <a:schemeClr val="tx1"/>
              </a:solidFill>
              <a:effectLst/>
              <a:latin typeface="ＭＳ ゴシック" panose="020B0609070205080204" pitchFamily="49" charset="-128"/>
              <a:ea typeface="ＭＳ ゴシック" panose="020B0609070205080204" pitchFamily="49" charset="-128"/>
              <a:cs typeface="+mn-cs"/>
            </a:rPr>
            <a:t>R04</a:t>
          </a:r>
          <a:r>
            <a:rPr kumimoji="1" lang="ja-JP" altLang="en-US" sz="800">
              <a:solidFill>
                <a:schemeClr val="tx1"/>
              </a:solidFill>
              <a:effectLst/>
              <a:latin typeface="ＭＳ ゴシック" panose="020B0609070205080204" pitchFamily="49" charset="-128"/>
              <a:ea typeface="ＭＳ ゴシック" panose="020B0609070205080204" pitchFamily="49" charset="-128"/>
              <a:cs typeface="+mn-cs"/>
            </a:rPr>
            <a:t>以降に活用予定の財源（</a:t>
          </a:r>
          <a:r>
            <a:rPr kumimoji="1" lang="en-US" altLang="ja-JP" sz="800">
              <a:solidFill>
                <a:schemeClr val="tx1"/>
              </a:solidFill>
              <a:effectLst/>
              <a:latin typeface="ＭＳ ゴシック" panose="020B0609070205080204" pitchFamily="49" charset="-128"/>
              <a:ea typeface="ＭＳ ゴシック" panose="020B0609070205080204" pitchFamily="49" charset="-128"/>
              <a:cs typeface="+mn-cs"/>
            </a:rPr>
            <a:t>151</a:t>
          </a:r>
          <a:r>
            <a:rPr kumimoji="1" lang="ja-JP" altLang="en-US" sz="800">
              <a:solidFill>
                <a:schemeClr val="tx1"/>
              </a:solidFill>
              <a:effectLst/>
              <a:latin typeface="ＭＳ ゴシック" panose="020B0609070205080204" pitchFamily="49" charset="-128"/>
              <a:ea typeface="ＭＳ ゴシック" panose="020B0609070205080204" pitchFamily="49" charset="-128"/>
              <a:cs typeface="+mn-cs"/>
            </a:rPr>
            <a:t>億円）を除いています。</a:t>
          </a:r>
          <a:endParaRPr lang="ja-JP" altLang="ja-JP" sz="8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神奈川県横浜市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令和</a:t>
          </a:r>
          <a:r>
            <a:rPr kumimoji="1" lang="ja-JP" altLang="en-US"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４</a:t>
          </a:r>
          <a:r>
            <a:rPr kumimoji="1"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年度は、引き続き全会計が黒字のため、連結実質赤字比率は発生していません。また、標準財政規模比の全体の黒字額は前年度に比べて増加しており、ほぼすべての会計で比率が増加しています。</a:t>
          </a:r>
          <a:endParaRPr kumimoji="0" lang="ja-JP" altLang="ja-JP" sz="14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前年度</a:t>
          </a:r>
          <a:r>
            <a:rPr kumimoji="1"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比での増加幅が大きい会計について見てみると、</a:t>
          </a:r>
          <a:r>
            <a:rPr kumimoji="1" lang="ja-JP" altLang="en-US"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下水道事業会計は、前年度に比べ企業債発行による現金収入が増加したこと及び企業債償還による現金流出が減少したことを主要因として現金・預金などの流動資産が増加し、資金剰余額が増加しました。水道事業会計は、料金改定を実施したことによる水道料金収入の増や、一般会計出資金の増などにより、主に現金・預金が増加したことにより流動資産が増加し、資金剰余額が増加しました。</a:t>
          </a:r>
          <a:r>
            <a:rPr kumimoji="1"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一般会計は、市税収入</a:t>
          </a:r>
          <a:r>
            <a:rPr kumimoji="1" lang="ja-JP" altLang="en-US"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が</a:t>
          </a:r>
          <a:r>
            <a:rPr kumimoji="1"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見込を上回ったこと等により歳入歳出差引が増加したため比率が増加しました。</a:t>
          </a:r>
          <a:endParaRPr kumimoji="0" lang="ja-JP" altLang="ja-JP" sz="1400" b="0" i="0" u="none" strike="sng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今後は、企業会計を中心に施設やインフラ設備の老朽化による保全・更新経費等の上昇が見込まれますが、経営計画等により、計画的な財政運営を行っていきます。</a:t>
          </a:r>
          <a:endParaRPr kumimoji="1" lang="en-US"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2107978321</v>
      </c>
      <c r="BO4" s="449"/>
      <c r="BP4" s="449"/>
      <c r="BQ4" s="449"/>
      <c r="BR4" s="449"/>
      <c r="BS4" s="449"/>
      <c r="BT4" s="449"/>
      <c r="BU4" s="450"/>
      <c r="BV4" s="448">
        <v>2230290510</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2</v>
      </c>
      <c r="CU4" s="589"/>
      <c r="CV4" s="589"/>
      <c r="CW4" s="589"/>
      <c r="CX4" s="589"/>
      <c r="CY4" s="589"/>
      <c r="CZ4" s="589"/>
      <c r="DA4" s="590"/>
      <c r="DB4" s="588">
        <v>1.4</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2072931560</v>
      </c>
      <c r="BO5" s="420"/>
      <c r="BP5" s="420"/>
      <c r="BQ5" s="420"/>
      <c r="BR5" s="420"/>
      <c r="BS5" s="420"/>
      <c r="BT5" s="420"/>
      <c r="BU5" s="421"/>
      <c r="BV5" s="419">
        <v>2202642428</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97.9</v>
      </c>
      <c r="CU5" s="417"/>
      <c r="CV5" s="417"/>
      <c r="CW5" s="417"/>
      <c r="CX5" s="417"/>
      <c r="CY5" s="417"/>
      <c r="CZ5" s="417"/>
      <c r="DA5" s="418"/>
      <c r="DB5" s="416">
        <v>95.1</v>
      </c>
      <c r="DC5" s="417"/>
      <c r="DD5" s="417"/>
      <c r="DE5" s="417"/>
      <c r="DF5" s="417"/>
      <c r="DG5" s="417"/>
      <c r="DH5" s="417"/>
      <c r="DI5" s="418"/>
    </row>
    <row r="6" spans="1:119" ht="18.75" customHeight="1" x14ac:dyDescent="0.2">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35046761</v>
      </c>
      <c r="BO6" s="420"/>
      <c r="BP6" s="420"/>
      <c r="BQ6" s="420"/>
      <c r="BR6" s="420"/>
      <c r="BS6" s="420"/>
      <c r="BT6" s="420"/>
      <c r="BU6" s="421"/>
      <c r="BV6" s="419">
        <v>27648082</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101</v>
      </c>
      <c r="CU6" s="563"/>
      <c r="CV6" s="563"/>
      <c r="CW6" s="563"/>
      <c r="CX6" s="563"/>
      <c r="CY6" s="563"/>
      <c r="CZ6" s="563"/>
      <c r="DA6" s="564"/>
      <c r="DB6" s="562">
        <v>100.8</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108</v>
      </c>
      <c r="AV7" s="478"/>
      <c r="AW7" s="478"/>
      <c r="AX7" s="478"/>
      <c r="AY7" s="433" t="s">
        <v>109</v>
      </c>
      <c r="AZ7" s="434"/>
      <c r="BA7" s="434"/>
      <c r="BB7" s="434"/>
      <c r="BC7" s="434"/>
      <c r="BD7" s="434"/>
      <c r="BE7" s="434"/>
      <c r="BF7" s="434"/>
      <c r="BG7" s="434"/>
      <c r="BH7" s="434"/>
      <c r="BI7" s="434"/>
      <c r="BJ7" s="434"/>
      <c r="BK7" s="434"/>
      <c r="BL7" s="434"/>
      <c r="BM7" s="435"/>
      <c r="BN7" s="419">
        <v>15243558</v>
      </c>
      <c r="BO7" s="420"/>
      <c r="BP7" s="420"/>
      <c r="BQ7" s="420"/>
      <c r="BR7" s="420"/>
      <c r="BS7" s="420"/>
      <c r="BT7" s="420"/>
      <c r="BU7" s="421"/>
      <c r="BV7" s="419">
        <v>13651510</v>
      </c>
      <c r="BW7" s="420"/>
      <c r="BX7" s="420"/>
      <c r="BY7" s="420"/>
      <c r="BZ7" s="420"/>
      <c r="CA7" s="420"/>
      <c r="CB7" s="420"/>
      <c r="CC7" s="421"/>
      <c r="CD7" s="459" t="s">
        <v>110</v>
      </c>
      <c r="CE7" s="379"/>
      <c r="CF7" s="379"/>
      <c r="CG7" s="379"/>
      <c r="CH7" s="379"/>
      <c r="CI7" s="379"/>
      <c r="CJ7" s="379"/>
      <c r="CK7" s="379"/>
      <c r="CL7" s="379"/>
      <c r="CM7" s="379"/>
      <c r="CN7" s="379"/>
      <c r="CO7" s="379"/>
      <c r="CP7" s="379"/>
      <c r="CQ7" s="379"/>
      <c r="CR7" s="379"/>
      <c r="CS7" s="460"/>
      <c r="CT7" s="419">
        <v>982949142</v>
      </c>
      <c r="CU7" s="420"/>
      <c r="CV7" s="420"/>
      <c r="CW7" s="420"/>
      <c r="CX7" s="420"/>
      <c r="CY7" s="420"/>
      <c r="CZ7" s="420"/>
      <c r="DA7" s="421"/>
      <c r="DB7" s="419">
        <v>999814703</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111</v>
      </c>
      <c r="AN8" s="376"/>
      <c r="AO8" s="376"/>
      <c r="AP8" s="376"/>
      <c r="AQ8" s="376"/>
      <c r="AR8" s="376"/>
      <c r="AS8" s="376"/>
      <c r="AT8" s="377"/>
      <c r="AU8" s="477" t="s">
        <v>112</v>
      </c>
      <c r="AV8" s="478"/>
      <c r="AW8" s="478"/>
      <c r="AX8" s="478"/>
      <c r="AY8" s="433" t="s">
        <v>113</v>
      </c>
      <c r="AZ8" s="434"/>
      <c r="BA8" s="434"/>
      <c r="BB8" s="434"/>
      <c r="BC8" s="434"/>
      <c r="BD8" s="434"/>
      <c r="BE8" s="434"/>
      <c r="BF8" s="434"/>
      <c r="BG8" s="434"/>
      <c r="BH8" s="434"/>
      <c r="BI8" s="434"/>
      <c r="BJ8" s="434"/>
      <c r="BK8" s="434"/>
      <c r="BL8" s="434"/>
      <c r="BM8" s="435"/>
      <c r="BN8" s="419">
        <v>19803203</v>
      </c>
      <c r="BO8" s="420"/>
      <c r="BP8" s="420"/>
      <c r="BQ8" s="420"/>
      <c r="BR8" s="420"/>
      <c r="BS8" s="420"/>
      <c r="BT8" s="420"/>
      <c r="BU8" s="421"/>
      <c r="BV8" s="419">
        <v>13996572</v>
      </c>
      <c r="BW8" s="420"/>
      <c r="BX8" s="420"/>
      <c r="BY8" s="420"/>
      <c r="BZ8" s="420"/>
      <c r="CA8" s="420"/>
      <c r="CB8" s="420"/>
      <c r="CC8" s="421"/>
      <c r="CD8" s="459" t="s">
        <v>114</v>
      </c>
      <c r="CE8" s="379"/>
      <c r="CF8" s="379"/>
      <c r="CG8" s="379"/>
      <c r="CH8" s="379"/>
      <c r="CI8" s="379"/>
      <c r="CJ8" s="379"/>
      <c r="CK8" s="379"/>
      <c r="CL8" s="379"/>
      <c r="CM8" s="379"/>
      <c r="CN8" s="379"/>
      <c r="CO8" s="379"/>
      <c r="CP8" s="379"/>
      <c r="CQ8" s="379"/>
      <c r="CR8" s="379"/>
      <c r="CS8" s="460"/>
      <c r="CT8" s="522">
        <v>0.95</v>
      </c>
      <c r="CU8" s="523"/>
      <c r="CV8" s="523"/>
      <c r="CW8" s="523"/>
      <c r="CX8" s="523"/>
      <c r="CY8" s="523"/>
      <c r="CZ8" s="523"/>
      <c r="DA8" s="524"/>
      <c r="DB8" s="522">
        <v>0.96</v>
      </c>
      <c r="DC8" s="523"/>
      <c r="DD8" s="523"/>
      <c r="DE8" s="523"/>
      <c r="DF8" s="523"/>
      <c r="DG8" s="523"/>
      <c r="DH8" s="523"/>
      <c r="DI8" s="524"/>
    </row>
    <row r="9" spans="1:119" ht="18.75" customHeight="1" thickBot="1" x14ac:dyDescent="0.25">
      <c r="A9" s="181"/>
      <c r="B9" s="551" t="s">
        <v>115</v>
      </c>
      <c r="C9" s="552"/>
      <c r="D9" s="552"/>
      <c r="E9" s="552"/>
      <c r="F9" s="552"/>
      <c r="G9" s="552"/>
      <c r="H9" s="552"/>
      <c r="I9" s="552"/>
      <c r="J9" s="552"/>
      <c r="K9" s="470"/>
      <c r="L9" s="553" t="s">
        <v>116</v>
      </c>
      <c r="M9" s="554"/>
      <c r="N9" s="554"/>
      <c r="O9" s="554"/>
      <c r="P9" s="554"/>
      <c r="Q9" s="555"/>
      <c r="R9" s="556">
        <v>3777491</v>
      </c>
      <c r="S9" s="557"/>
      <c r="T9" s="557"/>
      <c r="U9" s="557"/>
      <c r="V9" s="558"/>
      <c r="W9" s="488" t="s">
        <v>117</v>
      </c>
      <c r="X9" s="489"/>
      <c r="Y9" s="489"/>
      <c r="Z9" s="489"/>
      <c r="AA9" s="489"/>
      <c r="AB9" s="489"/>
      <c r="AC9" s="489"/>
      <c r="AD9" s="489"/>
      <c r="AE9" s="489"/>
      <c r="AF9" s="489"/>
      <c r="AG9" s="489"/>
      <c r="AH9" s="489"/>
      <c r="AI9" s="489"/>
      <c r="AJ9" s="489"/>
      <c r="AK9" s="489"/>
      <c r="AL9" s="559"/>
      <c r="AM9" s="476" t="s">
        <v>118</v>
      </c>
      <c r="AN9" s="376"/>
      <c r="AO9" s="376"/>
      <c r="AP9" s="376"/>
      <c r="AQ9" s="376"/>
      <c r="AR9" s="376"/>
      <c r="AS9" s="376"/>
      <c r="AT9" s="377"/>
      <c r="AU9" s="477" t="s">
        <v>119</v>
      </c>
      <c r="AV9" s="478"/>
      <c r="AW9" s="478"/>
      <c r="AX9" s="478"/>
      <c r="AY9" s="433" t="s">
        <v>120</v>
      </c>
      <c r="AZ9" s="434"/>
      <c r="BA9" s="434"/>
      <c r="BB9" s="434"/>
      <c r="BC9" s="434"/>
      <c r="BD9" s="434"/>
      <c r="BE9" s="434"/>
      <c r="BF9" s="434"/>
      <c r="BG9" s="434"/>
      <c r="BH9" s="434"/>
      <c r="BI9" s="434"/>
      <c r="BJ9" s="434"/>
      <c r="BK9" s="434"/>
      <c r="BL9" s="434"/>
      <c r="BM9" s="435"/>
      <c r="BN9" s="419">
        <v>5806631</v>
      </c>
      <c r="BO9" s="420"/>
      <c r="BP9" s="420"/>
      <c r="BQ9" s="420"/>
      <c r="BR9" s="420"/>
      <c r="BS9" s="420"/>
      <c r="BT9" s="420"/>
      <c r="BU9" s="421"/>
      <c r="BV9" s="419">
        <v>7263752</v>
      </c>
      <c r="BW9" s="420"/>
      <c r="BX9" s="420"/>
      <c r="BY9" s="420"/>
      <c r="BZ9" s="420"/>
      <c r="CA9" s="420"/>
      <c r="CB9" s="420"/>
      <c r="CC9" s="421"/>
      <c r="CD9" s="459" t="s">
        <v>121</v>
      </c>
      <c r="CE9" s="379"/>
      <c r="CF9" s="379"/>
      <c r="CG9" s="379"/>
      <c r="CH9" s="379"/>
      <c r="CI9" s="379"/>
      <c r="CJ9" s="379"/>
      <c r="CK9" s="379"/>
      <c r="CL9" s="379"/>
      <c r="CM9" s="379"/>
      <c r="CN9" s="379"/>
      <c r="CO9" s="379"/>
      <c r="CP9" s="379"/>
      <c r="CQ9" s="379"/>
      <c r="CR9" s="379"/>
      <c r="CS9" s="460"/>
      <c r="CT9" s="416">
        <v>14.9</v>
      </c>
      <c r="CU9" s="417"/>
      <c r="CV9" s="417"/>
      <c r="CW9" s="417"/>
      <c r="CX9" s="417"/>
      <c r="CY9" s="417"/>
      <c r="CZ9" s="417"/>
      <c r="DA9" s="418"/>
      <c r="DB9" s="416">
        <v>15.2</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122</v>
      </c>
      <c r="M10" s="376"/>
      <c r="N10" s="376"/>
      <c r="O10" s="376"/>
      <c r="P10" s="376"/>
      <c r="Q10" s="377"/>
      <c r="R10" s="372">
        <v>3724844</v>
      </c>
      <c r="S10" s="373"/>
      <c r="T10" s="373"/>
      <c r="U10" s="373"/>
      <c r="V10" s="432"/>
      <c r="W10" s="560"/>
      <c r="X10" s="370"/>
      <c r="Y10" s="370"/>
      <c r="Z10" s="370"/>
      <c r="AA10" s="370"/>
      <c r="AB10" s="370"/>
      <c r="AC10" s="370"/>
      <c r="AD10" s="370"/>
      <c r="AE10" s="370"/>
      <c r="AF10" s="370"/>
      <c r="AG10" s="370"/>
      <c r="AH10" s="370"/>
      <c r="AI10" s="370"/>
      <c r="AJ10" s="370"/>
      <c r="AK10" s="370"/>
      <c r="AL10" s="561"/>
      <c r="AM10" s="476" t="s">
        <v>123</v>
      </c>
      <c r="AN10" s="376"/>
      <c r="AO10" s="376"/>
      <c r="AP10" s="376"/>
      <c r="AQ10" s="376"/>
      <c r="AR10" s="376"/>
      <c r="AS10" s="376"/>
      <c r="AT10" s="377"/>
      <c r="AU10" s="477" t="s">
        <v>124</v>
      </c>
      <c r="AV10" s="478"/>
      <c r="AW10" s="478"/>
      <c r="AX10" s="478"/>
      <c r="AY10" s="433" t="s">
        <v>125</v>
      </c>
      <c r="AZ10" s="434"/>
      <c r="BA10" s="434"/>
      <c r="BB10" s="434"/>
      <c r="BC10" s="434"/>
      <c r="BD10" s="434"/>
      <c r="BE10" s="434"/>
      <c r="BF10" s="434"/>
      <c r="BG10" s="434"/>
      <c r="BH10" s="434"/>
      <c r="BI10" s="434"/>
      <c r="BJ10" s="434"/>
      <c r="BK10" s="434"/>
      <c r="BL10" s="434"/>
      <c r="BM10" s="435"/>
      <c r="BN10" s="419">
        <v>12006087</v>
      </c>
      <c r="BO10" s="420"/>
      <c r="BP10" s="420"/>
      <c r="BQ10" s="420"/>
      <c r="BR10" s="420"/>
      <c r="BS10" s="420"/>
      <c r="BT10" s="420"/>
      <c r="BU10" s="421"/>
      <c r="BV10" s="419">
        <v>22672603</v>
      </c>
      <c r="BW10" s="420"/>
      <c r="BX10" s="420"/>
      <c r="BY10" s="420"/>
      <c r="BZ10" s="420"/>
      <c r="CA10" s="420"/>
      <c r="CB10" s="420"/>
      <c r="CC10" s="421"/>
      <c r="CD10" s="184" t="s">
        <v>126</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127</v>
      </c>
      <c r="M11" s="381"/>
      <c r="N11" s="381"/>
      <c r="O11" s="381"/>
      <c r="P11" s="381"/>
      <c r="Q11" s="382"/>
      <c r="R11" s="548" t="s">
        <v>128</v>
      </c>
      <c r="S11" s="549"/>
      <c r="T11" s="549"/>
      <c r="U11" s="549"/>
      <c r="V11" s="550"/>
      <c r="W11" s="560"/>
      <c r="X11" s="370"/>
      <c r="Y11" s="370"/>
      <c r="Z11" s="370"/>
      <c r="AA11" s="370"/>
      <c r="AB11" s="370"/>
      <c r="AC11" s="370"/>
      <c r="AD11" s="370"/>
      <c r="AE11" s="370"/>
      <c r="AF11" s="370"/>
      <c r="AG11" s="370"/>
      <c r="AH11" s="370"/>
      <c r="AI11" s="370"/>
      <c r="AJ11" s="370"/>
      <c r="AK11" s="370"/>
      <c r="AL11" s="561"/>
      <c r="AM11" s="476" t="s">
        <v>129</v>
      </c>
      <c r="AN11" s="376"/>
      <c r="AO11" s="376"/>
      <c r="AP11" s="376"/>
      <c r="AQ11" s="376"/>
      <c r="AR11" s="376"/>
      <c r="AS11" s="376"/>
      <c r="AT11" s="377"/>
      <c r="AU11" s="477" t="s">
        <v>119</v>
      </c>
      <c r="AV11" s="478"/>
      <c r="AW11" s="478"/>
      <c r="AX11" s="478"/>
      <c r="AY11" s="433" t="s">
        <v>130</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131</v>
      </c>
      <c r="CE11" s="379"/>
      <c r="CF11" s="379"/>
      <c r="CG11" s="379"/>
      <c r="CH11" s="379"/>
      <c r="CI11" s="379"/>
      <c r="CJ11" s="379"/>
      <c r="CK11" s="379"/>
      <c r="CL11" s="379"/>
      <c r="CM11" s="379"/>
      <c r="CN11" s="379"/>
      <c r="CO11" s="379"/>
      <c r="CP11" s="379"/>
      <c r="CQ11" s="379"/>
      <c r="CR11" s="379"/>
      <c r="CS11" s="460"/>
      <c r="CT11" s="522" t="s">
        <v>132</v>
      </c>
      <c r="CU11" s="523"/>
      <c r="CV11" s="523"/>
      <c r="CW11" s="523"/>
      <c r="CX11" s="523"/>
      <c r="CY11" s="523"/>
      <c r="CZ11" s="523"/>
      <c r="DA11" s="524"/>
      <c r="DB11" s="522" t="s">
        <v>133</v>
      </c>
      <c r="DC11" s="523"/>
      <c r="DD11" s="523"/>
      <c r="DE11" s="523"/>
      <c r="DF11" s="523"/>
      <c r="DG11" s="523"/>
      <c r="DH11" s="523"/>
      <c r="DI11" s="524"/>
    </row>
    <row r="12" spans="1:119" ht="18.75" customHeight="1" x14ac:dyDescent="0.2">
      <c r="A12" s="181"/>
      <c r="B12" s="525" t="s">
        <v>134</v>
      </c>
      <c r="C12" s="526"/>
      <c r="D12" s="526"/>
      <c r="E12" s="526"/>
      <c r="F12" s="526"/>
      <c r="G12" s="526"/>
      <c r="H12" s="526"/>
      <c r="I12" s="526"/>
      <c r="J12" s="526"/>
      <c r="K12" s="527"/>
      <c r="L12" s="534" t="s">
        <v>135</v>
      </c>
      <c r="M12" s="535"/>
      <c r="N12" s="535"/>
      <c r="O12" s="535"/>
      <c r="P12" s="535"/>
      <c r="Q12" s="536"/>
      <c r="R12" s="537">
        <v>3753645</v>
      </c>
      <c r="S12" s="538"/>
      <c r="T12" s="538"/>
      <c r="U12" s="538"/>
      <c r="V12" s="539"/>
      <c r="W12" s="540" t="s">
        <v>1</v>
      </c>
      <c r="X12" s="478"/>
      <c r="Y12" s="478"/>
      <c r="Z12" s="478"/>
      <c r="AA12" s="478"/>
      <c r="AB12" s="541"/>
      <c r="AC12" s="542" t="s">
        <v>136</v>
      </c>
      <c r="AD12" s="543"/>
      <c r="AE12" s="543"/>
      <c r="AF12" s="543"/>
      <c r="AG12" s="544"/>
      <c r="AH12" s="542" t="s">
        <v>137</v>
      </c>
      <c r="AI12" s="543"/>
      <c r="AJ12" s="543"/>
      <c r="AK12" s="543"/>
      <c r="AL12" s="545"/>
      <c r="AM12" s="476" t="s">
        <v>138</v>
      </c>
      <c r="AN12" s="376"/>
      <c r="AO12" s="376"/>
      <c r="AP12" s="376"/>
      <c r="AQ12" s="376"/>
      <c r="AR12" s="376"/>
      <c r="AS12" s="376"/>
      <c r="AT12" s="377"/>
      <c r="AU12" s="477" t="s">
        <v>96</v>
      </c>
      <c r="AV12" s="478"/>
      <c r="AW12" s="478"/>
      <c r="AX12" s="478"/>
      <c r="AY12" s="433" t="s">
        <v>139</v>
      </c>
      <c r="AZ12" s="434"/>
      <c r="BA12" s="434"/>
      <c r="BB12" s="434"/>
      <c r="BC12" s="434"/>
      <c r="BD12" s="434"/>
      <c r="BE12" s="434"/>
      <c r="BF12" s="434"/>
      <c r="BG12" s="434"/>
      <c r="BH12" s="434"/>
      <c r="BI12" s="434"/>
      <c r="BJ12" s="434"/>
      <c r="BK12" s="434"/>
      <c r="BL12" s="434"/>
      <c r="BM12" s="435"/>
      <c r="BN12" s="419">
        <v>17596000</v>
      </c>
      <c r="BO12" s="420"/>
      <c r="BP12" s="420"/>
      <c r="BQ12" s="420"/>
      <c r="BR12" s="420"/>
      <c r="BS12" s="420"/>
      <c r="BT12" s="420"/>
      <c r="BU12" s="421"/>
      <c r="BV12" s="419">
        <v>5400000</v>
      </c>
      <c r="BW12" s="420"/>
      <c r="BX12" s="420"/>
      <c r="BY12" s="420"/>
      <c r="BZ12" s="420"/>
      <c r="CA12" s="420"/>
      <c r="CB12" s="420"/>
      <c r="CC12" s="421"/>
      <c r="CD12" s="459" t="s">
        <v>140</v>
      </c>
      <c r="CE12" s="379"/>
      <c r="CF12" s="379"/>
      <c r="CG12" s="379"/>
      <c r="CH12" s="379"/>
      <c r="CI12" s="379"/>
      <c r="CJ12" s="379"/>
      <c r="CK12" s="379"/>
      <c r="CL12" s="379"/>
      <c r="CM12" s="379"/>
      <c r="CN12" s="379"/>
      <c r="CO12" s="379"/>
      <c r="CP12" s="379"/>
      <c r="CQ12" s="379"/>
      <c r="CR12" s="379"/>
      <c r="CS12" s="460"/>
      <c r="CT12" s="522" t="s">
        <v>141</v>
      </c>
      <c r="CU12" s="523"/>
      <c r="CV12" s="523"/>
      <c r="CW12" s="523"/>
      <c r="CX12" s="523"/>
      <c r="CY12" s="523"/>
      <c r="CZ12" s="523"/>
      <c r="DA12" s="524"/>
      <c r="DB12" s="522" t="s">
        <v>141</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142</v>
      </c>
      <c r="N13" s="504"/>
      <c r="O13" s="504"/>
      <c r="P13" s="504"/>
      <c r="Q13" s="505"/>
      <c r="R13" s="506">
        <v>3647015</v>
      </c>
      <c r="S13" s="507"/>
      <c r="T13" s="507"/>
      <c r="U13" s="507"/>
      <c r="V13" s="508"/>
      <c r="W13" s="509" t="s">
        <v>143</v>
      </c>
      <c r="X13" s="405"/>
      <c r="Y13" s="405"/>
      <c r="Z13" s="405"/>
      <c r="AA13" s="405"/>
      <c r="AB13" s="406"/>
      <c r="AC13" s="372">
        <v>7482</v>
      </c>
      <c r="AD13" s="373"/>
      <c r="AE13" s="373"/>
      <c r="AF13" s="373"/>
      <c r="AG13" s="374"/>
      <c r="AH13" s="372">
        <v>7761</v>
      </c>
      <c r="AI13" s="373"/>
      <c r="AJ13" s="373"/>
      <c r="AK13" s="373"/>
      <c r="AL13" s="432"/>
      <c r="AM13" s="476" t="s">
        <v>144</v>
      </c>
      <c r="AN13" s="376"/>
      <c r="AO13" s="376"/>
      <c r="AP13" s="376"/>
      <c r="AQ13" s="376"/>
      <c r="AR13" s="376"/>
      <c r="AS13" s="376"/>
      <c r="AT13" s="377"/>
      <c r="AU13" s="477" t="s">
        <v>145</v>
      </c>
      <c r="AV13" s="478"/>
      <c r="AW13" s="478"/>
      <c r="AX13" s="478"/>
      <c r="AY13" s="433" t="s">
        <v>146</v>
      </c>
      <c r="AZ13" s="434"/>
      <c r="BA13" s="434"/>
      <c r="BB13" s="434"/>
      <c r="BC13" s="434"/>
      <c r="BD13" s="434"/>
      <c r="BE13" s="434"/>
      <c r="BF13" s="434"/>
      <c r="BG13" s="434"/>
      <c r="BH13" s="434"/>
      <c r="BI13" s="434"/>
      <c r="BJ13" s="434"/>
      <c r="BK13" s="434"/>
      <c r="BL13" s="434"/>
      <c r="BM13" s="435"/>
      <c r="BN13" s="419">
        <v>216718</v>
      </c>
      <c r="BO13" s="420"/>
      <c r="BP13" s="420"/>
      <c r="BQ13" s="420"/>
      <c r="BR13" s="420"/>
      <c r="BS13" s="420"/>
      <c r="BT13" s="420"/>
      <c r="BU13" s="421"/>
      <c r="BV13" s="419">
        <v>24536355</v>
      </c>
      <c r="BW13" s="420"/>
      <c r="BX13" s="420"/>
      <c r="BY13" s="420"/>
      <c r="BZ13" s="420"/>
      <c r="CA13" s="420"/>
      <c r="CB13" s="420"/>
      <c r="CC13" s="421"/>
      <c r="CD13" s="459" t="s">
        <v>147</v>
      </c>
      <c r="CE13" s="379"/>
      <c r="CF13" s="379"/>
      <c r="CG13" s="379"/>
      <c r="CH13" s="379"/>
      <c r="CI13" s="379"/>
      <c r="CJ13" s="379"/>
      <c r="CK13" s="379"/>
      <c r="CL13" s="379"/>
      <c r="CM13" s="379"/>
      <c r="CN13" s="379"/>
      <c r="CO13" s="379"/>
      <c r="CP13" s="379"/>
      <c r="CQ13" s="379"/>
      <c r="CR13" s="379"/>
      <c r="CS13" s="460"/>
      <c r="CT13" s="416">
        <v>9.6999999999999993</v>
      </c>
      <c r="CU13" s="417"/>
      <c r="CV13" s="417"/>
      <c r="CW13" s="417"/>
      <c r="CX13" s="417"/>
      <c r="CY13" s="417"/>
      <c r="CZ13" s="417"/>
      <c r="DA13" s="418"/>
      <c r="DB13" s="416">
        <v>10.6</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148</v>
      </c>
      <c r="M14" s="546"/>
      <c r="N14" s="546"/>
      <c r="O14" s="546"/>
      <c r="P14" s="546"/>
      <c r="Q14" s="547"/>
      <c r="R14" s="506">
        <v>3755793</v>
      </c>
      <c r="S14" s="507"/>
      <c r="T14" s="507"/>
      <c r="U14" s="507"/>
      <c r="V14" s="508"/>
      <c r="W14" s="510"/>
      <c r="X14" s="408"/>
      <c r="Y14" s="408"/>
      <c r="Z14" s="408"/>
      <c r="AA14" s="408"/>
      <c r="AB14" s="409"/>
      <c r="AC14" s="499">
        <v>0.5</v>
      </c>
      <c r="AD14" s="500"/>
      <c r="AE14" s="500"/>
      <c r="AF14" s="500"/>
      <c r="AG14" s="501"/>
      <c r="AH14" s="499">
        <v>0.5</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149</v>
      </c>
      <c r="CE14" s="457"/>
      <c r="CF14" s="457"/>
      <c r="CG14" s="457"/>
      <c r="CH14" s="457"/>
      <c r="CI14" s="457"/>
      <c r="CJ14" s="457"/>
      <c r="CK14" s="457"/>
      <c r="CL14" s="457"/>
      <c r="CM14" s="457"/>
      <c r="CN14" s="457"/>
      <c r="CO14" s="457"/>
      <c r="CP14" s="457"/>
      <c r="CQ14" s="457"/>
      <c r="CR14" s="457"/>
      <c r="CS14" s="458"/>
      <c r="CT14" s="516">
        <v>129.19999999999999</v>
      </c>
      <c r="CU14" s="517"/>
      <c r="CV14" s="517"/>
      <c r="CW14" s="517"/>
      <c r="CX14" s="517"/>
      <c r="CY14" s="517"/>
      <c r="CZ14" s="517"/>
      <c r="DA14" s="518"/>
      <c r="DB14" s="516">
        <v>129.9</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150</v>
      </c>
      <c r="N15" s="504"/>
      <c r="O15" s="504"/>
      <c r="P15" s="504"/>
      <c r="Q15" s="505"/>
      <c r="R15" s="506">
        <v>3656564</v>
      </c>
      <c r="S15" s="507"/>
      <c r="T15" s="507"/>
      <c r="U15" s="507"/>
      <c r="V15" s="508"/>
      <c r="W15" s="509" t="s">
        <v>151</v>
      </c>
      <c r="X15" s="405"/>
      <c r="Y15" s="405"/>
      <c r="Z15" s="405"/>
      <c r="AA15" s="405"/>
      <c r="AB15" s="406"/>
      <c r="AC15" s="372">
        <v>301600</v>
      </c>
      <c r="AD15" s="373"/>
      <c r="AE15" s="373"/>
      <c r="AF15" s="373"/>
      <c r="AG15" s="374"/>
      <c r="AH15" s="372">
        <v>324156</v>
      </c>
      <c r="AI15" s="373"/>
      <c r="AJ15" s="373"/>
      <c r="AK15" s="373"/>
      <c r="AL15" s="432"/>
      <c r="AM15" s="476"/>
      <c r="AN15" s="376"/>
      <c r="AO15" s="376"/>
      <c r="AP15" s="376"/>
      <c r="AQ15" s="376"/>
      <c r="AR15" s="376"/>
      <c r="AS15" s="376"/>
      <c r="AT15" s="377"/>
      <c r="AU15" s="477"/>
      <c r="AV15" s="478"/>
      <c r="AW15" s="478"/>
      <c r="AX15" s="478"/>
      <c r="AY15" s="445" t="s">
        <v>152</v>
      </c>
      <c r="AZ15" s="446"/>
      <c r="BA15" s="446"/>
      <c r="BB15" s="446"/>
      <c r="BC15" s="446"/>
      <c r="BD15" s="446"/>
      <c r="BE15" s="446"/>
      <c r="BF15" s="446"/>
      <c r="BG15" s="446"/>
      <c r="BH15" s="446"/>
      <c r="BI15" s="446"/>
      <c r="BJ15" s="446"/>
      <c r="BK15" s="446"/>
      <c r="BL15" s="446"/>
      <c r="BM15" s="447"/>
      <c r="BN15" s="448">
        <v>727536870</v>
      </c>
      <c r="BO15" s="449"/>
      <c r="BP15" s="449"/>
      <c r="BQ15" s="449"/>
      <c r="BR15" s="449"/>
      <c r="BS15" s="449"/>
      <c r="BT15" s="449"/>
      <c r="BU15" s="450"/>
      <c r="BV15" s="448">
        <v>692467404</v>
      </c>
      <c r="BW15" s="449"/>
      <c r="BX15" s="449"/>
      <c r="BY15" s="449"/>
      <c r="BZ15" s="449"/>
      <c r="CA15" s="449"/>
      <c r="CB15" s="449"/>
      <c r="CC15" s="450"/>
      <c r="CD15" s="519" t="s">
        <v>153</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154</v>
      </c>
      <c r="M16" s="494"/>
      <c r="N16" s="494"/>
      <c r="O16" s="494"/>
      <c r="P16" s="494"/>
      <c r="Q16" s="495"/>
      <c r="R16" s="496" t="s">
        <v>155</v>
      </c>
      <c r="S16" s="497"/>
      <c r="T16" s="497"/>
      <c r="U16" s="497"/>
      <c r="V16" s="498"/>
      <c r="W16" s="510"/>
      <c r="X16" s="408"/>
      <c r="Y16" s="408"/>
      <c r="Z16" s="408"/>
      <c r="AA16" s="408"/>
      <c r="AB16" s="409"/>
      <c r="AC16" s="499">
        <v>18.5</v>
      </c>
      <c r="AD16" s="500"/>
      <c r="AE16" s="500"/>
      <c r="AF16" s="500"/>
      <c r="AG16" s="501"/>
      <c r="AH16" s="499">
        <v>20.7</v>
      </c>
      <c r="AI16" s="500"/>
      <c r="AJ16" s="500"/>
      <c r="AK16" s="500"/>
      <c r="AL16" s="502"/>
      <c r="AM16" s="476"/>
      <c r="AN16" s="376"/>
      <c r="AO16" s="376"/>
      <c r="AP16" s="376"/>
      <c r="AQ16" s="376"/>
      <c r="AR16" s="376"/>
      <c r="AS16" s="376"/>
      <c r="AT16" s="377"/>
      <c r="AU16" s="477"/>
      <c r="AV16" s="478"/>
      <c r="AW16" s="478"/>
      <c r="AX16" s="478"/>
      <c r="AY16" s="433" t="s">
        <v>156</v>
      </c>
      <c r="AZ16" s="434"/>
      <c r="BA16" s="434"/>
      <c r="BB16" s="434"/>
      <c r="BC16" s="434"/>
      <c r="BD16" s="434"/>
      <c r="BE16" s="434"/>
      <c r="BF16" s="434"/>
      <c r="BG16" s="434"/>
      <c r="BH16" s="434"/>
      <c r="BI16" s="434"/>
      <c r="BJ16" s="434"/>
      <c r="BK16" s="434"/>
      <c r="BL16" s="434"/>
      <c r="BM16" s="435"/>
      <c r="BN16" s="419">
        <v>766065375</v>
      </c>
      <c r="BO16" s="420"/>
      <c r="BP16" s="420"/>
      <c r="BQ16" s="420"/>
      <c r="BR16" s="420"/>
      <c r="BS16" s="420"/>
      <c r="BT16" s="420"/>
      <c r="BU16" s="421"/>
      <c r="BV16" s="419">
        <v>745934526</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157</v>
      </c>
      <c r="N17" s="513"/>
      <c r="O17" s="513"/>
      <c r="P17" s="513"/>
      <c r="Q17" s="514"/>
      <c r="R17" s="496" t="s">
        <v>158</v>
      </c>
      <c r="S17" s="497"/>
      <c r="T17" s="497"/>
      <c r="U17" s="497"/>
      <c r="V17" s="498"/>
      <c r="W17" s="509" t="s">
        <v>159</v>
      </c>
      <c r="X17" s="405"/>
      <c r="Y17" s="405"/>
      <c r="Z17" s="405"/>
      <c r="AA17" s="405"/>
      <c r="AB17" s="406"/>
      <c r="AC17" s="372">
        <v>1325603</v>
      </c>
      <c r="AD17" s="373"/>
      <c r="AE17" s="373"/>
      <c r="AF17" s="373"/>
      <c r="AG17" s="374"/>
      <c r="AH17" s="372">
        <v>1233147</v>
      </c>
      <c r="AI17" s="373"/>
      <c r="AJ17" s="373"/>
      <c r="AK17" s="373"/>
      <c r="AL17" s="432"/>
      <c r="AM17" s="476"/>
      <c r="AN17" s="376"/>
      <c r="AO17" s="376"/>
      <c r="AP17" s="376"/>
      <c r="AQ17" s="376"/>
      <c r="AR17" s="376"/>
      <c r="AS17" s="376"/>
      <c r="AT17" s="377"/>
      <c r="AU17" s="477"/>
      <c r="AV17" s="478"/>
      <c r="AW17" s="478"/>
      <c r="AX17" s="478"/>
      <c r="AY17" s="433" t="s">
        <v>160</v>
      </c>
      <c r="AZ17" s="434"/>
      <c r="BA17" s="434"/>
      <c r="BB17" s="434"/>
      <c r="BC17" s="434"/>
      <c r="BD17" s="434"/>
      <c r="BE17" s="434"/>
      <c r="BF17" s="434"/>
      <c r="BG17" s="434"/>
      <c r="BH17" s="434"/>
      <c r="BI17" s="434"/>
      <c r="BJ17" s="434"/>
      <c r="BK17" s="434"/>
      <c r="BL17" s="434"/>
      <c r="BM17" s="435"/>
      <c r="BN17" s="419">
        <v>913169386</v>
      </c>
      <c r="BO17" s="420"/>
      <c r="BP17" s="420"/>
      <c r="BQ17" s="420"/>
      <c r="BR17" s="420"/>
      <c r="BS17" s="420"/>
      <c r="BT17" s="420"/>
      <c r="BU17" s="421"/>
      <c r="BV17" s="419">
        <v>868128593</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161</v>
      </c>
      <c r="C18" s="470"/>
      <c r="D18" s="470"/>
      <c r="E18" s="471"/>
      <c r="F18" s="471"/>
      <c r="G18" s="471"/>
      <c r="H18" s="471"/>
      <c r="I18" s="471"/>
      <c r="J18" s="471"/>
      <c r="K18" s="471"/>
      <c r="L18" s="472">
        <v>438.01</v>
      </c>
      <c r="M18" s="472"/>
      <c r="N18" s="472"/>
      <c r="O18" s="472"/>
      <c r="P18" s="472"/>
      <c r="Q18" s="472"/>
      <c r="R18" s="473"/>
      <c r="S18" s="473"/>
      <c r="T18" s="473"/>
      <c r="U18" s="473"/>
      <c r="V18" s="474"/>
      <c r="W18" s="490"/>
      <c r="X18" s="491"/>
      <c r="Y18" s="491"/>
      <c r="Z18" s="491"/>
      <c r="AA18" s="491"/>
      <c r="AB18" s="515"/>
      <c r="AC18" s="389">
        <v>81.099999999999994</v>
      </c>
      <c r="AD18" s="390"/>
      <c r="AE18" s="390"/>
      <c r="AF18" s="390"/>
      <c r="AG18" s="475"/>
      <c r="AH18" s="389">
        <v>78.8</v>
      </c>
      <c r="AI18" s="390"/>
      <c r="AJ18" s="390"/>
      <c r="AK18" s="390"/>
      <c r="AL18" s="391"/>
      <c r="AM18" s="476"/>
      <c r="AN18" s="376"/>
      <c r="AO18" s="376"/>
      <c r="AP18" s="376"/>
      <c r="AQ18" s="376"/>
      <c r="AR18" s="376"/>
      <c r="AS18" s="376"/>
      <c r="AT18" s="377"/>
      <c r="AU18" s="477"/>
      <c r="AV18" s="478"/>
      <c r="AW18" s="478"/>
      <c r="AX18" s="478"/>
      <c r="AY18" s="433" t="s">
        <v>162</v>
      </c>
      <c r="AZ18" s="434"/>
      <c r="BA18" s="434"/>
      <c r="BB18" s="434"/>
      <c r="BC18" s="434"/>
      <c r="BD18" s="434"/>
      <c r="BE18" s="434"/>
      <c r="BF18" s="434"/>
      <c r="BG18" s="434"/>
      <c r="BH18" s="434"/>
      <c r="BI18" s="434"/>
      <c r="BJ18" s="434"/>
      <c r="BK18" s="434"/>
      <c r="BL18" s="434"/>
      <c r="BM18" s="435"/>
      <c r="BN18" s="419">
        <v>999053756</v>
      </c>
      <c r="BO18" s="420"/>
      <c r="BP18" s="420"/>
      <c r="BQ18" s="420"/>
      <c r="BR18" s="420"/>
      <c r="BS18" s="420"/>
      <c r="BT18" s="420"/>
      <c r="BU18" s="421"/>
      <c r="BV18" s="419">
        <v>985997669</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163</v>
      </c>
      <c r="C19" s="470"/>
      <c r="D19" s="470"/>
      <c r="E19" s="471"/>
      <c r="F19" s="471"/>
      <c r="G19" s="471"/>
      <c r="H19" s="471"/>
      <c r="I19" s="471"/>
      <c r="J19" s="471"/>
      <c r="K19" s="471"/>
      <c r="L19" s="479">
        <v>8624</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164</v>
      </c>
      <c r="AZ19" s="434"/>
      <c r="BA19" s="434"/>
      <c r="BB19" s="434"/>
      <c r="BC19" s="434"/>
      <c r="BD19" s="434"/>
      <c r="BE19" s="434"/>
      <c r="BF19" s="434"/>
      <c r="BG19" s="434"/>
      <c r="BH19" s="434"/>
      <c r="BI19" s="434"/>
      <c r="BJ19" s="434"/>
      <c r="BK19" s="434"/>
      <c r="BL19" s="434"/>
      <c r="BM19" s="435"/>
      <c r="BN19" s="419">
        <v>1175418861</v>
      </c>
      <c r="BO19" s="420"/>
      <c r="BP19" s="420"/>
      <c r="BQ19" s="420"/>
      <c r="BR19" s="420"/>
      <c r="BS19" s="420"/>
      <c r="BT19" s="420"/>
      <c r="BU19" s="421"/>
      <c r="BV19" s="419">
        <v>1179619460</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165</v>
      </c>
      <c r="C20" s="470"/>
      <c r="D20" s="470"/>
      <c r="E20" s="471"/>
      <c r="F20" s="471"/>
      <c r="G20" s="471"/>
      <c r="H20" s="471"/>
      <c r="I20" s="471"/>
      <c r="J20" s="471"/>
      <c r="K20" s="471"/>
      <c r="L20" s="479">
        <v>1753081</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166</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167</v>
      </c>
      <c r="C22" s="396"/>
      <c r="D22" s="397"/>
      <c r="E22" s="404" t="s">
        <v>1</v>
      </c>
      <c r="F22" s="405"/>
      <c r="G22" s="405"/>
      <c r="H22" s="405"/>
      <c r="I22" s="405"/>
      <c r="J22" s="405"/>
      <c r="K22" s="406"/>
      <c r="L22" s="404" t="s">
        <v>168</v>
      </c>
      <c r="M22" s="405"/>
      <c r="N22" s="405"/>
      <c r="O22" s="405"/>
      <c r="P22" s="406"/>
      <c r="Q22" s="410" t="s">
        <v>169</v>
      </c>
      <c r="R22" s="411"/>
      <c r="S22" s="411"/>
      <c r="T22" s="411"/>
      <c r="U22" s="411"/>
      <c r="V22" s="412"/>
      <c r="W22" s="461" t="s">
        <v>170</v>
      </c>
      <c r="X22" s="396"/>
      <c r="Y22" s="397"/>
      <c r="Z22" s="404" t="s">
        <v>1</v>
      </c>
      <c r="AA22" s="405"/>
      <c r="AB22" s="405"/>
      <c r="AC22" s="405"/>
      <c r="AD22" s="405"/>
      <c r="AE22" s="405"/>
      <c r="AF22" s="405"/>
      <c r="AG22" s="406"/>
      <c r="AH22" s="422" t="s">
        <v>171</v>
      </c>
      <c r="AI22" s="405"/>
      <c r="AJ22" s="405"/>
      <c r="AK22" s="405"/>
      <c r="AL22" s="406"/>
      <c r="AM22" s="422" t="s">
        <v>172</v>
      </c>
      <c r="AN22" s="423"/>
      <c r="AO22" s="423"/>
      <c r="AP22" s="423"/>
      <c r="AQ22" s="423"/>
      <c r="AR22" s="424"/>
      <c r="AS22" s="410" t="s">
        <v>169</v>
      </c>
      <c r="AT22" s="411"/>
      <c r="AU22" s="411"/>
      <c r="AV22" s="411"/>
      <c r="AW22" s="411"/>
      <c r="AX22" s="428"/>
      <c r="AY22" s="445" t="s">
        <v>173</v>
      </c>
      <c r="AZ22" s="446"/>
      <c r="BA22" s="446"/>
      <c r="BB22" s="446"/>
      <c r="BC22" s="446"/>
      <c r="BD22" s="446"/>
      <c r="BE22" s="446"/>
      <c r="BF22" s="446"/>
      <c r="BG22" s="446"/>
      <c r="BH22" s="446"/>
      <c r="BI22" s="446"/>
      <c r="BJ22" s="446"/>
      <c r="BK22" s="446"/>
      <c r="BL22" s="446"/>
      <c r="BM22" s="447"/>
      <c r="BN22" s="448">
        <v>2330616953</v>
      </c>
      <c r="BO22" s="449"/>
      <c r="BP22" s="449"/>
      <c r="BQ22" s="449"/>
      <c r="BR22" s="449"/>
      <c r="BS22" s="449"/>
      <c r="BT22" s="449"/>
      <c r="BU22" s="450"/>
      <c r="BV22" s="448">
        <v>2384424622</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174</v>
      </c>
      <c r="AZ23" s="434"/>
      <c r="BA23" s="434"/>
      <c r="BB23" s="434"/>
      <c r="BC23" s="434"/>
      <c r="BD23" s="434"/>
      <c r="BE23" s="434"/>
      <c r="BF23" s="434"/>
      <c r="BG23" s="434"/>
      <c r="BH23" s="434"/>
      <c r="BI23" s="434"/>
      <c r="BJ23" s="434"/>
      <c r="BK23" s="434"/>
      <c r="BL23" s="434"/>
      <c r="BM23" s="435"/>
      <c r="BN23" s="419">
        <v>408819682</v>
      </c>
      <c r="BO23" s="420"/>
      <c r="BP23" s="420"/>
      <c r="BQ23" s="420"/>
      <c r="BR23" s="420"/>
      <c r="BS23" s="420"/>
      <c r="BT23" s="420"/>
      <c r="BU23" s="421"/>
      <c r="BV23" s="419">
        <v>426242994</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175</v>
      </c>
      <c r="F24" s="376"/>
      <c r="G24" s="376"/>
      <c r="H24" s="376"/>
      <c r="I24" s="376"/>
      <c r="J24" s="376"/>
      <c r="K24" s="377"/>
      <c r="L24" s="372">
        <v>1</v>
      </c>
      <c r="M24" s="373"/>
      <c r="N24" s="373"/>
      <c r="O24" s="373"/>
      <c r="P24" s="374"/>
      <c r="Q24" s="372">
        <v>15990</v>
      </c>
      <c r="R24" s="373"/>
      <c r="S24" s="373"/>
      <c r="T24" s="373"/>
      <c r="U24" s="373"/>
      <c r="V24" s="374"/>
      <c r="W24" s="462"/>
      <c r="X24" s="399"/>
      <c r="Y24" s="400"/>
      <c r="Z24" s="375" t="s">
        <v>176</v>
      </c>
      <c r="AA24" s="376"/>
      <c r="AB24" s="376"/>
      <c r="AC24" s="376"/>
      <c r="AD24" s="376"/>
      <c r="AE24" s="376"/>
      <c r="AF24" s="376"/>
      <c r="AG24" s="377"/>
      <c r="AH24" s="372">
        <v>21585</v>
      </c>
      <c r="AI24" s="373"/>
      <c r="AJ24" s="373"/>
      <c r="AK24" s="373"/>
      <c r="AL24" s="374"/>
      <c r="AM24" s="372">
        <v>67150935</v>
      </c>
      <c r="AN24" s="373"/>
      <c r="AO24" s="373"/>
      <c r="AP24" s="373"/>
      <c r="AQ24" s="373"/>
      <c r="AR24" s="374"/>
      <c r="AS24" s="372">
        <v>3111</v>
      </c>
      <c r="AT24" s="373"/>
      <c r="AU24" s="373"/>
      <c r="AV24" s="373"/>
      <c r="AW24" s="373"/>
      <c r="AX24" s="432"/>
      <c r="AY24" s="392" t="s">
        <v>177</v>
      </c>
      <c r="AZ24" s="393"/>
      <c r="BA24" s="393"/>
      <c r="BB24" s="393"/>
      <c r="BC24" s="393"/>
      <c r="BD24" s="393"/>
      <c r="BE24" s="393"/>
      <c r="BF24" s="393"/>
      <c r="BG24" s="393"/>
      <c r="BH24" s="393"/>
      <c r="BI24" s="393"/>
      <c r="BJ24" s="393"/>
      <c r="BK24" s="393"/>
      <c r="BL24" s="393"/>
      <c r="BM24" s="394"/>
      <c r="BN24" s="419">
        <v>1641643639</v>
      </c>
      <c r="BO24" s="420"/>
      <c r="BP24" s="420"/>
      <c r="BQ24" s="420"/>
      <c r="BR24" s="420"/>
      <c r="BS24" s="420"/>
      <c r="BT24" s="420"/>
      <c r="BU24" s="421"/>
      <c r="BV24" s="419">
        <v>1686013431</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178</v>
      </c>
      <c r="F25" s="376"/>
      <c r="G25" s="376"/>
      <c r="H25" s="376"/>
      <c r="I25" s="376"/>
      <c r="J25" s="376"/>
      <c r="K25" s="377"/>
      <c r="L25" s="372">
        <v>4</v>
      </c>
      <c r="M25" s="373"/>
      <c r="N25" s="373"/>
      <c r="O25" s="373"/>
      <c r="P25" s="374"/>
      <c r="Q25" s="372">
        <v>12850</v>
      </c>
      <c r="R25" s="373"/>
      <c r="S25" s="373"/>
      <c r="T25" s="373"/>
      <c r="U25" s="373"/>
      <c r="V25" s="374"/>
      <c r="W25" s="462"/>
      <c r="X25" s="399"/>
      <c r="Y25" s="400"/>
      <c r="Z25" s="375" t="s">
        <v>179</v>
      </c>
      <c r="AA25" s="376"/>
      <c r="AB25" s="376"/>
      <c r="AC25" s="376"/>
      <c r="AD25" s="376"/>
      <c r="AE25" s="376"/>
      <c r="AF25" s="376"/>
      <c r="AG25" s="377"/>
      <c r="AH25" s="372">
        <v>3648</v>
      </c>
      <c r="AI25" s="373"/>
      <c r="AJ25" s="373"/>
      <c r="AK25" s="373"/>
      <c r="AL25" s="374"/>
      <c r="AM25" s="372">
        <v>11133696</v>
      </c>
      <c r="AN25" s="373"/>
      <c r="AO25" s="373"/>
      <c r="AP25" s="373"/>
      <c r="AQ25" s="373"/>
      <c r="AR25" s="374"/>
      <c r="AS25" s="372">
        <v>3052</v>
      </c>
      <c r="AT25" s="373"/>
      <c r="AU25" s="373"/>
      <c r="AV25" s="373"/>
      <c r="AW25" s="373"/>
      <c r="AX25" s="432"/>
      <c r="AY25" s="445" t="s">
        <v>180</v>
      </c>
      <c r="AZ25" s="446"/>
      <c r="BA25" s="446"/>
      <c r="BB25" s="446"/>
      <c r="BC25" s="446"/>
      <c r="BD25" s="446"/>
      <c r="BE25" s="446"/>
      <c r="BF25" s="446"/>
      <c r="BG25" s="446"/>
      <c r="BH25" s="446"/>
      <c r="BI25" s="446"/>
      <c r="BJ25" s="446"/>
      <c r="BK25" s="446"/>
      <c r="BL25" s="446"/>
      <c r="BM25" s="447"/>
      <c r="BN25" s="448">
        <v>346570275</v>
      </c>
      <c r="BO25" s="449"/>
      <c r="BP25" s="449"/>
      <c r="BQ25" s="449"/>
      <c r="BR25" s="449"/>
      <c r="BS25" s="449"/>
      <c r="BT25" s="449"/>
      <c r="BU25" s="450"/>
      <c r="BV25" s="448">
        <v>286543567</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181</v>
      </c>
      <c r="F26" s="376"/>
      <c r="G26" s="376"/>
      <c r="H26" s="376"/>
      <c r="I26" s="376"/>
      <c r="J26" s="376"/>
      <c r="K26" s="377"/>
      <c r="L26" s="372">
        <v>1</v>
      </c>
      <c r="M26" s="373"/>
      <c r="N26" s="373"/>
      <c r="O26" s="373"/>
      <c r="P26" s="374"/>
      <c r="Q26" s="372">
        <v>9400</v>
      </c>
      <c r="R26" s="373"/>
      <c r="S26" s="373"/>
      <c r="T26" s="373"/>
      <c r="U26" s="373"/>
      <c r="V26" s="374"/>
      <c r="W26" s="462"/>
      <c r="X26" s="399"/>
      <c r="Y26" s="400"/>
      <c r="Z26" s="375" t="s">
        <v>182</v>
      </c>
      <c r="AA26" s="430"/>
      <c r="AB26" s="430"/>
      <c r="AC26" s="430"/>
      <c r="AD26" s="430"/>
      <c r="AE26" s="430"/>
      <c r="AF26" s="430"/>
      <c r="AG26" s="431"/>
      <c r="AH26" s="372">
        <v>2605</v>
      </c>
      <c r="AI26" s="373"/>
      <c r="AJ26" s="373"/>
      <c r="AK26" s="373"/>
      <c r="AL26" s="374"/>
      <c r="AM26" s="372">
        <v>8005165</v>
      </c>
      <c r="AN26" s="373"/>
      <c r="AO26" s="373"/>
      <c r="AP26" s="373"/>
      <c r="AQ26" s="373"/>
      <c r="AR26" s="374"/>
      <c r="AS26" s="372">
        <v>3073</v>
      </c>
      <c r="AT26" s="373"/>
      <c r="AU26" s="373"/>
      <c r="AV26" s="373"/>
      <c r="AW26" s="373"/>
      <c r="AX26" s="432"/>
      <c r="AY26" s="459" t="s">
        <v>183</v>
      </c>
      <c r="AZ26" s="379"/>
      <c r="BA26" s="379"/>
      <c r="BB26" s="379"/>
      <c r="BC26" s="379"/>
      <c r="BD26" s="379"/>
      <c r="BE26" s="379"/>
      <c r="BF26" s="379"/>
      <c r="BG26" s="379"/>
      <c r="BH26" s="379"/>
      <c r="BI26" s="379"/>
      <c r="BJ26" s="379"/>
      <c r="BK26" s="379"/>
      <c r="BL26" s="379"/>
      <c r="BM26" s="460"/>
      <c r="BN26" s="419">
        <v>8293315</v>
      </c>
      <c r="BO26" s="420"/>
      <c r="BP26" s="420"/>
      <c r="BQ26" s="420"/>
      <c r="BR26" s="420"/>
      <c r="BS26" s="420"/>
      <c r="BT26" s="420"/>
      <c r="BU26" s="421"/>
      <c r="BV26" s="419">
        <v>8405837</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184</v>
      </c>
      <c r="F27" s="376"/>
      <c r="G27" s="376"/>
      <c r="H27" s="376"/>
      <c r="I27" s="376"/>
      <c r="J27" s="376"/>
      <c r="K27" s="377"/>
      <c r="L27" s="372">
        <v>1</v>
      </c>
      <c r="M27" s="373"/>
      <c r="N27" s="373"/>
      <c r="O27" s="373"/>
      <c r="P27" s="374"/>
      <c r="Q27" s="372">
        <v>11790</v>
      </c>
      <c r="R27" s="373"/>
      <c r="S27" s="373"/>
      <c r="T27" s="373"/>
      <c r="U27" s="373"/>
      <c r="V27" s="374"/>
      <c r="W27" s="462"/>
      <c r="X27" s="399"/>
      <c r="Y27" s="400"/>
      <c r="Z27" s="375" t="s">
        <v>185</v>
      </c>
      <c r="AA27" s="376"/>
      <c r="AB27" s="376"/>
      <c r="AC27" s="376"/>
      <c r="AD27" s="376"/>
      <c r="AE27" s="376"/>
      <c r="AF27" s="376"/>
      <c r="AG27" s="377"/>
      <c r="AH27" s="372">
        <v>15915</v>
      </c>
      <c r="AI27" s="373"/>
      <c r="AJ27" s="373"/>
      <c r="AK27" s="373"/>
      <c r="AL27" s="374"/>
      <c r="AM27" s="372">
        <v>53563119</v>
      </c>
      <c r="AN27" s="373"/>
      <c r="AO27" s="373"/>
      <c r="AP27" s="373"/>
      <c r="AQ27" s="373"/>
      <c r="AR27" s="374"/>
      <c r="AS27" s="372">
        <v>3366</v>
      </c>
      <c r="AT27" s="373"/>
      <c r="AU27" s="373"/>
      <c r="AV27" s="373"/>
      <c r="AW27" s="373"/>
      <c r="AX27" s="432"/>
      <c r="AY27" s="456" t="s">
        <v>186</v>
      </c>
      <c r="AZ27" s="457"/>
      <c r="BA27" s="457"/>
      <c r="BB27" s="457"/>
      <c r="BC27" s="457"/>
      <c r="BD27" s="457"/>
      <c r="BE27" s="457"/>
      <c r="BF27" s="457"/>
      <c r="BG27" s="457"/>
      <c r="BH27" s="457"/>
      <c r="BI27" s="457"/>
      <c r="BJ27" s="457"/>
      <c r="BK27" s="457"/>
      <c r="BL27" s="457"/>
      <c r="BM27" s="458"/>
      <c r="BN27" s="453">
        <v>62874180</v>
      </c>
      <c r="BO27" s="454"/>
      <c r="BP27" s="454"/>
      <c r="BQ27" s="454"/>
      <c r="BR27" s="454"/>
      <c r="BS27" s="454"/>
      <c r="BT27" s="454"/>
      <c r="BU27" s="455"/>
      <c r="BV27" s="453">
        <v>62784574</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187</v>
      </c>
      <c r="F28" s="376"/>
      <c r="G28" s="376"/>
      <c r="H28" s="376"/>
      <c r="I28" s="376"/>
      <c r="J28" s="376"/>
      <c r="K28" s="377"/>
      <c r="L28" s="372">
        <v>1</v>
      </c>
      <c r="M28" s="373"/>
      <c r="N28" s="373"/>
      <c r="O28" s="373"/>
      <c r="P28" s="374"/>
      <c r="Q28" s="372">
        <v>10610</v>
      </c>
      <c r="R28" s="373"/>
      <c r="S28" s="373"/>
      <c r="T28" s="373"/>
      <c r="U28" s="373"/>
      <c r="V28" s="374"/>
      <c r="W28" s="462"/>
      <c r="X28" s="399"/>
      <c r="Y28" s="400"/>
      <c r="Z28" s="375" t="s">
        <v>188</v>
      </c>
      <c r="AA28" s="376"/>
      <c r="AB28" s="376"/>
      <c r="AC28" s="376"/>
      <c r="AD28" s="376"/>
      <c r="AE28" s="376"/>
      <c r="AF28" s="376"/>
      <c r="AG28" s="377"/>
      <c r="AH28" s="372">
        <v>894</v>
      </c>
      <c r="AI28" s="373"/>
      <c r="AJ28" s="373"/>
      <c r="AK28" s="373"/>
      <c r="AL28" s="374"/>
      <c r="AM28" s="372">
        <v>2558628</v>
      </c>
      <c r="AN28" s="373"/>
      <c r="AO28" s="373"/>
      <c r="AP28" s="373"/>
      <c r="AQ28" s="373"/>
      <c r="AR28" s="374"/>
      <c r="AS28" s="372">
        <v>2862</v>
      </c>
      <c r="AT28" s="373"/>
      <c r="AU28" s="373"/>
      <c r="AV28" s="373"/>
      <c r="AW28" s="373"/>
      <c r="AX28" s="432"/>
      <c r="AY28" s="436" t="s">
        <v>189</v>
      </c>
      <c r="AZ28" s="437"/>
      <c r="BA28" s="437"/>
      <c r="BB28" s="438"/>
      <c r="BC28" s="445" t="s">
        <v>50</v>
      </c>
      <c r="BD28" s="446"/>
      <c r="BE28" s="446"/>
      <c r="BF28" s="446"/>
      <c r="BG28" s="446"/>
      <c r="BH28" s="446"/>
      <c r="BI28" s="446"/>
      <c r="BJ28" s="446"/>
      <c r="BK28" s="446"/>
      <c r="BL28" s="446"/>
      <c r="BM28" s="447"/>
      <c r="BN28" s="448">
        <v>31352314</v>
      </c>
      <c r="BO28" s="449"/>
      <c r="BP28" s="449"/>
      <c r="BQ28" s="449"/>
      <c r="BR28" s="449"/>
      <c r="BS28" s="449"/>
      <c r="BT28" s="449"/>
      <c r="BU28" s="450"/>
      <c r="BV28" s="448">
        <v>31319498</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190</v>
      </c>
      <c r="F29" s="376"/>
      <c r="G29" s="376"/>
      <c r="H29" s="376"/>
      <c r="I29" s="376"/>
      <c r="J29" s="376"/>
      <c r="K29" s="377"/>
      <c r="L29" s="372">
        <v>84</v>
      </c>
      <c r="M29" s="373"/>
      <c r="N29" s="373"/>
      <c r="O29" s="373"/>
      <c r="P29" s="374"/>
      <c r="Q29" s="372">
        <v>9530</v>
      </c>
      <c r="R29" s="373"/>
      <c r="S29" s="373"/>
      <c r="T29" s="373"/>
      <c r="U29" s="373"/>
      <c r="V29" s="374"/>
      <c r="W29" s="463"/>
      <c r="X29" s="464"/>
      <c r="Y29" s="465"/>
      <c r="Z29" s="375" t="s">
        <v>191</v>
      </c>
      <c r="AA29" s="376"/>
      <c r="AB29" s="376"/>
      <c r="AC29" s="376"/>
      <c r="AD29" s="376"/>
      <c r="AE29" s="376"/>
      <c r="AF29" s="376"/>
      <c r="AG29" s="377"/>
      <c r="AH29" s="372">
        <v>38394</v>
      </c>
      <c r="AI29" s="373"/>
      <c r="AJ29" s="373"/>
      <c r="AK29" s="373"/>
      <c r="AL29" s="374"/>
      <c r="AM29" s="372">
        <v>123272682</v>
      </c>
      <c r="AN29" s="373"/>
      <c r="AO29" s="373"/>
      <c r="AP29" s="373"/>
      <c r="AQ29" s="373"/>
      <c r="AR29" s="374"/>
      <c r="AS29" s="372">
        <v>3211</v>
      </c>
      <c r="AT29" s="373"/>
      <c r="AU29" s="373"/>
      <c r="AV29" s="373"/>
      <c r="AW29" s="373"/>
      <c r="AX29" s="432"/>
      <c r="AY29" s="439"/>
      <c r="AZ29" s="440"/>
      <c r="BA29" s="440"/>
      <c r="BB29" s="441"/>
      <c r="BC29" s="433" t="s">
        <v>192</v>
      </c>
      <c r="BD29" s="434"/>
      <c r="BE29" s="434"/>
      <c r="BF29" s="434"/>
      <c r="BG29" s="434"/>
      <c r="BH29" s="434"/>
      <c r="BI29" s="434"/>
      <c r="BJ29" s="434"/>
      <c r="BK29" s="434"/>
      <c r="BL29" s="434"/>
      <c r="BM29" s="435"/>
      <c r="BN29" s="419" t="s">
        <v>132</v>
      </c>
      <c r="BO29" s="420"/>
      <c r="BP29" s="420"/>
      <c r="BQ29" s="420"/>
      <c r="BR29" s="420"/>
      <c r="BS29" s="420"/>
      <c r="BT29" s="420"/>
      <c r="BU29" s="421"/>
      <c r="BV29" s="419" t="s">
        <v>132</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193</v>
      </c>
      <c r="X30" s="387"/>
      <c r="Y30" s="387"/>
      <c r="Z30" s="387"/>
      <c r="AA30" s="387"/>
      <c r="AB30" s="387"/>
      <c r="AC30" s="387"/>
      <c r="AD30" s="387"/>
      <c r="AE30" s="387"/>
      <c r="AF30" s="387"/>
      <c r="AG30" s="388"/>
      <c r="AH30" s="389">
        <v>100.1</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18475447</v>
      </c>
      <c r="BO30" s="454"/>
      <c r="BP30" s="454"/>
      <c r="BQ30" s="454"/>
      <c r="BR30" s="454"/>
      <c r="BS30" s="454"/>
      <c r="BT30" s="454"/>
      <c r="BU30" s="455"/>
      <c r="BV30" s="453">
        <v>18338241</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194</v>
      </c>
      <c r="D32" s="378"/>
      <c r="E32" s="378"/>
      <c r="F32" s="378"/>
      <c r="G32" s="378"/>
      <c r="H32" s="378"/>
      <c r="I32" s="378"/>
      <c r="J32" s="378"/>
      <c r="K32" s="378"/>
      <c r="L32" s="378"/>
      <c r="M32" s="378"/>
      <c r="N32" s="378"/>
      <c r="O32" s="378"/>
      <c r="P32" s="378"/>
      <c r="Q32" s="378"/>
      <c r="R32" s="378"/>
      <c r="S32" s="378"/>
      <c r="U32" s="379" t="s">
        <v>195</v>
      </c>
      <c r="V32" s="379"/>
      <c r="W32" s="379"/>
      <c r="X32" s="379"/>
      <c r="Y32" s="379"/>
      <c r="Z32" s="379"/>
      <c r="AA32" s="379"/>
      <c r="AB32" s="379"/>
      <c r="AC32" s="379"/>
      <c r="AD32" s="379"/>
      <c r="AE32" s="379"/>
      <c r="AF32" s="379"/>
      <c r="AG32" s="379"/>
      <c r="AH32" s="379"/>
      <c r="AI32" s="379"/>
      <c r="AJ32" s="379"/>
      <c r="AK32" s="379"/>
      <c r="AM32" s="379" t="s">
        <v>196</v>
      </c>
      <c r="AN32" s="379"/>
      <c r="AO32" s="379"/>
      <c r="AP32" s="379"/>
      <c r="AQ32" s="379"/>
      <c r="AR32" s="379"/>
      <c r="AS32" s="379"/>
      <c r="AT32" s="379"/>
      <c r="AU32" s="379"/>
      <c r="AV32" s="379"/>
      <c r="AW32" s="379"/>
      <c r="AX32" s="379"/>
      <c r="AY32" s="379"/>
      <c r="AZ32" s="379"/>
      <c r="BA32" s="379"/>
      <c r="BB32" s="379"/>
      <c r="BC32" s="379"/>
      <c r="BE32" s="379" t="s">
        <v>197</v>
      </c>
      <c r="BF32" s="379"/>
      <c r="BG32" s="379"/>
      <c r="BH32" s="379"/>
      <c r="BI32" s="379"/>
      <c r="BJ32" s="379"/>
      <c r="BK32" s="379"/>
      <c r="BL32" s="379"/>
      <c r="BM32" s="379"/>
      <c r="BN32" s="379"/>
      <c r="BO32" s="379"/>
      <c r="BP32" s="379"/>
      <c r="BQ32" s="379"/>
      <c r="BR32" s="379"/>
      <c r="BS32" s="379"/>
      <c r="BT32" s="379"/>
      <c r="BU32" s="379"/>
      <c r="BW32" s="379" t="s">
        <v>198</v>
      </c>
      <c r="BX32" s="379"/>
      <c r="BY32" s="379"/>
      <c r="BZ32" s="379"/>
      <c r="CA32" s="379"/>
      <c r="CB32" s="379"/>
      <c r="CC32" s="379"/>
      <c r="CD32" s="379"/>
      <c r="CE32" s="379"/>
      <c r="CF32" s="379"/>
      <c r="CG32" s="379"/>
      <c r="CH32" s="379"/>
      <c r="CI32" s="379"/>
      <c r="CJ32" s="379"/>
      <c r="CK32" s="379"/>
      <c r="CL32" s="379"/>
      <c r="CM32" s="379"/>
      <c r="CO32" s="379" t="s">
        <v>199</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200</v>
      </c>
      <c r="D33" s="371"/>
      <c r="E33" s="370" t="s">
        <v>201</v>
      </c>
      <c r="F33" s="370"/>
      <c r="G33" s="370"/>
      <c r="H33" s="370"/>
      <c r="I33" s="370"/>
      <c r="J33" s="370"/>
      <c r="K33" s="370"/>
      <c r="L33" s="370"/>
      <c r="M33" s="370"/>
      <c r="N33" s="370"/>
      <c r="O33" s="370"/>
      <c r="P33" s="370"/>
      <c r="Q33" s="370"/>
      <c r="R33" s="370"/>
      <c r="S33" s="370"/>
      <c r="T33" s="206"/>
      <c r="U33" s="371" t="s">
        <v>200</v>
      </c>
      <c r="V33" s="371"/>
      <c r="W33" s="370" t="s">
        <v>201</v>
      </c>
      <c r="X33" s="370"/>
      <c r="Y33" s="370"/>
      <c r="Z33" s="370"/>
      <c r="AA33" s="370"/>
      <c r="AB33" s="370"/>
      <c r="AC33" s="370"/>
      <c r="AD33" s="370"/>
      <c r="AE33" s="370"/>
      <c r="AF33" s="370"/>
      <c r="AG33" s="370"/>
      <c r="AH33" s="370"/>
      <c r="AI33" s="370"/>
      <c r="AJ33" s="370"/>
      <c r="AK33" s="370"/>
      <c r="AL33" s="206"/>
      <c r="AM33" s="371" t="s">
        <v>200</v>
      </c>
      <c r="AN33" s="371"/>
      <c r="AO33" s="370" t="s">
        <v>201</v>
      </c>
      <c r="AP33" s="370"/>
      <c r="AQ33" s="370"/>
      <c r="AR33" s="370"/>
      <c r="AS33" s="370"/>
      <c r="AT33" s="370"/>
      <c r="AU33" s="370"/>
      <c r="AV33" s="370"/>
      <c r="AW33" s="370"/>
      <c r="AX33" s="370"/>
      <c r="AY33" s="370"/>
      <c r="AZ33" s="370"/>
      <c r="BA33" s="370"/>
      <c r="BB33" s="370"/>
      <c r="BC33" s="370"/>
      <c r="BD33" s="207"/>
      <c r="BE33" s="370" t="s">
        <v>202</v>
      </c>
      <c r="BF33" s="370"/>
      <c r="BG33" s="370" t="s">
        <v>203</v>
      </c>
      <c r="BH33" s="370"/>
      <c r="BI33" s="370"/>
      <c r="BJ33" s="370"/>
      <c r="BK33" s="370"/>
      <c r="BL33" s="370"/>
      <c r="BM33" s="370"/>
      <c r="BN33" s="370"/>
      <c r="BO33" s="370"/>
      <c r="BP33" s="370"/>
      <c r="BQ33" s="370"/>
      <c r="BR33" s="370"/>
      <c r="BS33" s="370"/>
      <c r="BT33" s="370"/>
      <c r="BU33" s="370"/>
      <c r="BV33" s="207"/>
      <c r="BW33" s="371" t="s">
        <v>202</v>
      </c>
      <c r="BX33" s="371"/>
      <c r="BY33" s="370" t="s">
        <v>204</v>
      </c>
      <c r="BZ33" s="370"/>
      <c r="CA33" s="370"/>
      <c r="CB33" s="370"/>
      <c r="CC33" s="370"/>
      <c r="CD33" s="370"/>
      <c r="CE33" s="370"/>
      <c r="CF33" s="370"/>
      <c r="CG33" s="370"/>
      <c r="CH33" s="370"/>
      <c r="CI33" s="370"/>
      <c r="CJ33" s="370"/>
      <c r="CK33" s="370"/>
      <c r="CL33" s="370"/>
      <c r="CM33" s="370"/>
      <c r="CN33" s="206"/>
      <c r="CO33" s="371" t="s">
        <v>200</v>
      </c>
      <c r="CP33" s="371"/>
      <c r="CQ33" s="370" t="s">
        <v>205</v>
      </c>
      <c r="CR33" s="370"/>
      <c r="CS33" s="370"/>
      <c r="CT33" s="370"/>
      <c r="CU33" s="370"/>
      <c r="CV33" s="370"/>
      <c r="CW33" s="370"/>
      <c r="CX33" s="370"/>
      <c r="CY33" s="370"/>
      <c r="CZ33" s="370"/>
      <c r="DA33" s="370"/>
      <c r="DB33" s="370"/>
      <c r="DC33" s="370"/>
      <c r="DD33" s="370"/>
      <c r="DE33" s="370"/>
      <c r="DF33" s="206"/>
      <c r="DG33" s="369" t="s">
        <v>206</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10</v>
      </c>
      <c r="V34" s="367"/>
      <c r="W34" s="368" t="str">
        <f>IF('各会計、関係団体の財政状況及び健全化判断比率'!B28="","",'各会計、関係団体の財政状況及び健全化判断比率'!B28)</f>
        <v>国民健康保険事業費会計</v>
      </c>
      <c r="X34" s="368"/>
      <c r="Y34" s="368"/>
      <c r="Z34" s="368"/>
      <c r="AA34" s="368"/>
      <c r="AB34" s="368"/>
      <c r="AC34" s="368"/>
      <c r="AD34" s="368"/>
      <c r="AE34" s="368"/>
      <c r="AF34" s="368"/>
      <c r="AG34" s="368"/>
      <c r="AH34" s="368"/>
      <c r="AI34" s="368"/>
      <c r="AJ34" s="368"/>
      <c r="AK34" s="368"/>
      <c r="AL34" s="181"/>
      <c r="AM34" s="367">
        <f>IF(AO34="","",MAX(C34:D43,U34:V43)+1)</f>
        <v>14</v>
      </c>
      <c r="AN34" s="367"/>
      <c r="AO34" s="368" t="str">
        <f>IF('各会計、関係団体の財政状況及び健全化判断比率'!B32="","",'各会計、関係団体の財政状況及び健全化判断比率'!B32)</f>
        <v>水道事業会計</v>
      </c>
      <c r="AP34" s="368"/>
      <c r="AQ34" s="368"/>
      <c r="AR34" s="368"/>
      <c r="AS34" s="368"/>
      <c r="AT34" s="368"/>
      <c r="AU34" s="368"/>
      <c r="AV34" s="368"/>
      <c r="AW34" s="368"/>
      <c r="AX34" s="368"/>
      <c r="AY34" s="368"/>
      <c r="AZ34" s="368"/>
      <c r="BA34" s="368"/>
      <c r="BB34" s="368"/>
      <c r="BC34" s="368"/>
      <c r="BD34" s="181"/>
      <c r="BE34" s="367">
        <f>IF(BG34="","",MAX(C34:D43,U34:V43,AM34:AN43)+1)</f>
        <v>21</v>
      </c>
      <c r="BF34" s="367"/>
      <c r="BG34" s="368" t="str">
        <f>IF('各会計、関係団体の財政状況及び健全化判断比率'!B39="","",'各会計、関係団体の財政状況及び健全化判断比率'!B39)</f>
        <v>港湾整備事業費会計</v>
      </c>
      <c r="BH34" s="368"/>
      <c r="BI34" s="368"/>
      <c r="BJ34" s="368"/>
      <c r="BK34" s="368"/>
      <c r="BL34" s="368"/>
      <c r="BM34" s="368"/>
      <c r="BN34" s="368"/>
      <c r="BO34" s="368"/>
      <c r="BP34" s="368"/>
      <c r="BQ34" s="368"/>
      <c r="BR34" s="368"/>
      <c r="BS34" s="368"/>
      <c r="BT34" s="368"/>
      <c r="BU34" s="368"/>
      <c r="BV34" s="181"/>
      <c r="BW34" s="367">
        <f>IF(BY34="","",MAX(C34:D43,U34:V43,AM34:AN43,BE34:BF43)+1)</f>
        <v>25</v>
      </c>
      <c r="BX34" s="367"/>
      <c r="BY34" s="368" t="str">
        <f>IF('各会計、関係団体の財政状況及び健全化判断比率'!B68="","",'各会計、関係団体の財政状況及び健全化判断比率'!B68)</f>
        <v>神奈川県内広域水道企業団（水道用水供給事業会計）</v>
      </c>
      <c r="BZ34" s="368"/>
      <c r="CA34" s="368"/>
      <c r="CB34" s="368"/>
      <c r="CC34" s="368"/>
      <c r="CD34" s="368"/>
      <c r="CE34" s="368"/>
      <c r="CF34" s="368"/>
      <c r="CG34" s="368"/>
      <c r="CH34" s="368"/>
      <c r="CI34" s="368"/>
      <c r="CJ34" s="368"/>
      <c r="CK34" s="368"/>
      <c r="CL34" s="368"/>
      <c r="CM34" s="368"/>
      <c r="CN34" s="181"/>
      <c r="CO34" s="367">
        <f>IF(CQ34="","",MAX(C34:D43,U34:V43,AM34:AN43,BE34:BF43,BW34:BX43)+1)</f>
        <v>28</v>
      </c>
      <c r="CP34" s="367"/>
      <c r="CQ34" s="368" t="str">
        <f>IF('各会計、関係団体の財政状況及び健全化判断比率'!BS7="","",'各会計、関係団体の財政状況及び健全化判断比率'!BS7)</f>
        <v>公益財団法人横浜市男女共同参画推進協会</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f>IF(E35="","",C34+1)</f>
        <v>2</v>
      </c>
      <c r="D35" s="367"/>
      <c r="E35" s="368" t="str">
        <f>IF('各会計、関係団体の財政状況及び健全化判断比率'!B8="","",'各会計、関係団体の財政状況及び健全化判断比率'!B8)</f>
        <v>市債金会計</v>
      </c>
      <c r="F35" s="368"/>
      <c r="G35" s="368"/>
      <c r="H35" s="368"/>
      <c r="I35" s="368"/>
      <c r="J35" s="368"/>
      <c r="K35" s="368"/>
      <c r="L35" s="368"/>
      <c r="M35" s="368"/>
      <c r="N35" s="368"/>
      <c r="O35" s="368"/>
      <c r="P35" s="368"/>
      <c r="Q35" s="368"/>
      <c r="R35" s="368"/>
      <c r="S35" s="368"/>
      <c r="T35" s="181"/>
      <c r="U35" s="367">
        <f>IF(W35="","",U34+1)</f>
        <v>11</v>
      </c>
      <c r="V35" s="367"/>
      <c r="W35" s="368" t="str">
        <f>IF('各会計、関係団体の財政状況及び健全化判断比率'!B29="","",'各会計、関係団体の財政状況及び健全化判断比率'!B29)</f>
        <v>介護保険事業費会計</v>
      </c>
      <c r="X35" s="368"/>
      <c r="Y35" s="368"/>
      <c r="Z35" s="368"/>
      <c r="AA35" s="368"/>
      <c r="AB35" s="368"/>
      <c r="AC35" s="368"/>
      <c r="AD35" s="368"/>
      <c r="AE35" s="368"/>
      <c r="AF35" s="368"/>
      <c r="AG35" s="368"/>
      <c r="AH35" s="368"/>
      <c r="AI35" s="368"/>
      <c r="AJ35" s="368"/>
      <c r="AK35" s="368"/>
      <c r="AL35" s="181"/>
      <c r="AM35" s="367">
        <f t="shared" ref="AM35:AM43" si="0">IF(AO35="","",AM34+1)</f>
        <v>15</v>
      </c>
      <c r="AN35" s="367"/>
      <c r="AO35" s="368" t="str">
        <f>IF('各会計、関係団体の財政状況及び健全化判断比率'!B33="","",'各会計、関係団体の財政状況及び健全化判断比率'!B33)</f>
        <v>工業用水道事業会計</v>
      </c>
      <c r="AP35" s="368"/>
      <c r="AQ35" s="368"/>
      <c r="AR35" s="368"/>
      <c r="AS35" s="368"/>
      <c r="AT35" s="368"/>
      <c r="AU35" s="368"/>
      <c r="AV35" s="368"/>
      <c r="AW35" s="368"/>
      <c r="AX35" s="368"/>
      <c r="AY35" s="368"/>
      <c r="AZ35" s="368"/>
      <c r="BA35" s="368"/>
      <c r="BB35" s="368"/>
      <c r="BC35" s="368"/>
      <c r="BD35" s="181"/>
      <c r="BE35" s="367">
        <f t="shared" ref="BE35:BE43" si="1">IF(BG35="","",BE34+1)</f>
        <v>22</v>
      </c>
      <c r="BF35" s="367"/>
      <c r="BG35" s="368" t="str">
        <f>IF('各会計、関係団体の財政状況及び健全化判断比率'!B40="","",'各会計、関係団体の財政状況及び健全化判断比率'!B40)</f>
        <v>中央卸売市場費会計</v>
      </c>
      <c r="BH35" s="368"/>
      <c r="BI35" s="368"/>
      <c r="BJ35" s="368"/>
      <c r="BK35" s="368"/>
      <c r="BL35" s="368"/>
      <c r="BM35" s="368"/>
      <c r="BN35" s="368"/>
      <c r="BO35" s="368"/>
      <c r="BP35" s="368"/>
      <c r="BQ35" s="368"/>
      <c r="BR35" s="368"/>
      <c r="BS35" s="368"/>
      <c r="BT35" s="368"/>
      <c r="BU35" s="368"/>
      <c r="BV35" s="181"/>
      <c r="BW35" s="367">
        <f t="shared" ref="BW35:BW43" si="2">IF(BY35="","",BW34+1)</f>
        <v>26</v>
      </c>
      <c r="BX35" s="367"/>
      <c r="BY35" s="368" t="str">
        <f>IF('各会計、関係団体の財政状況及び健全化判断比率'!B69="","",'各会計、関係団体の財政状況及び健全化判断比率'!B69)</f>
        <v>神奈川県後期高齢者医療広域連合（一般会計）</v>
      </c>
      <c r="BZ35" s="368"/>
      <c r="CA35" s="368"/>
      <c r="CB35" s="368"/>
      <c r="CC35" s="368"/>
      <c r="CD35" s="368"/>
      <c r="CE35" s="368"/>
      <c r="CF35" s="368"/>
      <c r="CG35" s="368"/>
      <c r="CH35" s="368"/>
      <c r="CI35" s="368"/>
      <c r="CJ35" s="368"/>
      <c r="CK35" s="368"/>
      <c r="CL35" s="368"/>
      <c r="CM35" s="368"/>
      <c r="CN35" s="181"/>
      <c r="CO35" s="367">
        <f t="shared" ref="CO35:CO43" si="3">IF(CQ35="","",CO34+1)</f>
        <v>29</v>
      </c>
      <c r="CP35" s="367"/>
      <c r="CQ35" s="368" t="str">
        <f>IF('各会計、関係団体の財政状況及び健全化判断比率'!BS8="","",'各会計、関係団体の財政状況及び健全化判断比率'!BS8)</f>
        <v>公益財団法人横浜市国際交流協会</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f>IF(E36="","",C35+1)</f>
        <v>3</v>
      </c>
      <c r="D36" s="367"/>
      <c r="E36" s="368" t="str">
        <f>IF('各会計、関係団体の財政状況及び健全化判断比率'!B9="","",'各会計、関係団体の財政状況及び健全化判断比率'!B9)</f>
        <v>母子父子寡婦福祉資金会計</v>
      </c>
      <c r="F36" s="368"/>
      <c r="G36" s="368"/>
      <c r="H36" s="368"/>
      <c r="I36" s="368"/>
      <c r="J36" s="368"/>
      <c r="K36" s="368"/>
      <c r="L36" s="368"/>
      <c r="M36" s="368"/>
      <c r="N36" s="368"/>
      <c r="O36" s="368"/>
      <c r="P36" s="368"/>
      <c r="Q36" s="368"/>
      <c r="R36" s="368"/>
      <c r="S36" s="368"/>
      <c r="T36" s="181"/>
      <c r="U36" s="367">
        <f t="shared" ref="U36:U43" si="4">IF(W36="","",U35+1)</f>
        <v>12</v>
      </c>
      <c r="V36" s="367"/>
      <c r="W36" s="368" t="str">
        <f>IF('各会計、関係団体の財政状況及び健全化判断比率'!B30="","",'各会計、関係団体の財政状況及び健全化判断比率'!B30)</f>
        <v>後期高齢者医療事業費会計</v>
      </c>
      <c r="X36" s="368"/>
      <c r="Y36" s="368"/>
      <c r="Z36" s="368"/>
      <c r="AA36" s="368"/>
      <c r="AB36" s="368"/>
      <c r="AC36" s="368"/>
      <c r="AD36" s="368"/>
      <c r="AE36" s="368"/>
      <c r="AF36" s="368"/>
      <c r="AG36" s="368"/>
      <c r="AH36" s="368"/>
      <c r="AI36" s="368"/>
      <c r="AJ36" s="368"/>
      <c r="AK36" s="368"/>
      <c r="AL36" s="181"/>
      <c r="AM36" s="367">
        <f t="shared" si="0"/>
        <v>16</v>
      </c>
      <c r="AN36" s="367"/>
      <c r="AO36" s="368" t="str">
        <f>IF('各会計、関係団体の財政状況及び健全化判断比率'!B34="","",'各会計、関係団体の財政状況及び健全化判断比率'!B34)</f>
        <v>自動車事業会計</v>
      </c>
      <c r="AP36" s="368"/>
      <c r="AQ36" s="368"/>
      <c r="AR36" s="368"/>
      <c r="AS36" s="368"/>
      <c r="AT36" s="368"/>
      <c r="AU36" s="368"/>
      <c r="AV36" s="368"/>
      <c r="AW36" s="368"/>
      <c r="AX36" s="368"/>
      <c r="AY36" s="368"/>
      <c r="AZ36" s="368"/>
      <c r="BA36" s="368"/>
      <c r="BB36" s="368"/>
      <c r="BC36" s="368"/>
      <c r="BD36" s="181"/>
      <c r="BE36" s="367">
        <f t="shared" si="1"/>
        <v>23</v>
      </c>
      <c r="BF36" s="367"/>
      <c r="BG36" s="368" t="str">
        <f>IF('各会計、関係団体の財政状況及び健全化判断比率'!B41="","",'各会計、関係団体の財政状況及び健全化判断比率'!B41)</f>
        <v>中央と畜場費会計</v>
      </c>
      <c r="BH36" s="368"/>
      <c r="BI36" s="368"/>
      <c r="BJ36" s="368"/>
      <c r="BK36" s="368"/>
      <c r="BL36" s="368"/>
      <c r="BM36" s="368"/>
      <c r="BN36" s="368"/>
      <c r="BO36" s="368"/>
      <c r="BP36" s="368"/>
      <c r="BQ36" s="368"/>
      <c r="BR36" s="368"/>
      <c r="BS36" s="368"/>
      <c r="BT36" s="368"/>
      <c r="BU36" s="368"/>
      <c r="BV36" s="181"/>
      <c r="BW36" s="367">
        <f t="shared" si="2"/>
        <v>27</v>
      </c>
      <c r="BX36" s="367"/>
      <c r="BY36" s="368" t="str">
        <f>IF('各会計、関係団体の財政状況及び健全化判断比率'!B70="","",'各会計、関係団体の財政状況及び健全化判断比率'!B70)</f>
        <v>神奈川県後期高齢者医療広域連合（後期高齢者医療特別会計）</v>
      </c>
      <c r="BZ36" s="368"/>
      <c r="CA36" s="368"/>
      <c r="CB36" s="368"/>
      <c r="CC36" s="368"/>
      <c r="CD36" s="368"/>
      <c r="CE36" s="368"/>
      <c r="CF36" s="368"/>
      <c r="CG36" s="368"/>
      <c r="CH36" s="368"/>
      <c r="CI36" s="368"/>
      <c r="CJ36" s="368"/>
      <c r="CK36" s="368"/>
      <c r="CL36" s="368"/>
      <c r="CM36" s="368"/>
      <c r="CN36" s="181"/>
      <c r="CO36" s="367">
        <f t="shared" si="3"/>
        <v>30</v>
      </c>
      <c r="CP36" s="367"/>
      <c r="CQ36" s="368" t="str">
        <f>IF('各会計、関係団体の財政状況及び健全化判断比率'!BS9="","",'各会計、関係団体の財政状況及び健全化判断比率'!BS9)</f>
        <v>公益財団法人横浜市スポーツ協会</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f>IF(E37="","",C36+1)</f>
        <v>4</v>
      </c>
      <c r="D37" s="367"/>
      <c r="E37" s="368" t="str">
        <f>IF('各会計、関係団体の財政状況及び健全化判断比率'!B10="","",'各会計、関係団体の財政状況及び健全化判断比率'!B10)</f>
        <v>勤労者福祉共済事業費会計</v>
      </c>
      <c r="F37" s="368"/>
      <c r="G37" s="368"/>
      <c r="H37" s="368"/>
      <c r="I37" s="368"/>
      <c r="J37" s="368"/>
      <c r="K37" s="368"/>
      <c r="L37" s="368"/>
      <c r="M37" s="368"/>
      <c r="N37" s="368"/>
      <c r="O37" s="368"/>
      <c r="P37" s="368"/>
      <c r="Q37" s="368"/>
      <c r="R37" s="368"/>
      <c r="S37" s="368"/>
      <c r="T37" s="181"/>
      <c r="U37" s="367">
        <f t="shared" si="4"/>
        <v>13</v>
      </c>
      <c r="V37" s="367"/>
      <c r="W37" s="368" t="str">
        <f>IF('各会計、関係団体の財政状況及び健全化判断比率'!B31="","",'各会計、関係団体の財政状況及び健全化判断比率'!B31)</f>
        <v>自動車駐車場事業費会計</v>
      </c>
      <c r="X37" s="368"/>
      <c r="Y37" s="368"/>
      <c r="Z37" s="368"/>
      <c r="AA37" s="368"/>
      <c r="AB37" s="368"/>
      <c r="AC37" s="368"/>
      <c r="AD37" s="368"/>
      <c r="AE37" s="368"/>
      <c r="AF37" s="368"/>
      <c r="AG37" s="368"/>
      <c r="AH37" s="368"/>
      <c r="AI37" s="368"/>
      <c r="AJ37" s="368"/>
      <c r="AK37" s="368"/>
      <c r="AL37" s="181"/>
      <c r="AM37" s="367">
        <f t="shared" si="0"/>
        <v>17</v>
      </c>
      <c r="AN37" s="367"/>
      <c r="AO37" s="368" t="str">
        <f>IF('各会計、関係団体の財政状況及び健全化判断比率'!B35="","",'各会計、関係団体の財政状況及び健全化判断比率'!B35)</f>
        <v>高速鉄道事業会計</v>
      </c>
      <c r="AP37" s="368"/>
      <c r="AQ37" s="368"/>
      <c r="AR37" s="368"/>
      <c r="AS37" s="368"/>
      <c r="AT37" s="368"/>
      <c r="AU37" s="368"/>
      <c r="AV37" s="368"/>
      <c r="AW37" s="368"/>
      <c r="AX37" s="368"/>
      <c r="AY37" s="368"/>
      <c r="AZ37" s="368"/>
      <c r="BA37" s="368"/>
      <c r="BB37" s="368"/>
      <c r="BC37" s="368"/>
      <c r="BD37" s="181"/>
      <c r="BE37" s="367">
        <f t="shared" si="1"/>
        <v>24</v>
      </c>
      <c r="BF37" s="367"/>
      <c r="BG37" s="368" t="str">
        <f>IF('各会計、関係団体の財政状況及び健全化判断比率'!B42="","",'各会計、関係団体の財政状況及び健全化判断比率'!B42)</f>
        <v>風力発電事業費会計</v>
      </c>
      <c r="BH37" s="368"/>
      <c r="BI37" s="368"/>
      <c r="BJ37" s="368"/>
      <c r="BK37" s="368"/>
      <c r="BL37" s="368"/>
      <c r="BM37" s="368"/>
      <c r="BN37" s="368"/>
      <c r="BO37" s="368"/>
      <c r="BP37" s="368"/>
      <c r="BQ37" s="368"/>
      <c r="BR37" s="368"/>
      <c r="BS37" s="368"/>
      <c r="BT37" s="368"/>
      <c r="BU37" s="368"/>
      <c r="BV37" s="181"/>
      <c r="BW37" s="367" t="str">
        <f t="shared" si="2"/>
        <v/>
      </c>
      <c r="BX37" s="367"/>
      <c r="BY37" s="368" t="str">
        <f>IF('各会計、関係団体の財政状況及び健全化判断比率'!B71="","",'各会計、関係団体の財政状況及び健全化判断比率'!B71)</f>
        <v/>
      </c>
      <c r="BZ37" s="368"/>
      <c r="CA37" s="368"/>
      <c r="CB37" s="368"/>
      <c r="CC37" s="368"/>
      <c r="CD37" s="368"/>
      <c r="CE37" s="368"/>
      <c r="CF37" s="368"/>
      <c r="CG37" s="368"/>
      <c r="CH37" s="368"/>
      <c r="CI37" s="368"/>
      <c r="CJ37" s="368"/>
      <c r="CK37" s="368"/>
      <c r="CL37" s="368"/>
      <c r="CM37" s="368"/>
      <c r="CN37" s="181"/>
      <c r="CO37" s="367">
        <f t="shared" si="3"/>
        <v>31</v>
      </c>
      <c r="CP37" s="367"/>
      <c r="CQ37" s="368" t="str">
        <f>IF('各会計、関係団体の財政状況及び健全化判断比率'!BS10="","",'各会計、関係団体の財政状況及び健全化判断比率'!BS10)</f>
        <v>公益財団法人横浜市芸術文化振興財団</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f t="shared" ref="C38:C43" si="5">IF(E38="","",C37+1)</f>
        <v>5</v>
      </c>
      <c r="D38" s="367"/>
      <c r="E38" s="368" t="str">
        <f>IF('各会計、関係団体の財政状況及び健全化判断比率'!B11="","",'各会計、関係団体の財政状況及び健全化判断比率'!B11)</f>
        <v>公害被害者救済事業費会計</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f t="shared" si="0"/>
        <v>18</v>
      </c>
      <c r="AN38" s="367"/>
      <c r="AO38" s="368" t="str">
        <f>IF('各会計、関係団体の財政状況及び健全化判断比率'!B36="","",'各会計、関係団体の財政状況及び健全化判断比率'!B36)</f>
        <v>下水道事業会計</v>
      </c>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t="str">
        <f t="shared" si="2"/>
        <v/>
      </c>
      <c r="BX38" s="367"/>
      <c r="BY38" s="368" t="str">
        <f>IF('各会計、関係団体の財政状況及び健全化判断比率'!B72="","",'各会計、関係団体の財政状況及び健全化判断比率'!B72)</f>
        <v/>
      </c>
      <c r="BZ38" s="368"/>
      <c r="CA38" s="368"/>
      <c r="CB38" s="368"/>
      <c r="CC38" s="368"/>
      <c r="CD38" s="368"/>
      <c r="CE38" s="368"/>
      <c r="CF38" s="368"/>
      <c r="CG38" s="368"/>
      <c r="CH38" s="368"/>
      <c r="CI38" s="368"/>
      <c r="CJ38" s="368"/>
      <c r="CK38" s="368"/>
      <c r="CL38" s="368"/>
      <c r="CM38" s="368"/>
      <c r="CN38" s="181"/>
      <c r="CO38" s="367">
        <f t="shared" si="3"/>
        <v>32</v>
      </c>
      <c r="CP38" s="367"/>
      <c r="CQ38" s="368" t="str">
        <f>IF('各会計、関係団体の財政状況及び健全化判断比率'!BS11="","",'各会計、関係団体の財政状況及び健全化判断比率'!BS11)</f>
        <v>公益財団法人三溪園保勝会</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f t="shared" si="5"/>
        <v>6</v>
      </c>
      <c r="D39" s="367"/>
      <c r="E39" s="368" t="str">
        <f>IF('各会計、関係団体の財政状況及び健全化判断比率'!B12="","",'各会計、関係団体の財政状況及び健全化判断比率'!B12)</f>
        <v>公共事業用地費会計</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f t="shared" si="0"/>
        <v>19</v>
      </c>
      <c r="AN39" s="367"/>
      <c r="AO39" s="368" t="str">
        <f>IF('各会計、関係団体の財政状況及び健全化判断比率'!B37="","",'各会計、関係団体の財政状況及び健全化判断比率'!B37)</f>
        <v>病院事業会計</v>
      </c>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f t="shared" si="3"/>
        <v>33</v>
      </c>
      <c r="CP39" s="367"/>
      <c r="CQ39" s="368" t="str">
        <f>IF('各会計、関係団体の財政状況及び健全化判断比率'!BS12="","",'各会計、関係団体の財政状況及び健全化判断比率'!BS12)</f>
        <v>公益財団法人横浜観光コンベンション・ビューロー</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f t="shared" si="5"/>
        <v>7</v>
      </c>
      <c r="D40" s="367"/>
      <c r="E40" s="368" t="str">
        <f>IF('各会計、関係団体の財政状況及び健全化判断比率'!B13="","",'各会計、関係団体の財政状況及び健全化判断比率'!B13)</f>
        <v>新墓園事業費会計</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f t="shared" si="0"/>
        <v>20</v>
      </c>
      <c r="AN40" s="367"/>
      <c r="AO40" s="368" t="str">
        <f>IF('各会計、関係団体の財政状況及び健全化判断比率'!B38="","",'各会計、関係団体の財政状況及び健全化判断比率'!B38)</f>
        <v>埋立事業会計</v>
      </c>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f t="shared" si="3"/>
        <v>34</v>
      </c>
      <c r="CP40" s="367"/>
      <c r="CQ40" s="368" t="str">
        <f>IF('各会計、関係団体の財政状況及び健全化判断比率'!BS13="","",'各会計、関係団体の財政状況及び健全化判断比率'!BS13)</f>
        <v>株式会社横浜国際平和会議場</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f t="shared" si="5"/>
        <v>8</v>
      </c>
      <c r="D41" s="367"/>
      <c r="E41" s="368" t="str">
        <f>IF('各会計、関係団体の財政状況及び健全化判断比率'!B14="","",'各会計、関係団体の財政状況及び健全化判断比率'!B14)</f>
        <v>みどり保全創造事業費会計</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f t="shared" si="3"/>
        <v>35</v>
      </c>
      <c r="CP41" s="367"/>
      <c r="CQ41" s="368" t="str">
        <f>IF('各会計、関係団体の財政状況及び健全化判断比率'!BS14="","",'各会計、関係団体の財政状況及び健全化判断比率'!BS14)</f>
        <v>公益財団法人木原記念横浜生命科学振興財団</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f t="shared" si="5"/>
        <v>9</v>
      </c>
      <c r="D42" s="367"/>
      <c r="E42" s="368" t="str">
        <f>IF('各会計、関係団体の財政状況及び健全化判断比率'!B15="","",'各会計、関係団体の財政状況及び健全化判断比率'!B15)</f>
        <v>市街地開発事業費会計</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f t="shared" si="3"/>
        <v>36</v>
      </c>
      <c r="CP42" s="367"/>
      <c r="CQ42" s="368" t="str">
        <f>IF('各会計、関係団体の財政状況及び健全化判断比率'!BS15="","",'各会計、関係団体の財政状況及び健全化判断比率'!BS15)</f>
        <v>公益財団法人横浜企業経営支援財団</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f t="shared" si="3"/>
        <v>37</v>
      </c>
      <c r="CP43" s="367"/>
      <c r="CQ43" s="368" t="str">
        <f>IF('各会計、関係団体の財政状況及び健全化判断比率'!BS16="","",'各会計、関係団体の財政状況及び健全化判断比率'!BS16)</f>
        <v>公益財団法人横浜市消費者協会</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207</v>
      </c>
      <c r="E46" s="364" t="s">
        <v>208</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209</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210</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211</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212</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213</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214</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215</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J6lhYJf59z9bjCG7z0VOQ1GADwgj/T96s9FBc81ZdCJZDEdmXU5EVSmNCHaUYMnYAsbF3LEXESZpqu1dBhSIbA==" saltValue="crFjhEubaecJDAsLQk2jlw==" spinCount="100000" sheet="1" objects="1" scenarios="1"/>
  <customSheetViews>
    <customSheetView guid="{80CB8F96-30A8-4A01-A16A-E5B85CFD8E14}" showGridLines="0" fitToPage="1" hiddenRows="1" hiddenColumns="1">
      <pageMargins left="0" right="0" top="0.39370078740157483" bottom="0.39370078740157483" header="0.19685039370078741" footer="0.19685039370078741"/>
      <printOptions horizontalCentered="1"/>
      <pageSetup paperSize="9" scale="55" orientation="landscape" cellComments="asDisplayed" horizontalDpi="300" verticalDpi="300"/>
      <headerFooter>
        <oddFooter>&amp;C&amp;P/&amp;N</oddFooter>
      </headerFooter>
    </customSheetView>
  </customSheetViews>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572</v>
      </c>
      <c r="G33" s="29" t="s">
        <v>573</v>
      </c>
      <c r="H33" s="29" t="s">
        <v>574</v>
      </c>
      <c r="I33" s="29" t="s">
        <v>575</v>
      </c>
      <c r="J33" s="30" t="s">
        <v>576</v>
      </c>
      <c r="K33" s="22"/>
      <c r="L33" s="22"/>
      <c r="M33" s="22"/>
      <c r="N33" s="22"/>
      <c r="O33" s="22"/>
      <c r="P33" s="22"/>
    </row>
    <row r="34" spans="1:16" ht="39" customHeight="1" x14ac:dyDescent="0.2">
      <c r="A34" s="22"/>
      <c r="B34" s="31"/>
      <c r="C34" s="1154" t="s">
        <v>580</v>
      </c>
      <c r="D34" s="1154"/>
      <c r="E34" s="1155"/>
      <c r="F34" s="32">
        <v>4.3099999999999996</v>
      </c>
      <c r="G34" s="33">
        <v>4.46</v>
      </c>
      <c r="H34" s="33">
        <v>4.5</v>
      </c>
      <c r="I34" s="33">
        <v>4.82</v>
      </c>
      <c r="J34" s="34">
        <v>5.63</v>
      </c>
      <c r="K34" s="22"/>
      <c r="L34" s="22"/>
      <c r="M34" s="22"/>
      <c r="N34" s="22"/>
      <c r="O34" s="22"/>
      <c r="P34" s="22"/>
    </row>
    <row r="35" spans="1:16" ht="39" customHeight="1" x14ac:dyDescent="0.2">
      <c r="A35" s="22"/>
      <c r="B35" s="35"/>
      <c r="C35" s="1148" t="s">
        <v>581</v>
      </c>
      <c r="D35" s="1149"/>
      <c r="E35" s="1150"/>
      <c r="F35" s="36">
        <v>2.34</v>
      </c>
      <c r="G35" s="37">
        <v>2.34</v>
      </c>
      <c r="H35" s="37">
        <v>2.15</v>
      </c>
      <c r="I35" s="37">
        <v>2.4500000000000002</v>
      </c>
      <c r="J35" s="38">
        <v>3.01</v>
      </c>
      <c r="K35" s="22"/>
      <c r="L35" s="22"/>
      <c r="M35" s="22"/>
      <c r="N35" s="22"/>
      <c r="O35" s="22"/>
      <c r="P35" s="22"/>
    </row>
    <row r="36" spans="1:16" ht="39" customHeight="1" x14ac:dyDescent="0.2">
      <c r="A36" s="22"/>
      <c r="B36" s="35"/>
      <c r="C36" s="1148" t="s">
        <v>582</v>
      </c>
      <c r="D36" s="1149"/>
      <c r="E36" s="1150"/>
      <c r="F36" s="36">
        <v>0.45</v>
      </c>
      <c r="G36" s="37">
        <v>0.34</v>
      </c>
      <c r="H36" s="37">
        <v>0.86</v>
      </c>
      <c r="I36" s="37">
        <v>1.38</v>
      </c>
      <c r="J36" s="38">
        <v>1.59</v>
      </c>
      <c r="K36" s="22"/>
      <c r="L36" s="22"/>
      <c r="M36" s="22"/>
      <c r="N36" s="22"/>
      <c r="O36" s="22"/>
      <c r="P36" s="22"/>
    </row>
    <row r="37" spans="1:16" ht="39" customHeight="1" x14ac:dyDescent="0.2">
      <c r="A37" s="22"/>
      <c r="B37" s="35"/>
      <c r="C37" s="1148" t="s">
        <v>583</v>
      </c>
      <c r="D37" s="1149"/>
      <c r="E37" s="1150"/>
      <c r="F37" s="36">
        <v>0.21</v>
      </c>
      <c r="G37" s="37">
        <v>0.44</v>
      </c>
      <c r="H37" s="37">
        <v>0.56000000000000005</v>
      </c>
      <c r="I37" s="37">
        <v>1.1200000000000001</v>
      </c>
      <c r="J37" s="38">
        <v>1.55</v>
      </c>
      <c r="K37" s="22"/>
      <c r="L37" s="22"/>
      <c r="M37" s="22"/>
      <c r="N37" s="22"/>
      <c r="O37" s="22"/>
      <c r="P37" s="22"/>
    </row>
    <row r="38" spans="1:16" ht="39" customHeight="1" x14ac:dyDescent="0.2">
      <c r="A38" s="22"/>
      <c r="B38" s="35"/>
      <c r="C38" s="1148" t="s">
        <v>584</v>
      </c>
      <c r="D38" s="1149"/>
      <c r="E38" s="1150"/>
      <c r="F38" s="36">
        <v>0.59</v>
      </c>
      <c r="G38" s="37">
        <v>0.44</v>
      </c>
      <c r="H38" s="37">
        <v>1.21</v>
      </c>
      <c r="I38" s="37">
        <v>1.1599999999999999</v>
      </c>
      <c r="J38" s="38">
        <v>1.46</v>
      </c>
      <c r="K38" s="22"/>
      <c r="L38" s="22"/>
      <c r="M38" s="22"/>
      <c r="N38" s="22"/>
      <c r="O38" s="22"/>
      <c r="P38" s="22"/>
    </row>
    <row r="39" spans="1:16" ht="39" customHeight="1" x14ac:dyDescent="0.2">
      <c r="A39" s="22"/>
      <c r="B39" s="35"/>
      <c r="C39" s="1148" t="s">
        <v>585</v>
      </c>
      <c r="D39" s="1149"/>
      <c r="E39" s="1150"/>
      <c r="F39" s="36">
        <v>0.26</v>
      </c>
      <c r="G39" s="37">
        <v>0.25</v>
      </c>
      <c r="H39" s="37">
        <v>0.26</v>
      </c>
      <c r="I39" s="37">
        <v>0.57999999999999996</v>
      </c>
      <c r="J39" s="38">
        <v>0.75</v>
      </c>
      <c r="K39" s="22"/>
      <c r="L39" s="22"/>
      <c r="M39" s="22"/>
      <c r="N39" s="22"/>
      <c r="O39" s="22"/>
      <c r="P39" s="22"/>
    </row>
    <row r="40" spans="1:16" ht="39" customHeight="1" x14ac:dyDescent="0.2">
      <c r="A40" s="22"/>
      <c r="B40" s="35"/>
      <c r="C40" s="1148" t="s">
        <v>586</v>
      </c>
      <c r="D40" s="1149"/>
      <c r="E40" s="1150"/>
      <c r="F40" s="36">
        <v>0.51</v>
      </c>
      <c r="G40" s="37">
        <v>0.47</v>
      </c>
      <c r="H40" s="37">
        <v>0.48</v>
      </c>
      <c r="I40" s="37">
        <v>0.47</v>
      </c>
      <c r="J40" s="38">
        <v>0.49</v>
      </c>
      <c r="K40" s="22"/>
      <c r="L40" s="22"/>
      <c r="M40" s="22"/>
      <c r="N40" s="22"/>
      <c r="O40" s="22"/>
      <c r="P40" s="22"/>
    </row>
    <row r="41" spans="1:16" ht="39" customHeight="1" x14ac:dyDescent="0.2">
      <c r="A41" s="22"/>
      <c r="B41" s="35"/>
      <c r="C41" s="1148" t="s">
        <v>587</v>
      </c>
      <c r="D41" s="1149"/>
      <c r="E41" s="1150"/>
      <c r="F41" s="36">
        <v>0.68</v>
      </c>
      <c r="G41" s="37">
        <v>0.68</v>
      </c>
      <c r="H41" s="37">
        <v>0.44</v>
      </c>
      <c r="I41" s="37">
        <v>0.44</v>
      </c>
      <c r="J41" s="38">
        <v>0.47</v>
      </c>
      <c r="K41" s="22"/>
      <c r="L41" s="22"/>
      <c r="M41" s="22"/>
      <c r="N41" s="22"/>
      <c r="O41" s="22"/>
      <c r="P41" s="22"/>
    </row>
    <row r="42" spans="1:16" ht="39" customHeight="1" x14ac:dyDescent="0.2">
      <c r="A42" s="22"/>
      <c r="B42" s="39"/>
      <c r="C42" s="1148" t="s">
        <v>588</v>
      </c>
      <c r="D42" s="1149"/>
      <c r="E42" s="1150"/>
      <c r="F42" s="36" t="s">
        <v>531</v>
      </c>
      <c r="G42" s="37" t="s">
        <v>531</v>
      </c>
      <c r="H42" s="37" t="s">
        <v>531</v>
      </c>
      <c r="I42" s="37" t="s">
        <v>531</v>
      </c>
      <c r="J42" s="38" t="s">
        <v>531</v>
      </c>
      <c r="K42" s="22"/>
      <c r="L42" s="22"/>
      <c r="M42" s="22"/>
      <c r="N42" s="22"/>
      <c r="O42" s="22"/>
      <c r="P42" s="22"/>
    </row>
    <row r="43" spans="1:16" ht="39" customHeight="1" thickBot="1" x14ac:dyDescent="0.25">
      <c r="A43" s="22"/>
      <c r="B43" s="40"/>
      <c r="C43" s="1151" t="s">
        <v>589</v>
      </c>
      <c r="D43" s="1152"/>
      <c r="E43" s="1153"/>
      <c r="F43" s="41">
        <v>1.44</v>
      </c>
      <c r="G43" s="42">
        <v>1.73</v>
      </c>
      <c r="H43" s="42">
        <v>0.54</v>
      </c>
      <c r="I43" s="42">
        <v>0.54</v>
      </c>
      <c r="J43" s="43">
        <v>0.23</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iOz9kukonSsA7AB7gGPI/nnIqhBYni7l3ABfl1T5slJod2RPYPu9oIGuVWc8+o/KrfQsj7grIMaGbiPQrvUfOA==" saltValue="Fi2Vp0U/mE1Lx7I7S1n4Aw==" spinCount="100000" sheet="1" objects="1" scenarios="1"/>
  <customSheetViews>
    <customSheetView guid="{80CB8F96-30A8-4A01-A16A-E5B85CFD8E14}" showGridLines="0" fitToPage="1" hiddenRows="1" hiddenColumns="1" topLeftCell="G36">
      <pageMargins left="0" right="0" top="0.19685039370078741" bottom="0" header="0" footer="0"/>
      <printOptions horizontalCentered="1"/>
      <pageSetup paperSize="9" scale="62" orientation="landscape" horizontalDpi="300" verticalDpi="300"/>
      <headerFooter alignWithMargins="0">
        <oddFooter>&amp;C&amp;P/&amp;N</oddFooter>
      </headerFooter>
    </customSheetView>
  </customSheetViews>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572</v>
      </c>
      <c r="L44" s="56" t="s">
        <v>573</v>
      </c>
      <c r="M44" s="56" t="s">
        <v>574</v>
      </c>
      <c r="N44" s="56" t="s">
        <v>575</v>
      </c>
      <c r="O44" s="57" t="s">
        <v>576</v>
      </c>
      <c r="P44" s="48"/>
      <c r="Q44" s="48"/>
      <c r="R44" s="48"/>
      <c r="S44" s="48"/>
      <c r="T44" s="48"/>
      <c r="U44" s="48"/>
    </row>
    <row r="45" spans="1:21" ht="30.75" customHeight="1" x14ac:dyDescent="0.2">
      <c r="A45" s="48"/>
      <c r="B45" s="1179" t="s">
        <v>11</v>
      </c>
      <c r="C45" s="1180"/>
      <c r="D45" s="58"/>
      <c r="E45" s="1185" t="s">
        <v>12</v>
      </c>
      <c r="F45" s="1185"/>
      <c r="G45" s="1185"/>
      <c r="H45" s="1185"/>
      <c r="I45" s="1185"/>
      <c r="J45" s="1186"/>
      <c r="K45" s="59">
        <v>105495</v>
      </c>
      <c r="L45" s="60">
        <v>119475</v>
      </c>
      <c r="M45" s="60">
        <v>122220</v>
      </c>
      <c r="N45" s="60">
        <v>114468</v>
      </c>
      <c r="O45" s="61">
        <v>114870</v>
      </c>
      <c r="P45" s="48"/>
      <c r="Q45" s="48"/>
      <c r="R45" s="48"/>
      <c r="S45" s="48"/>
      <c r="T45" s="48"/>
      <c r="U45" s="48"/>
    </row>
    <row r="46" spans="1:21" ht="30.75" customHeight="1" x14ac:dyDescent="0.2">
      <c r="A46" s="48"/>
      <c r="B46" s="1181"/>
      <c r="C46" s="1182"/>
      <c r="D46" s="62"/>
      <c r="E46" s="1158" t="s">
        <v>13</v>
      </c>
      <c r="F46" s="1158"/>
      <c r="G46" s="1158"/>
      <c r="H46" s="1158"/>
      <c r="I46" s="1158"/>
      <c r="J46" s="1159"/>
      <c r="K46" s="63">
        <v>38039</v>
      </c>
      <c r="L46" s="64">
        <v>37686</v>
      </c>
      <c r="M46" s="64">
        <v>29478</v>
      </c>
      <c r="N46" s="64">
        <v>23891</v>
      </c>
      <c r="O46" s="65">
        <v>22518</v>
      </c>
      <c r="P46" s="48"/>
      <c r="Q46" s="48"/>
      <c r="R46" s="48"/>
      <c r="S46" s="48"/>
      <c r="T46" s="48"/>
      <c r="U46" s="48"/>
    </row>
    <row r="47" spans="1:21" ht="30.75" customHeight="1" x14ac:dyDescent="0.2">
      <c r="A47" s="48"/>
      <c r="B47" s="1181"/>
      <c r="C47" s="1182"/>
      <c r="D47" s="62"/>
      <c r="E47" s="1158" t="s">
        <v>14</v>
      </c>
      <c r="F47" s="1158"/>
      <c r="G47" s="1158"/>
      <c r="H47" s="1158"/>
      <c r="I47" s="1158"/>
      <c r="J47" s="1159"/>
      <c r="K47" s="63">
        <v>66507</v>
      </c>
      <c r="L47" s="64">
        <v>61378</v>
      </c>
      <c r="M47" s="64">
        <v>60203</v>
      </c>
      <c r="N47" s="64">
        <v>61101</v>
      </c>
      <c r="O47" s="65">
        <v>61172</v>
      </c>
      <c r="P47" s="48"/>
      <c r="Q47" s="48"/>
      <c r="R47" s="48"/>
      <c r="S47" s="48"/>
      <c r="T47" s="48"/>
      <c r="U47" s="48"/>
    </row>
    <row r="48" spans="1:21" ht="30.75" customHeight="1" x14ac:dyDescent="0.2">
      <c r="A48" s="48"/>
      <c r="B48" s="1181"/>
      <c r="C48" s="1182"/>
      <c r="D48" s="62"/>
      <c r="E48" s="1158" t="s">
        <v>15</v>
      </c>
      <c r="F48" s="1158"/>
      <c r="G48" s="1158"/>
      <c r="H48" s="1158"/>
      <c r="I48" s="1158"/>
      <c r="J48" s="1159"/>
      <c r="K48" s="63">
        <v>53308</v>
      </c>
      <c r="L48" s="64">
        <v>48636</v>
      </c>
      <c r="M48" s="64">
        <v>43151</v>
      </c>
      <c r="N48" s="64">
        <v>43269</v>
      </c>
      <c r="O48" s="65">
        <v>42493</v>
      </c>
      <c r="P48" s="48"/>
      <c r="Q48" s="48"/>
      <c r="R48" s="48"/>
      <c r="S48" s="48"/>
      <c r="T48" s="48"/>
      <c r="U48" s="48"/>
    </row>
    <row r="49" spans="1:21" ht="30.75" customHeight="1" x14ac:dyDescent="0.2">
      <c r="A49" s="48"/>
      <c r="B49" s="1181"/>
      <c r="C49" s="1182"/>
      <c r="D49" s="62"/>
      <c r="E49" s="1158" t="s">
        <v>16</v>
      </c>
      <c r="F49" s="1158"/>
      <c r="G49" s="1158"/>
      <c r="H49" s="1158"/>
      <c r="I49" s="1158"/>
      <c r="J49" s="1159"/>
      <c r="K49" s="63" t="s">
        <v>531</v>
      </c>
      <c r="L49" s="64" t="s">
        <v>531</v>
      </c>
      <c r="M49" s="64" t="s">
        <v>531</v>
      </c>
      <c r="N49" s="64" t="s">
        <v>531</v>
      </c>
      <c r="O49" s="65" t="s">
        <v>531</v>
      </c>
      <c r="P49" s="48"/>
      <c r="Q49" s="48"/>
      <c r="R49" s="48"/>
      <c r="S49" s="48"/>
      <c r="T49" s="48"/>
      <c r="U49" s="48"/>
    </row>
    <row r="50" spans="1:21" ht="30.75" customHeight="1" x14ac:dyDescent="0.2">
      <c r="A50" s="48"/>
      <c r="B50" s="1181"/>
      <c r="C50" s="1182"/>
      <c r="D50" s="62"/>
      <c r="E50" s="1158" t="s">
        <v>17</v>
      </c>
      <c r="F50" s="1158"/>
      <c r="G50" s="1158"/>
      <c r="H50" s="1158"/>
      <c r="I50" s="1158"/>
      <c r="J50" s="1159"/>
      <c r="K50" s="63">
        <v>1655</v>
      </c>
      <c r="L50" s="64">
        <v>2556</v>
      </c>
      <c r="M50" s="64">
        <v>3804</v>
      </c>
      <c r="N50" s="64">
        <v>3327</v>
      </c>
      <c r="O50" s="65">
        <v>3328</v>
      </c>
      <c r="P50" s="48"/>
      <c r="Q50" s="48"/>
      <c r="R50" s="48"/>
      <c r="S50" s="48"/>
      <c r="T50" s="48"/>
      <c r="U50" s="48"/>
    </row>
    <row r="51" spans="1:21" ht="30.75" customHeight="1" x14ac:dyDescent="0.2">
      <c r="A51" s="48"/>
      <c r="B51" s="1183"/>
      <c r="C51" s="1184"/>
      <c r="D51" s="66"/>
      <c r="E51" s="1158" t="s">
        <v>18</v>
      </c>
      <c r="F51" s="1158"/>
      <c r="G51" s="1158"/>
      <c r="H51" s="1158"/>
      <c r="I51" s="1158"/>
      <c r="J51" s="1159"/>
      <c r="K51" s="63" t="s">
        <v>531</v>
      </c>
      <c r="L51" s="64" t="s">
        <v>531</v>
      </c>
      <c r="M51" s="64">
        <v>3</v>
      </c>
      <c r="N51" s="64">
        <v>0</v>
      </c>
      <c r="O51" s="65" t="s">
        <v>531</v>
      </c>
      <c r="P51" s="48"/>
      <c r="Q51" s="48"/>
      <c r="R51" s="48"/>
      <c r="S51" s="48"/>
      <c r="T51" s="48"/>
      <c r="U51" s="48"/>
    </row>
    <row r="52" spans="1:21" ht="30.75" customHeight="1" x14ac:dyDescent="0.2">
      <c r="A52" s="48"/>
      <c r="B52" s="1156" t="s">
        <v>19</v>
      </c>
      <c r="C52" s="1157"/>
      <c r="D52" s="66"/>
      <c r="E52" s="1158" t="s">
        <v>20</v>
      </c>
      <c r="F52" s="1158"/>
      <c r="G52" s="1158"/>
      <c r="H52" s="1158"/>
      <c r="I52" s="1158"/>
      <c r="J52" s="1159"/>
      <c r="K52" s="63">
        <v>183591</v>
      </c>
      <c r="L52" s="64">
        <v>175855</v>
      </c>
      <c r="M52" s="64">
        <v>166684</v>
      </c>
      <c r="N52" s="64">
        <v>156175</v>
      </c>
      <c r="O52" s="65">
        <v>169860</v>
      </c>
      <c r="P52" s="48"/>
      <c r="Q52" s="48"/>
      <c r="R52" s="48"/>
      <c r="S52" s="48"/>
      <c r="T52" s="48"/>
      <c r="U52" s="48"/>
    </row>
    <row r="53" spans="1:21" ht="30.75" customHeight="1" thickBot="1" x14ac:dyDescent="0.25">
      <c r="A53" s="48"/>
      <c r="B53" s="1160" t="s">
        <v>21</v>
      </c>
      <c r="C53" s="1161"/>
      <c r="D53" s="67"/>
      <c r="E53" s="1162" t="s">
        <v>22</v>
      </c>
      <c r="F53" s="1162"/>
      <c r="G53" s="1162"/>
      <c r="H53" s="1162"/>
      <c r="I53" s="1162"/>
      <c r="J53" s="1163"/>
      <c r="K53" s="68">
        <v>81413</v>
      </c>
      <c r="L53" s="69">
        <v>93876</v>
      </c>
      <c r="M53" s="69">
        <v>92175</v>
      </c>
      <c r="N53" s="69">
        <v>89881</v>
      </c>
      <c r="O53" s="70">
        <v>74521</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590</v>
      </c>
      <c r="P56" s="48"/>
      <c r="Q56" s="48"/>
      <c r="R56" s="48"/>
      <c r="S56" s="48"/>
      <c r="T56" s="48"/>
      <c r="U56" s="48"/>
    </row>
    <row r="57" spans="1:21" ht="31.5" customHeight="1" thickBot="1" x14ac:dyDescent="0.25">
      <c r="A57" s="48"/>
      <c r="B57" s="76"/>
      <c r="C57" s="77"/>
      <c r="D57" s="77"/>
      <c r="E57" s="78"/>
      <c r="F57" s="78"/>
      <c r="G57" s="78"/>
      <c r="H57" s="78"/>
      <c r="I57" s="78"/>
      <c r="J57" s="79" t="s">
        <v>2</v>
      </c>
      <c r="K57" s="80" t="s">
        <v>591</v>
      </c>
      <c r="L57" s="81" t="s">
        <v>592</v>
      </c>
      <c r="M57" s="81" t="s">
        <v>593</v>
      </c>
      <c r="N57" s="81" t="s">
        <v>594</v>
      </c>
      <c r="O57" s="82" t="s">
        <v>595</v>
      </c>
      <c r="P57" s="48"/>
      <c r="Q57" s="48"/>
      <c r="R57" s="48"/>
      <c r="S57" s="48"/>
      <c r="T57" s="48"/>
      <c r="U57" s="48"/>
    </row>
    <row r="58" spans="1:21" ht="31.5" customHeight="1" x14ac:dyDescent="0.2">
      <c r="B58" s="1164" t="s">
        <v>26</v>
      </c>
      <c r="C58" s="1165"/>
      <c r="D58" s="1170" t="s">
        <v>27</v>
      </c>
      <c r="E58" s="1171"/>
      <c r="F58" s="1171"/>
      <c r="G58" s="1171"/>
      <c r="H58" s="1171"/>
      <c r="I58" s="1171"/>
      <c r="J58" s="1172"/>
      <c r="K58" s="83">
        <v>49977</v>
      </c>
      <c r="L58" s="84">
        <v>54274</v>
      </c>
      <c r="M58" s="84">
        <v>44672</v>
      </c>
      <c r="N58" s="84">
        <v>35008</v>
      </c>
      <c r="O58" s="85">
        <v>36544</v>
      </c>
    </row>
    <row r="59" spans="1:21" ht="31.5" customHeight="1" x14ac:dyDescent="0.2">
      <c r="B59" s="1166"/>
      <c r="C59" s="1167"/>
      <c r="D59" s="1173" t="s">
        <v>28</v>
      </c>
      <c r="E59" s="1174"/>
      <c r="F59" s="1174"/>
      <c r="G59" s="1174"/>
      <c r="H59" s="1174"/>
      <c r="I59" s="1174"/>
      <c r="J59" s="1175"/>
      <c r="K59" s="86">
        <v>98140</v>
      </c>
      <c r="L59" s="87">
        <v>128350</v>
      </c>
      <c r="M59" s="87">
        <v>141795</v>
      </c>
      <c r="N59" s="87">
        <v>136484</v>
      </c>
      <c r="O59" s="88">
        <v>174578</v>
      </c>
    </row>
    <row r="60" spans="1:21" ht="31.5" customHeight="1" thickBot="1" x14ac:dyDescent="0.25">
      <c r="B60" s="1168"/>
      <c r="C60" s="1169"/>
      <c r="D60" s="1176" t="s">
        <v>29</v>
      </c>
      <c r="E60" s="1177"/>
      <c r="F60" s="1177"/>
      <c r="G60" s="1177"/>
      <c r="H60" s="1177"/>
      <c r="I60" s="1177"/>
      <c r="J60" s="1178"/>
      <c r="K60" s="89">
        <v>410840</v>
      </c>
      <c r="L60" s="90">
        <v>419943</v>
      </c>
      <c r="M60" s="90">
        <v>416891</v>
      </c>
      <c r="N60" s="90">
        <v>429806</v>
      </c>
      <c r="O60" s="91">
        <v>454863</v>
      </c>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hcAT3Dlyd73Y9eUM43wen+K7K7XnGORnM4qummouLKgSWtlFmIum7B8GDlRL4zFjDhO07hCwSlkadqYEUVd5rw==" saltValue="1rQpT7SiZa+Q2cIAbisVWA==" spinCount="100000" sheet="1" objects="1" scenarios="1"/>
  <customSheetViews>
    <customSheetView guid="{80CB8F96-30A8-4A01-A16A-E5B85CFD8E14}" showGridLines="0" fitToPage="1" hiddenRows="1" hiddenColumns="1" topLeftCell="I55">
      <selection activeCell="U45" sqref="U45"/>
      <pageMargins left="0" right="0" top="0.19685039370078741" bottom="0.23622047244094491" header="0" footer="0"/>
      <printOptions horizontalCentered="1"/>
      <pageSetup paperSize="9" scale="56" orientation="landscape" horizontalDpi="300" verticalDpi="300"/>
      <headerFooter alignWithMargins="0">
        <oddFooter>&amp;C&amp;P/&amp;N</oddFooter>
      </headerFooter>
    </customSheetView>
  </customSheetViews>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572</v>
      </c>
      <c r="J40" s="103" t="s">
        <v>573</v>
      </c>
      <c r="K40" s="103" t="s">
        <v>574</v>
      </c>
      <c r="L40" s="103" t="s">
        <v>575</v>
      </c>
      <c r="M40" s="104" t="s">
        <v>576</v>
      </c>
    </row>
    <row r="41" spans="2:13" ht="27.75" customHeight="1" x14ac:dyDescent="0.2">
      <c r="B41" s="1199" t="s">
        <v>32</v>
      </c>
      <c r="C41" s="1200"/>
      <c r="D41" s="105"/>
      <c r="E41" s="1201" t="s">
        <v>33</v>
      </c>
      <c r="F41" s="1201"/>
      <c r="G41" s="1201"/>
      <c r="H41" s="1202"/>
      <c r="I41" s="355">
        <v>2639495</v>
      </c>
      <c r="J41" s="356">
        <v>2671095</v>
      </c>
      <c r="K41" s="356">
        <v>2678080</v>
      </c>
      <c r="L41" s="356">
        <v>2701273</v>
      </c>
      <c r="M41" s="357">
        <v>2699944</v>
      </c>
    </row>
    <row r="42" spans="2:13" ht="27.75" customHeight="1" x14ac:dyDescent="0.2">
      <c r="B42" s="1189"/>
      <c r="C42" s="1190"/>
      <c r="D42" s="106"/>
      <c r="E42" s="1193" t="s">
        <v>34</v>
      </c>
      <c r="F42" s="1193"/>
      <c r="G42" s="1193"/>
      <c r="H42" s="1194"/>
      <c r="I42" s="358">
        <v>41831</v>
      </c>
      <c r="J42" s="359">
        <v>95988</v>
      </c>
      <c r="K42" s="359">
        <v>91230</v>
      </c>
      <c r="L42" s="359">
        <v>76748</v>
      </c>
      <c r="M42" s="360">
        <v>61995</v>
      </c>
    </row>
    <row r="43" spans="2:13" ht="27.75" customHeight="1" x14ac:dyDescent="0.2">
      <c r="B43" s="1189"/>
      <c r="C43" s="1190"/>
      <c r="D43" s="106"/>
      <c r="E43" s="1193" t="s">
        <v>35</v>
      </c>
      <c r="F43" s="1193"/>
      <c r="G43" s="1193"/>
      <c r="H43" s="1194"/>
      <c r="I43" s="358">
        <v>520361</v>
      </c>
      <c r="J43" s="359">
        <v>493202</v>
      </c>
      <c r="K43" s="359">
        <v>467958</v>
      </c>
      <c r="L43" s="359">
        <v>454545</v>
      </c>
      <c r="M43" s="360">
        <v>460674</v>
      </c>
    </row>
    <row r="44" spans="2:13" ht="27.75" customHeight="1" x14ac:dyDescent="0.2">
      <c r="B44" s="1189"/>
      <c r="C44" s="1190"/>
      <c r="D44" s="106"/>
      <c r="E44" s="1193" t="s">
        <v>36</v>
      </c>
      <c r="F44" s="1193"/>
      <c r="G44" s="1193"/>
      <c r="H44" s="1194"/>
      <c r="I44" s="358">
        <v>105</v>
      </c>
      <c r="J44" s="359" t="s">
        <v>531</v>
      </c>
      <c r="K44" s="359" t="s">
        <v>531</v>
      </c>
      <c r="L44" s="359" t="s">
        <v>531</v>
      </c>
      <c r="M44" s="360" t="s">
        <v>531</v>
      </c>
    </row>
    <row r="45" spans="2:13" ht="27.75" customHeight="1" x14ac:dyDescent="0.2">
      <c r="B45" s="1189"/>
      <c r="C45" s="1190"/>
      <c r="D45" s="106"/>
      <c r="E45" s="1193" t="s">
        <v>37</v>
      </c>
      <c r="F45" s="1193"/>
      <c r="G45" s="1193"/>
      <c r="H45" s="1194"/>
      <c r="I45" s="358">
        <v>207077</v>
      </c>
      <c r="J45" s="359">
        <v>204782</v>
      </c>
      <c r="K45" s="359">
        <v>205583</v>
      </c>
      <c r="L45" s="359">
        <v>207868</v>
      </c>
      <c r="M45" s="360">
        <v>207090</v>
      </c>
    </row>
    <row r="46" spans="2:13" ht="27.75" customHeight="1" x14ac:dyDescent="0.2">
      <c r="B46" s="1189"/>
      <c r="C46" s="1190"/>
      <c r="D46" s="107"/>
      <c r="E46" s="1193" t="s">
        <v>38</v>
      </c>
      <c r="F46" s="1193"/>
      <c r="G46" s="1193"/>
      <c r="H46" s="1194"/>
      <c r="I46" s="358">
        <v>50501</v>
      </c>
      <c r="J46" s="359">
        <v>38574</v>
      </c>
      <c r="K46" s="359">
        <v>39544</v>
      </c>
      <c r="L46" s="359">
        <v>10655</v>
      </c>
      <c r="M46" s="360">
        <v>7981</v>
      </c>
    </row>
    <row r="47" spans="2:13" ht="27.75" customHeight="1" x14ac:dyDescent="0.2">
      <c r="B47" s="1189"/>
      <c r="C47" s="1190"/>
      <c r="D47" s="108"/>
      <c r="E47" s="1203" t="s">
        <v>39</v>
      </c>
      <c r="F47" s="1204"/>
      <c r="G47" s="1204"/>
      <c r="H47" s="1205"/>
      <c r="I47" s="358" t="s">
        <v>531</v>
      </c>
      <c r="J47" s="359" t="s">
        <v>531</v>
      </c>
      <c r="K47" s="359" t="s">
        <v>531</v>
      </c>
      <c r="L47" s="359" t="s">
        <v>531</v>
      </c>
      <c r="M47" s="360" t="s">
        <v>531</v>
      </c>
    </row>
    <row r="48" spans="2:13" ht="27.75" customHeight="1" x14ac:dyDescent="0.2">
      <c r="B48" s="1189"/>
      <c r="C48" s="1190"/>
      <c r="D48" s="106"/>
      <c r="E48" s="1193" t="s">
        <v>40</v>
      </c>
      <c r="F48" s="1193"/>
      <c r="G48" s="1193"/>
      <c r="H48" s="1194"/>
      <c r="I48" s="358" t="s">
        <v>531</v>
      </c>
      <c r="J48" s="359" t="s">
        <v>531</v>
      </c>
      <c r="K48" s="359" t="s">
        <v>531</v>
      </c>
      <c r="L48" s="359" t="s">
        <v>531</v>
      </c>
      <c r="M48" s="360" t="s">
        <v>531</v>
      </c>
    </row>
    <row r="49" spans="2:13" ht="27.75" customHeight="1" x14ac:dyDescent="0.2">
      <c r="B49" s="1191"/>
      <c r="C49" s="1192"/>
      <c r="D49" s="106"/>
      <c r="E49" s="1193" t="s">
        <v>41</v>
      </c>
      <c r="F49" s="1193"/>
      <c r="G49" s="1193"/>
      <c r="H49" s="1194"/>
      <c r="I49" s="358" t="s">
        <v>531</v>
      </c>
      <c r="J49" s="359" t="s">
        <v>531</v>
      </c>
      <c r="K49" s="359" t="s">
        <v>531</v>
      </c>
      <c r="L49" s="359" t="s">
        <v>531</v>
      </c>
      <c r="M49" s="360" t="s">
        <v>531</v>
      </c>
    </row>
    <row r="50" spans="2:13" ht="27.75" customHeight="1" x14ac:dyDescent="0.2">
      <c r="B50" s="1187" t="s">
        <v>42</v>
      </c>
      <c r="C50" s="1188"/>
      <c r="D50" s="109"/>
      <c r="E50" s="1193" t="s">
        <v>43</v>
      </c>
      <c r="F50" s="1193"/>
      <c r="G50" s="1193"/>
      <c r="H50" s="1194"/>
      <c r="I50" s="358">
        <v>182347</v>
      </c>
      <c r="J50" s="359">
        <v>181000</v>
      </c>
      <c r="K50" s="359">
        <v>183880</v>
      </c>
      <c r="L50" s="359">
        <v>251655</v>
      </c>
      <c r="M50" s="360">
        <v>301421</v>
      </c>
    </row>
    <row r="51" spans="2:13" ht="27.75" customHeight="1" x14ac:dyDescent="0.2">
      <c r="B51" s="1189"/>
      <c r="C51" s="1190"/>
      <c r="D51" s="106"/>
      <c r="E51" s="1193" t="s">
        <v>44</v>
      </c>
      <c r="F51" s="1193"/>
      <c r="G51" s="1193"/>
      <c r="H51" s="1194"/>
      <c r="I51" s="358">
        <v>746716</v>
      </c>
      <c r="J51" s="359">
        <v>777314</v>
      </c>
      <c r="K51" s="359">
        <v>777426</v>
      </c>
      <c r="L51" s="359">
        <v>691902</v>
      </c>
      <c r="M51" s="360">
        <v>689257</v>
      </c>
    </row>
    <row r="52" spans="2:13" ht="27.75" customHeight="1" x14ac:dyDescent="0.2">
      <c r="B52" s="1191"/>
      <c r="C52" s="1192"/>
      <c r="D52" s="106"/>
      <c r="E52" s="1193" t="s">
        <v>45</v>
      </c>
      <c r="F52" s="1193"/>
      <c r="G52" s="1193"/>
      <c r="H52" s="1194"/>
      <c r="I52" s="358">
        <v>1377858</v>
      </c>
      <c r="J52" s="359">
        <v>1367852</v>
      </c>
      <c r="K52" s="359">
        <v>1348979</v>
      </c>
      <c r="L52" s="359">
        <v>1344210</v>
      </c>
      <c r="M52" s="360">
        <v>1306678</v>
      </c>
    </row>
    <row r="53" spans="2:13" ht="27.75" customHeight="1" thickBot="1" x14ac:dyDescent="0.25">
      <c r="B53" s="1195" t="s">
        <v>46</v>
      </c>
      <c r="C53" s="1196"/>
      <c r="D53" s="110"/>
      <c r="E53" s="1197" t="s">
        <v>47</v>
      </c>
      <c r="F53" s="1197"/>
      <c r="G53" s="1197"/>
      <c r="H53" s="1198"/>
      <c r="I53" s="361">
        <v>1152448</v>
      </c>
      <c r="J53" s="362">
        <v>1177474</v>
      </c>
      <c r="K53" s="362">
        <v>1172110</v>
      </c>
      <c r="L53" s="362">
        <v>1163322</v>
      </c>
      <c r="M53" s="363">
        <v>1140329</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zbkifblRCribTWPbm8dSUpwfGqntGG1lT64zvU72Gq4uo3+BNUPMcubYwQCtHWdlufLyjbA+KeR/Mzr7Sd8uow==" saltValue="mJajYxd4VoE+kLQeYnSICQ==" spinCount="100000" sheet="1" objects="1" scenarios="1"/>
  <customSheetViews>
    <customSheetView guid="{80CB8F96-30A8-4A01-A16A-E5B85CFD8E14}" showGridLines="0" fitToPage="1" hiddenRows="1" hiddenColumns="1" topLeftCell="I45">
      <pageMargins left="0" right="0" top="0.19685039370078741" bottom="0" header="0" footer="0"/>
      <printOptions horizontalCentered="1"/>
      <pageSetup paperSize="9" scale="60" orientation="landscape" horizontalDpi="300" verticalDpi="300"/>
      <headerFooter alignWithMargins="0">
        <oddFooter>&amp;C&amp;P/&amp;N</oddFooter>
      </headerFooter>
    </customSheetView>
  </customSheetViews>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574</v>
      </c>
      <c r="G54" s="119" t="s">
        <v>575</v>
      </c>
      <c r="H54" s="120" t="s">
        <v>576</v>
      </c>
    </row>
    <row r="55" spans="2:8" ht="52.5" customHeight="1" x14ac:dyDescent="0.2">
      <c r="B55" s="121"/>
      <c r="C55" s="1214" t="s">
        <v>50</v>
      </c>
      <c r="D55" s="1214"/>
      <c r="E55" s="1215"/>
      <c r="F55" s="122">
        <v>11352</v>
      </c>
      <c r="G55" s="122">
        <v>31319</v>
      </c>
      <c r="H55" s="123">
        <v>31352</v>
      </c>
    </row>
    <row r="56" spans="2:8" ht="52.5" customHeight="1" x14ac:dyDescent="0.2">
      <c r="B56" s="124"/>
      <c r="C56" s="1216" t="s">
        <v>51</v>
      </c>
      <c r="D56" s="1216"/>
      <c r="E56" s="1217"/>
      <c r="F56" s="125" t="s">
        <v>531</v>
      </c>
      <c r="G56" s="125" t="s">
        <v>531</v>
      </c>
      <c r="H56" s="126" t="s">
        <v>531</v>
      </c>
    </row>
    <row r="57" spans="2:8" ht="53.25" customHeight="1" x14ac:dyDescent="0.2">
      <c r="B57" s="124"/>
      <c r="C57" s="1218" t="s">
        <v>52</v>
      </c>
      <c r="D57" s="1218"/>
      <c r="E57" s="1219"/>
      <c r="F57" s="127">
        <v>17419</v>
      </c>
      <c r="G57" s="127">
        <v>18338</v>
      </c>
      <c r="H57" s="128">
        <v>18475</v>
      </c>
    </row>
    <row r="58" spans="2:8" ht="45.75" customHeight="1" x14ac:dyDescent="0.2">
      <c r="B58" s="129"/>
      <c r="C58" s="1206" t="s">
        <v>596</v>
      </c>
      <c r="D58" s="1207"/>
      <c r="E58" s="1208"/>
      <c r="F58" s="130">
        <v>9501</v>
      </c>
      <c r="G58" s="130">
        <v>9502</v>
      </c>
      <c r="H58" s="131">
        <v>9504</v>
      </c>
    </row>
    <row r="59" spans="2:8" ht="45.75" customHeight="1" x14ac:dyDescent="0.2">
      <c r="B59" s="129"/>
      <c r="C59" s="1206" t="s">
        <v>597</v>
      </c>
      <c r="D59" s="1207"/>
      <c r="E59" s="1208"/>
      <c r="F59" s="130">
        <v>2581</v>
      </c>
      <c r="G59" s="130">
        <v>2581</v>
      </c>
      <c r="H59" s="131">
        <v>2581</v>
      </c>
    </row>
    <row r="60" spans="2:8" ht="45.75" customHeight="1" x14ac:dyDescent="0.2">
      <c r="B60" s="129"/>
      <c r="C60" s="1206" t="s">
        <v>598</v>
      </c>
      <c r="D60" s="1207"/>
      <c r="E60" s="1208"/>
      <c r="F60" s="130">
        <v>1880</v>
      </c>
      <c r="G60" s="130">
        <v>2010</v>
      </c>
      <c r="H60" s="131">
        <v>2057</v>
      </c>
    </row>
    <row r="61" spans="2:8" ht="45.75" customHeight="1" x14ac:dyDescent="0.2">
      <c r="B61" s="129"/>
      <c r="C61" s="1206" t="s">
        <v>599</v>
      </c>
      <c r="D61" s="1207"/>
      <c r="E61" s="1208"/>
      <c r="F61" s="130">
        <v>512</v>
      </c>
      <c r="G61" s="130">
        <v>966</v>
      </c>
      <c r="H61" s="131">
        <v>1078</v>
      </c>
    </row>
    <row r="62" spans="2:8" ht="45.75" customHeight="1" thickBot="1" x14ac:dyDescent="0.25">
      <c r="B62" s="132"/>
      <c r="C62" s="1209" t="s">
        <v>600</v>
      </c>
      <c r="D62" s="1210"/>
      <c r="E62" s="1211"/>
      <c r="F62" s="133">
        <v>498</v>
      </c>
      <c r="G62" s="133">
        <v>827</v>
      </c>
      <c r="H62" s="134">
        <v>972</v>
      </c>
    </row>
    <row r="63" spans="2:8" ht="52.5" customHeight="1" thickBot="1" x14ac:dyDescent="0.25">
      <c r="B63" s="135"/>
      <c r="C63" s="1212" t="s">
        <v>53</v>
      </c>
      <c r="D63" s="1212"/>
      <c r="E63" s="1213"/>
      <c r="F63" s="136">
        <v>28772</v>
      </c>
      <c r="G63" s="136">
        <v>49658</v>
      </c>
      <c r="H63" s="137">
        <v>49828</v>
      </c>
    </row>
    <row r="64" spans="2:8" ht="13.2" x14ac:dyDescent="0.2"/>
  </sheetData>
  <sheetProtection algorithmName="SHA-512" hashValue="othrKQehmzRIoJRDyu1aEuM4age2sB1d91EYT870+6qvw1gpYkSCtMiHiHwYd3sUtmD5L6pQFJFUzCwzegOhNQ==" saltValue="Asj7TIEusKIVPXEnEpeqRw==" spinCount="100000" sheet="1" objects="1" scenarios="1"/>
  <customSheetViews>
    <customSheetView guid="{80CB8F96-30A8-4A01-A16A-E5B85CFD8E14}" scale="70" showGridLines="0" fitToPage="1" hiddenRows="1" hiddenColumns="1" topLeftCell="A52">
      <pageMargins left="0" right="0" top="0.19685039370078741" bottom="0" header="0" footer="0"/>
      <printOptions horizontalCentered="1"/>
      <pageSetup paperSize="9" scale="43" orientation="landscape" verticalDpi="300"/>
      <headerFooter alignWithMargins="0">
        <oddFooter>&amp;C&amp;P/&amp;N</oddFooter>
      </headerFooter>
    </customSheetView>
  </customSheetViews>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569</v>
      </c>
      <c r="G2" s="151"/>
      <c r="H2" s="152"/>
    </row>
    <row r="3" spans="1:8" x14ac:dyDescent="0.2">
      <c r="A3" s="148" t="s">
        <v>562</v>
      </c>
      <c r="B3" s="153"/>
      <c r="C3" s="154"/>
      <c r="D3" s="155">
        <v>62800</v>
      </c>
      <c r="E3" s="156"/>
      <c r="F3" s="157">
        <v>54945</v>
      </c>
      <c r="G3" s="158"/>
      <c r="H3" s="159"/>
    </row>
    <row r="4" spans="1:8" x14ac:dyDescent="0.2">
      <c r="A4" s="160"/>
      <c r="B4" s="161"/>
      <c r="C4" s="162"/>
      <c r="D4" s="163">
        <v>41663</v>
      </c>
      <c r="E4" s="164"/>
      <c r="F4" s="165">
        <v>29293</v>
      </c>
      <c r="G4" s="166"/>
      <c r="H4" s="167"/>
    </row>
    <row r="5" spans="1:8" x14ac:dyDescent="0.2">
      <c r="A5" s="148" t="s">
        <v>564</v>
      </c>
      <c r="B5" s="153"/>
      <c r="C5" s="154"/>
      <c r="D5" s="155">
        <v>62653</v>
      </c>
      <c r="E5" s="156"/>
      <c r="F5" s="157">
        <v>57132</v>
      </c>
      <c r="G5" s="158"/>
      <c r="H5" s="159"/>
    </row>
    <row r="6" spans="1:8" x14ac:dyDescent="0.2">
      <c r="A6" s="160"/>
      <c r="B6" s="161"/>
      <c r="C6" s="162"/>
      <c r="D6" s="163">
        <v>39911</v>
      </c>
      <c r="E6" s="164"/>
      <c r="F6" s="165">
        <v>30126</v>
      </c>
      <c r="G6" s="166"/>
      <c r="H6" s="167"/>
    </row>
    <row r="7" spans="1:8" x14ac:dyDescent="0.2">
      <c r="A7" s="148" t="s">
        <v>565</v>
      </c>
      <c r="B7" s="153"/>
      <c r="C7" s="154"/>
      <c r="D7" s="155">
        <v>60904</v>
      </c>
      <c r="E7" s="156"/>
      <c r="F7" s="157">
        <v>58766</v>
      </c>
      <c r="G7" s="158"/>
      <c r="H7" s="159"/>
    </row>
    <row r="8" spans="1:8" x14ac:dyDescent="0.2">
      <c r="A8" s="160"/>
      <c r="B8" s="161"/>
      <c r="C8" s="162"/>
      <c r="D8" s="163">
        <v>32766</v>
      </c>
      <c r="E8" s="164"/>
      <c r="F8" s="165">
        <v>29363</v>
      </c>
      <c r="G8" s="166"/>
      <c r="H8" s="167"/>
    </row>
    <row r="9" spans="1:8" x14ac:dyDescent="0.2">
      <c r="A9" s="148" t="s">
        <v>566</v>
      </c>
      <c r="B9" s="153"/>
      <c r="C9" s="154"/>
      <c r="D9" s="155">
        <v>84110</v>
      </c>
      <c r="E9" s="156"/>
      <c r="F9" s="157">
        <v>62482</v>
      </c>
      <c r="G9" s="158"/>
      <c r="H9" s="159"/>
    </row>
    <row r="10" spans="1:8" x14ac:dyDescent="0.2">
      <c r="A10" s="160"/>
      <c r="B10" s="161"/>
      <c r="C10" s="162"/>
      <c r="D10" s="163">
        <v>60884</v>
      </c>
      <c r="E10" s="164"/>
      <c r="F10" s="165">
        <v>34626</v>
      </c>
      <c r="G10" s="166"/>
      <c r="H10" s="167"/>
    </row>
    <row r="11" spans="1:8" x14ac:dyDescent="0.2">
      <c r="A11" s="148" t="s">
        <v>567</v>
      </c>
      <c r="B11" s="153"/>
      <c r="C11" s="154"/>
      <c r="D11" s="155">
        <v>55695</v>
      </c>
      <c r="E11" s="156"/>
      <c r="F11" s="157">
        <v>59288</v>
      </c>
      <c r="G11" s="158"/>
      <c r="H11" s="159"/>
    </row>
    <row r="12" spans="1:8" x14ac:dyDescent="0.2">
      <c r="A12" s="160"/>
      <c r="B12" s="161"/>
      <c r="C12" s="168"/>
      <c r="D12" s="163">
        <v>35642</v>
      </c>
      <c r="E12" s="164"/>
      <c r="F12" s="165">
        <v>32670</v>
      </c>
      <c r="G12" s="166"/>
      <c r="H12" s="167"/>
    </row>
    <row r="13" spans="1:8" x14ac:dyDescent="0.2">
      <c r="A13" s="148"/>
      <c r="B13" s="153"/>
      <c r="C13" s="169"/>
      <c r="D13" s="170">
        <v>65232</v>
      </c>
      <c r="E13" s="171"/>
      <c r="F13" s="172">
        <v>58523</v>
      </c>
      <c r="G13" s="173"/>
      <c r="H13" s="159"/>
    </row>
    <row r="14" spans="1:8" x14ac:dyDescent="0.2">
      <c r="A14" s="160"/>
      <c r="B14" s="161"/>
      <c r="C14" s="162"/>
      <c r="D14" s="163">
        <v>42173</v>
      </c>
      <c r="E14" s="164"/>
      <c r="F14" s="165">
        <v>31216</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0.51</v>
      </c>
      <c r="C19" s="174">
        <f>ROUND(VALUE(SUBSTITUTE(実質収支比率等に係る経年分析!G$48,"▲","-")),2)</f>
        <v>0.86</v>
      </c>
      <c r="D19" s="174">
        <f>ROUND(VALUE(SUBSTITUTE(実質収支比率等に係る経年分析!H$48,"▲","-")),2)</f>
        <v>0.7</v>
      </c>
      <c r="E19" s="174">
        <f>ROUND(VALUE(SUBSTITUTE(実質収支比率等に係る経年分析!I$48,"▲","-")),2)</f>
        <v>1.4</v>
      </c>
      <c r="F19" s="174">
        <f>ROUND(VALUE(SUBSTITUTE(実質収支比率等に係る経年分析!J$48,"▲","-")),2)</f>
        <v>2.0099999999999998</v>
      </c>
    </row>
    <row r="20" spans="1:11" x14ac:dyDescent="0.2">
      <c r="A20" s="174" t="s">
        <v>57</v>
      </c>
      <c r="B20" s="174">
        <f>ROUND(VALUE(SUBSTITUTE(実質収支比率等に係る経年分析!F$47,"▲","-")),2)</f>
        <v>2.31</v>
      </c>
      <c r="C20" s="174">
        <f>ROUND(VALUE(SUBSTITUTE(実質収支比率等に係る経年分析!G$47,"▲","-")),2)</f>
        <v>0.84</v>
      </c>
      <c r="D20" s="174">
        <f>ROUND(VALUE(SUBSTITUTE(実質収支比率等に係る経年分析!H$47,"▲","-")),2)</f>
        <v>1.19</v>
      </c>
      <c r="E20" s="174">
        <f>ROUND(VALUE(SUBSTITUTE(実質収支比率等に係る経年分析!I$47,"▲","-")),2)</f>
        <v>3.13</v>
      </c>
      <c r="F20" s="174">
        <f>ROUND(VALUE(SUBSTITUTE(実質収支比率等に係る経年分析!J$47,"▲","-")),2)</f>
        <v>3.19</v>
      </c>
    </row>
    <row r="21" spans="1:11" x14ac:dyDescent="0.2">
      <c r="A21" s="174" t="s">
        <v>58</v>
      </c>
      <c r="B21" s="174">
        <f>IF(ISNUMBER(VALUE(SUBSTITUTE(実質収支比率等に係る経年分析!F$49,"▲","-"))),ROUND(VALUE(SUBSTITUTE(実質収支比率等に係る経年分析!F$49,"▲","-")),2),NA())</f>
        <v>-1.75</v>
      </c>
      <c r="C21" s="174">
        <f>IF(ISNUMBER(VALUE(SUBSTITUTE(実質収支比率等に係る経年分析!G$49,"▲","-"))),ROUND(VALUE(SUBSTITUTE(実質収支比率等に係る経年分析!G$49,"▲","-")),2),NA())</f>
        <v>-1.21</v>
      </c>
      <c r="D21" s="174">
        <f>IF(ISNUMBER(VALUE(SUBSTITUTE(実質収支比率等に係る経年分析!H$49,"▲","-"))),ROUND(VALUE(SUBSTITUTE(実質収支比率等に係る経年分析!H$49,"▲","-")),2),NA())</f>
        <v>-0.02</v>
      </c>
      <c r="E21" s="174">
        <f>IF(ISNUMBER(VALUE(SUBSTITUTE(実質収支比率等に係る経年分析!I$49,"▲","-"))),ROUND(VALUE(SUBSTITUTE(実質収支比率等に係る経年分析!I$49,"▲","-")),2),NA())</f>
        <v>2.4500000000000002</v>
      </c>
      <c r="F21" s="174">
        <f>IF(ISNUMBER(VALUE(SUBSTITUTE(実質収支比率等に係る経年分析!J$49,"▲","-"))),ROUND(VALUE(SUBSTITUTE(実質収支比率等に係る経年分析!J$49,"▲","-")),2),NA())</f>
        <v>0.02</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1.44</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1.73</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0.54</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0.54</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0.23</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自動車事業会計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0.68</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0.68</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0.44</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0.44</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0.47</v>
      </c>
    </row>
    <row r="30" spans="1:11" x14ac:dyDescent="0.2">
      <c r="A30" s="175" t="str">
        <f>IF(連結実質赤字比率に係る赤字・黒字の構成分析!C$40="",NA(),連結実質赤字比率に係る赤字・黒字の構成分析!C$40)</f>
        <v>工業用水道事業会計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0.51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0.47</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0.48</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0.47</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0.49</v>
      </c>
    </row>
    <row r="31" spans="1:11" x14ac:dyDescent="0.2">
      <c r="A31" s="175" t="str">
        <f>IF(連結実質赤字比率に係る赤字・黒字の構成分析!C$39="",NA(),連結実質赤字比率に係る赤字・黒字の構成分析!C$39)</f>
        <v>病院事業会計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0.26</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0.25</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0.26</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0.57999999999999996</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0.75</v>
      </c>
    </row>
    <row r="32" spans="1:11" x14ac:dyDescent="0.2">
      <c r="A32" s="175" t="str">
        <f>IF(連結実質赤字比率に係る赤字・黒字の構成分析!C$38="",NA(),連結実質赤字比率に係る赤字・黒字の構成分析!C$38)</f>
        <v>介護保険事業費会計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0.59</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0.44</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1.21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1.1599999999999999</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1.46</v>
      </c>
    </row>
    <row r="33" spans="1:16" x14ac:dyDescent="0.2">
      <c r="A33" s="175" t="str">
        <f>IF(連結実質赤字比率に係る赤字・黒字の構成分析!C$37="",NA(),連結実質赤字比率に係る赤字・黒字の構成分析!C$37)</f>
        <v>一般会計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0.21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0.44</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0.56000000000000005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1.1200000000000001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1.55</v>
      </c>
    </row>
    <row r="34" spans="1:16" x14ac:dyDescent="0.2">
      <c r="A34" s="175" t="str">
        <f>IF(連結実質赤字比率に係る赤字・黒字の構成分析!C$36="",NA(),連結実質赤字比率に係る赤字・黒字の構成分析!C$36)</f>
        <v>国民健康保険事業費会計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0.45</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0.34</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0.86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1.38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1.59</v>
      </c>
    </row>
    <row r="35" spans="1:16" x14ac:dyDescent="0.2">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2.34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2.34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2.15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2.4500000000000002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3.01</v>
      </c>
    </row>
    <row r="36" spans="1:16" x14ac:dyDescent="0.2">
      <c r="A36" s="175" t="str">
        <f>IF(連結実質赤字比率に係る赤字・黒字の構成分析!C$34="",NA(),連結実質赤字比率に係る赤字・黒字の構成分析!C$34)</f>
        <v>下水道事業会計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4.3099999999999996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4.46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4.5</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4.82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5.63</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183591</v>
      </c>
      <c r="E42" s="176"/>
      <c r="F42" s="176"/>
      <c r="G42" s="176">
        <f>'実質公債費比率（分子）の構造'!L$52</f>
        <v>175855</v>
      </c>
      <c r="H42" s="176"/>
      <c r="I42" s="176"/>
      <c r="J42" s="176">
        <f>'実質公債費比率（分子）の構造'!M$52</f>
        <v>166684</v>
      </c>
      <c r="K42" s="176"/>
      <c r="L42" s="176"/>
      <c r="M42" s="176">
        <f>'実質公債費比率（分子）の構造'!N$52</f>
        <v>156175</v>
      </c>
      <c r="N42" s="176"/>
      <c r="O42" s="176"/>
      <c r="P42" s="176">
        <f>'実質公債費比率（分子）の構造'!O$52</f>
        <v>169860</v>
      </c>
    </row>
    <row r="43" spans="1:16" x14ac:dyDescent="0.2">
      <c r="A43" s="176" t="s">
        <v>66</v>
      </c>
      <c r="B43" s="176" t="str">
        <f>'実質公債費比率（分子）の構造'!K$51</f>
        <v>-</v>
      </c>
      <c r="C43" s="176"/>
      <c r="D43" s="176"/>
      <c r="E43" s="176" t="str">
        <f>'実質公債費比率（分子）の構造'!L$51</f>
        <v>-</v>
      </c>
      <c r="F43" s="176"/>
      <c r="G43" s="176"/>
      <c r="H43" s="176">
        <f>'実質公債費比率（分子）の構造'!M$51</f>
        <v>3</v>
      </c>
      <c r="I43" s="176"/>
      <c r="J43" s="176"/>
      <c r="K43" s="176">
        <f>'実質公債費比率（分子）の構造'!N$51</f>
        <v>0</v>
      </c>
      <c r="L43" s="176"/>
      <c r="M43" s="176"/>
      <c r="N43" s="176" t="str">
        <f>'実質公債費比率（分子）の構造'!O$51</f>
        <v>-</v>
      </c>
      <c r="O43" s="176"/>
      <c r="P43" s="176"/>
    </row>
    <row r="44" spans="1:16" x14ac:dyDescent="0.2">
      <c r="A44" s="176" t="s">
        <v>67</v>
      </c>
      <c r="B44" s="176">
        <f>'実質公債費比率（分子）の構造'!K$50</f>
        <v>1655</v>
      </c>
      <c r="C44" s="176"/>
      <c r="D44" s="176"/>
      <c r="E44" s="176">
        <f>'実質公債費比率（分子）の構造'!L$50</f>
        <v>2556</v>
      </c>
      <c r="F44" s="176"/>
      <c r="G44" s="176"/>
      <c r="H44" s="176">
        <f>'実質公債費比率（分子）の構造'!M$50</f>
        <v>3804</v>
      </c>
      <c r="I44" s="176"/>
      <c r="J44" s="176"/>
      <c r="K44" s="176">
        <f>'実質公債費比率（分子）の構造'!N$50</f>
        <v>3327</v>
      </c>
      <c r="L44" s="176"/>
      <c r="M44" s="176"/>
      <c r="N44" s="176">
        <f>'実質公債費比率（分子）の構造'!O$50</f>
        <v>3328</v>
      </c>
      <c r="O44" s="176"/>
      <c r="P44" s="176"/>
    </row>
    <row r="45" spans="1:16" x14ac:dyDescent="0.2">
      <c r="A45" s="176" t="s">
        <v>68</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2">
      <c r="A46" s="176" t="s">
        <v>69</v>
      </c>
      <c r="B46" s="176">
        <f>'実質公債費比率（分子）の構造'!K$48</f>
        <v>53308</v>
      </c>
      <c r="C46" s="176"/>
      <c r="D46" s="176"/>
      <c r="E46" s="176">
        <f>'実質公債費比率（分子）の構造'!L$48</f>
        <v>48636</v>
      </c>
      <c r="F46" s="176"/>
      <c r="G46" s="176"/>
      <c r="H46" s="176">
        <f>'実質公債費比率（分子）の構造'!M$48</f>
        <v>43151</v>
      </c>
      <c r="I46" s="176"/>
      <c r="J46" s="176"/>
      <c r="K46" s="176">
        <f>'実質公債費比率（分子）の構造'!N$48</f>
        <v>43269</v>
      </c>
      <c r="L46" s="176"/>
      <c r="M46" s="176"/>
      <c r="N46" s="176">
        <f>'実質公債費比率（分子）の構造'!O$48</f>
        <v>42493</v>
      </c>
      <c r="O46" s="176"/>
      <c r="P46" s="176"/>
    </row>
    <row r="47" spans="1:16" x14ac:dyDescent="0.2">
      <c r="A47" s="176" t="s">
        <v>70</v>
      </c>
      <c r="B47" s="176">
        <f>'実質公債費比率（分子）の構造'!K$47</f>
        <v>66507</v>
      </c>
      <c r="C47" s="176"/>
      <c r="D47" s="176"/>
      <c r="E47" s="176">
        <f>'実質公債費比率（分子）の構造'!L$47</f>
        <v>61378</v>
      </c>
      <c r="F47" s="176"/>
      <c r="G47" s="176"/>
      <c r="H47" s="176">
        <f>'実質公債費比率（分子）の構造'!M$47</f>
        <v>60203</v>
      </c>
      <c r="I47" s="176"/>
      <c r="J47" s="176"/>
      <c r="K47" s="176">
        <f>'実質公債費比率（分子）の構造'!N$47</f>
        <v>61101</v>
      </c>
      <c r="L47" s="176"/>
      <c r="M47" s="176"/>
      <c r="N47" s="176">
        <f>'実質公債費比率（分子）の構造'!O$47</f>
        <v>61172</v>
      </c>
      <c r="O47" s="176"/>
      <c r="P47" s="176"/>
    </row>
    <row r="48" spans="1:16" x14ac:dyDescent="0.2">
      <c r="A48" s="176" t="s">
        <v>71</v>
      </c>
      <c r="B48" s="176">
        <f>'実質公債費比率（分子）の構造'!K$46</f>
        <v>38039</v>
      </c>
      <c r="C48" s="176"/>
      <c r="D48" s="176"/>
      <c r="E48" s="176">
        <f>'実質公債費比率（分子）の構造'!L$46</f>
        <v>37686</v>
      </c>
      <c r="F48" s="176"/>
      <c r="G48" s="176"/>
      <c r="H48" s="176">
        <f>'実質公債費比率（分子）の構造'!M$46</f>
        <v>29478</v>
      </c>
      <c r="I48" s="176"/>
      <c r="J48" s="176"/>
      <c r="K48" s="176">
        <f>'実質公債費比率（分子）の構造'!N$46</f>
        <v>23891</v>
      </c>
      <c r="L48" s="176"/>
      <c r="M48" s="176"/>
      <c r="N48" s="176">
        <f>'実質公債費比率（分子）の構造'!O$46</f>
        <v>22518</v>
      </c>
      <c r="O48" s="176"/>
      <c r="P48" s="176"/>
    </row>
    <row r="49" spans="1:16" x14ac:dyDescent="0.2">
      <c r="A49" s="176" t="s">
        <v>72</v>
      </c>
      <c r="B49" s="176">
        <f>'実質公債費比率（分子）の構造'!K$45</f>
        <v>105495</v>
      </c>
      <c r="C49" s="176"/>
      <c r="D49" s="176"/>
      <c r="E49" s="176">
        <f>'実質公債費比率（分子）の構造'!L$45</f>
        <v>119475</v>
      </c>
      <c r="F49" s="176"/>
      <c r="G49" s="176"/>
      <c r="H49" s="176">
        <f>'実質公債費比率（分子）の構造'!M$45</f>
        <v>122220</v>
      </c>
      <c r="I49" s="176"/>
      <c r="J49" s="176"/>
      <c r="K49" s="176">
        <f>'実質公債費比率（分子）の構造'!N$45</f>
        <v>114468</v>
      </c>
      <c r="L49" s="176"/>
      <c r="M49" s="176"/>
      <c r="N49" s="176">
        <f>'実質公債費比率（分子）の構造'!O$45</f>
        <v>114870</v>
      </c>
      <c r="O49" s="176"/>
      <c r="P49" s="176"/>
    </row>
    <row r="50" spans="1:16" x14ac:dyDescent="0.2">
      <c r="A50" s="176" t="s">
        <v>73</v>
      </c>
      <c r="B50" s="176" t="e">
        <f>NA()</f>
        <v>#N/A</v>
      </c>
      <c r="C50" s="176">
        <f>IF(ISNUMBER('実質公債費比率（分子）の構造'!K$53),'実質公債費比率（分子）の構造'!K$53,NA())</f>
        <v>81413</v>
      </c>
      <c r="D50" s="176" t="e">
        <f>NA()</f>
        <v>#N/A</v>
      </c>
      <c r="E50" s="176" t="e">
        <f>NA()</f>
        <v>#N/A</v>
      </c>
      <c r="F50" s="176">
        <f>IF(ISNUMBER('実質公債費比率（分子）の構造'!L$53),'実質公債費比率（分子）の構造'!L$53,NA())</f>
        <v>93876</v>
      </c>
      <c r="G50" s="176" t="e">
        <f>NA()</f>
        <v>#N/A</v>
      </c>
      <c r="H50" s="176" t="e">
        <f>NA()</f>
        <v>#N/A</v>
      </c>
      <c r="I50" s="176">
        <f>IF(ISNUMBER('実質公債費比率（分子）の構造'!M$53),'実質公債費比率（分子）の構造'!M$53,NA())</f>
        <v>92175</v>
      </c>
      <c r="J50" s="176" t="e">
        <f>NA()</f>
        <v>#N/A</v>
      </c>
      <c r="K50" s="176" t="e">
        <f>NA()</f>
        <v>#N/A</v>
      </c>
      <c r="L50" s="176">
        <f>IF(ISNUMBER('実質公債費比率（分子）の構造'!N$53),'実質公債費比率（分子）の構造'!N$53,NA())</f>
        <v>89881</v>
      </c>
      <c r="M50" s="176" t="e">
        <f>NA()</f>
        <v>#N/A</v>
      </c>
      <c r="N50" s="176" t="e">
        <f>NA()</f>
        <v>#N/A</v>
      </c>
      <c r="O50" s="176">
        <f>IF(ISNUMBER('実質公債費比率（分子）の構造'!O$53),'実質公債費比率（分子）の構造'!O$53,NA())</f>
        <v>74521</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1377858</v>
      </c>
      <c r="E56" s="175"/>
      <c r="F56" s="175"/>
      <c r="G56" s="175">
        <f>'将来負担比率（分子）の構造'!J$52</f>
        <v>1367852</v>
      </c>
      <c r="H56" s="175"/>
      <c r="I56" s="175"/>
      <c r="J56" s="175">
        <f>'将来負担比率（分子）の構造'!K$52</f>
        <v>1348979</v>
      </c>
      <c r="K56" s="175"/>
      <c r="L56" s="175"/>
      <c r="M56" s="175">
        <f>'将来負担比率（分子）の構造'!L$52</f>
        <v>1344210</v>
      </c>
      <c r="N56" s="175"/>
      <c r="O56" s="175"/>
      <c r="P56" s="175">
        <f>'将来負担比率（分子）の構造'!M$52</f>
        <v>1306678</v>
      </c>
    </row>
    <row r="57" spans="1:16" x14ac:dyDescent="0.2">
      <c r="A57" s="175" t="s">
        <v>44</v>
      </c>
      <c r="B57" s="175"/>
      <c r="C57" s="175"/>
      <c r="D57" s="175">
        <f>'将来負担比率（分子）の構造'!I$51</f>
        <v>746716</v>
      </c>
      <c r="E57" s="175"/>
      <c r="F57" s="175"/>
      <c r="G57" s="175">
        <f>'将来負担比率（分子）の構造'!J$51</f>
        <v>777314</v>
      </c>
      <c r="H57" s="175"/>
      <c r="I57" s="175"/>
      <c r="J57" s="175">
        <f>'将来負担比率（分子）の構造'!K$51</f>
        <v>777426</v>
      </c>
      <c r="K57" s="175"/>
      <c r="L57" s="175"/>
      <c r="M57" s="175">
        <f>'将来負担比率（分子）の構造'!L$51</f>
        <v>691902</v>
      </c>
      <c r="N57" s="175"/>
      <c r="O57" s="175"/>
      <c r="P57" s="175">
        <f>'将来負担比率（分子）の構造'!M$51</f>
        <v>689257</v>
      </c>
    </row>
    <row r="58" spans="1:16" x14ac:dyDescent="0.2">
      <c r="A58" s="175" t="s">
        <v>43</v>
      </c>
      <c r="B58" s="175"/>
      <c r="C58" s="175"/>
      <c r="D58" s="175">
        <f>'将来負担比率（分子）の構造'!I$50</f>
        <v>182347</v>
      </c>
      <c r="E58" s="175"/>
      <c r="F58" s="175"/>
      <c r="G58" s="175">
        <f>'将来負担比率（分子）の構造'!J$50</f>
        <v>181000</v>
      </c>
      <c r="H58" s="175"/>
      <c r="I58" s="175"/>
      <c r="J58" s="175">
        <f>'将来負担比率（分子）の構造'!K$50</f>
        <v>183880</v>
      </c>
      <c r="K58" s="175"/>
      <c r="L58" s="175"/>
      <c r="M58" s="175">
        <f>'将来負担比率（分子）の構造'!L$50</f>
        <v>251655</v>
      </c>
      <c r="N58" s="175"/>
      <c r="O58" s="175"/>
      <c r="P58" s="175">
        <f>'将来負担比率（分子）の構造'!M$50</f>
        <v>301421</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f>'将来負担比率（分子）の構造'!I$46</f>
        <v>50501</v>
      </c>
      <c r="C61" s="175"/>
      <c r="D61" s="175"/>
      <c r="E61" s="175">
        <f>'将来負担比率（分子）の構造'!J$46</f>
        <v>38574</v>
      </c>
      <c r="F61" s="175"/>
      <c r="G61" s="175"/>
      <c r="H61" s="175">
        <f>'将来負担比率（分子）の構造'!K$46</f>
        <v>39544</v>
      </c>
      <c r="I61" s="175"/>
      <c r="J61" s="175"/>
      <c r="K61" s="175">
        <f>'将来負担比率（分子）の構造'!L$46</f>
        <v>10655</v>
      </c>
      <c r="L61" s="175"/>
      <c r="M61" s="175"/>
      <c r="N61" s="175">
        <f>'将来負担比率（分子）の構造'!M$46</f>
        <v>7981</v>
      </c>
      <c r="O61" s="175"/>
      <c r="P61" s="175"/>
    </row>
    <row r="62" spans="1:16" x14ac:dyDescent="0.2">
      <c r="A62" s="175" t="s">
        <v>37</v>
      </c>
      <c r="B62" s="175">
        <f>'将来負担比率（分子）の構造'!I$45</f>
        <v>207077</v>
      </c>
      <c r="C62" s="175"/>
      <c r="D62" s="175"/>
      <c r="E62" s="175">
        <f>'将来負担比率（分子）の構造'!J$45</f>
        <v>204782</v>
      </c>
      <c r="F62" s="175"/>
      <c r="G62" s="175"/>
      <c r="H62" s="175">
        <f>'将来負担比率（分子）の構造'!K$45</f>
        <v>205583</v>
      </c>
      <c r="I62" s="175"/>
      <c r="J62" s="175"/>
      <c r="K62" s="175">
        <f>'将来負担比率（分子）の構造'!L$45</f>
        <v>207868</v>
      </c>
      <c r="L62" s="175"/>
      <c r="M62" s="175"/>
      <c r="N62" s="175">
        <f>'将来負担比率（分子）の構造'!M$45</f>
        <v>207090</v>
      </c>
      <c r="O62" s="175"/>
      <c r="P62" s="175"/>
    </row>
    <row r="63" spans="1:16" x14ac:dyDescent="0.2">
      <c r="A63" s="175" t="s">
        <v>36</v>
      </c>
      <c r="B63" s="175">
        <f>'将来負担比率（分子）の構造'!I$44</f>
        <v>105</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2">
      <c r="A64" s="175" t="s">
        <v>35</v>
      </c>
      <c r="B64" s="175">
        <f>'将来負担比率（分子）の構造'!I$43</f>
        <v>520361</v>
      </c>
      <c r="C64" s="175"/>
      <c r="D64" s="175"/>
      <c r="E64" s="175">
        <f>'将来負担比率（分子）の構造'!J$43</f>
        <v>493202</v>
      </c>
      <c r="F64" s="175"/>
      <c r="G64" s="175"/>
      <c r="H64" s="175">
        <f>'将来負担比率（分子）の構造'!K$43</f>
        <v>467958</v>
      </c>
      <c r="I64" s="175"/>
      <c r="J64" s="175"/>
      <c r="K64" s="175">
        <f>'将来負担比率（分子）の構造'!L$43</f>
        <v>454545</v>
      </c>
      <c r="L64" s="175"/>
      <c r="M64" s="175"/>
      <c r="N64" s="175">
        <f>'将来負担比率（分子）の構造'!M$43</f>
        <v>460674</v>
      </c>
      <c r="O64" s="175"/>
      <c r="P64" s="175"/>
    </row>
    <row r="65" spans="1:16" x14ac:dyDescent="0.2">
      <c r="A65" s="175" t="s">
        <v>34</v>
      </c>
      <c r="B65" s="175">
        <f>'将来負担比率（分子）の構造'!I$42</f>
        <v>41831</v>
      </c>
      <c r="C65" s="175"/>
      <c r="D65" s="175"/>
      <c r="E65" s="175">
        <f>'将来負担比率（分子）の構造'!J$42</f>
        <v>95988</v>
      </c>
      <c r="F65" s="175"/>
      <c r="G65" s="175"/>
      <c r="H65" s="175">
        <f>'将来負担比率（分子）の構造'!K$42</f>
        <v>91230</v>
      </c>
      <c r="I65" s="175"/>
      <c r="J65" s="175"/>
      <c r="K65" s="175">
        <f>'将来負担比率（分子）の構造'!L$42</f>
        <v>76748</v>
      </c>
      <c r="L65" s="175"/>
      <c r="M65" s="175"/>
      <c r="N65" s="175">
        <f>'将来負担比率（分子）の構造'!M$42</f>
        <v>61995</v>
      </c>
      <c r="O65" s="175"/>
      <c r="P65" s="175"/>
    </row>
    <row r="66" spans="1:16" x14ac:dyDescent="0.2">
      <c r="A66" s="175" t="s">
        <v>33</v>
      </c>
      <c r="B66" s="175">
        <f>'将来負担比率（分子）の構造'!I$41</f>
        <v>2639495</v>
      </c>
      <c r="C66" s="175"/>
      <c r="D66" s="175"/>
      <c r="E66" s="175">
        <f>'将来負担比率（分子）の構造'!J$41</f>
        <v>2671095</v>
      </c>
      <c r="F66" s="175"/>
      <c r="G66" s="175"/>
      <c r="H66" s="175">
        <f>'将来負担比率（分子）の構造'!K$41</f>
        <v>2678080</v>
      </c>
      <c r="I66" s="175"/>
      <c r="J66" s="175"/>
      <c r="K66" s="175">
        <f>'将来負担比率（分子）の構造'!L$41</f>
        <v>2701273</v>
      </c>
      <c r="L66" s="175"/>
      <c r="M66" s="175"/>
      <c r="N66" s="175">
        <f>'将来負担比率（分子）の構造'!M$41</f>
        <v>2699944</v>
      </c>
      <c r="O66" s="175"/>
      <c r="P66" s="175"/>
    </row>
    <row r="67" spans="1:16" x14ac:dyDescent="0.2">
      <c r="A67" s="175" t="s">
        <v>77</v>
      </c>
      <c r="B67" s="175" t="e">
        <f>NA()</f>
        <v>#N/A</v>
      </c>
      <c r="C67" s="175">
        <f>IF(ISNUMBER('将来負担比率（分子）の構造'!I$53), IF('将来負担比率（分子）の構造'!I$53 &lt; 0, 0, '将来負担比率（分子）の構造'!I$53), NA())</f>
        <v>1152448</v>
      </c>
      <c r="D67" s="175" t="e">
        <f>NA()</f>
        <v>#N/A</v>
      </c>
      <c r="E67" s="175" t="e">
        <f>NA()</f>
        <v>#N/A</v>
      </c>
      <c r="F67" s="175">
        <f>IF(ISNUMBER('将来負担比率（分子）の構造'!J$53), IF('将来負担比率（分子）の構造'!J$53 &lt; 0, 0, '将来負担比率（分子）の構造'!J$53), NA())</f>
        <v>1177474</v>
      </c>
      <c r="G67" s="175" t="e">
        <f>NA()</f>
        <v>#N/A</v>
      </c>
      <c r="H67" s="175" t="e">
        <f>NA()</f>
        <v>#N/A</v>
      </c>
      <c r="I67" s="175">
        <f>IF(ISNUMBER('将来負担比率（分子）の構造'!K$53), IF('将来負担比率（分子）の構造'!K$53 &lt; 0, 0, '将来負担比率（分子）の構造'!K$53), NA())</f>
        <v>1172110</v>
      </c>
      <c r="J67" s="175" t="e">
        <f>NA()</f>
        <v>#N/A</v>
      </c>
      <c r="K67" s="175" t="e">
        <f>NA()</f>
        <v>#N/A</v>
      </c>
      <c r="L67" s="175">
        <f>IF(ISNUMBER('将来負担比率（分子）の構造'!L$53), IF('将来負担比率（分子）の構造'!L$53 &lt; 0, 0, '将来負担比率（分子）の構造'!L$53), NA())</f>
        <v>1163322</v>
      </c>
      <c r="M67" s="175" t="e">
        <f>NA()</f>
        <v>#N/A</v>
      </c>
      <c r="N67" s="175" t="e">
        <f>NA()</f>
        <v>#N/A</v>
      </c>
      <c r="O67" s="175">
        <f>IF(ISNUMBER('将来負担比率（分子）の構造'!M$53), IF('将来負担比率（分子）の構造'!M$53 &lt; 0, 0, '将来負担比率（分子）の構造'!M$53), NA())</f>
        <v>1140329</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11352</v>
      </c>
      <c r="C72" s="179">
        <f>基金残高に係る経年分析!G55</f>
        <v>31319</v>
      </c>
      <c r="D72" s="179">
        <f>基金残高に係る経年分析!H55</f>
        <v>31352</v>
      </c>
    </row>
    <row r="73" spans="1:16" x14ac:dyDescent="0.2">
      <c r="A73" s="178" t="s">
        <v>80</v>
      </c>
      <c r="B73" s="179" t="str">
        <f>基金残高に係る経年分析!F56</f>
        <v>-</v>
      </c>
      <c r="C73" s="179" t="str">
        <f>基金残高に係る経年分析!G56</f>
        <v>-</v>
      </c>
      <c r="D73" s="179" t="str">
        <f>基金残高に係る経年分析!H56</f>
        <v>-</v>
      </c>
    </row>
    <row r="74" spans="1:16" x14ac:dyDescent="0.2">
      <c r="A74" s="178" t="s">
        <v>81</v>
      </c>
      <c r="B74" s="179">
        <f>基金残高に係る経年分析!F57</f>
        <v>17419</v>
      </c>
      <c r="C74" s="179">
        <f>基金残高に係る経年分析!G57</f>
        <v>18338</v>
      </c>
      <c r="D74" s="179">
        <f>基金残高に係る経年分析!H57</f>
        <v>18475</v>
      </c>
    </row>
  </sheetData>
  <sheetProtection algorithmName="SHA-512" hashValue="qhtHdFjcVu7WR+HOaBb0idRtto9wUTGw/zZ0ZKlIGXKdzspFY6j3VdctK8sA13u9ErTbshdHLNbExmJmjju6gQ==" saltValue="PQyd+WtzMen6rUf+3zNbHw==" spinCount="100000" sheet="1" objects="1" scenarios="1"/>
  <customSheetViews>
    <customSheetView guid="{80CB8F96-30A8-4A01-A16A-E5B85CFD8E14}" state="hidden">
      <pageMargins left="0.78700000000000003" right="0.78700000000000003" top="0.98399999999999999" bottom="0.98399999999999999" header="0.51200000000000001" footer="0.51200000000000001"/>
      <pageSetup paperSize="9" orientation="portrait" verticalDpi="0"/>
      <headerFooter alignWithMargins="0"/>
    </customSheetView>
  </customSheetViews>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216</v>
      </c>
      <c r="DI1" s="718"/>
      <c r="DJ1" s="718"/>
      <c r="DK1" s="718"/>
      <c r="DL1" s="718"/>
      <c r="DM1" s="718"/>
      <c r="DN1" s="719"/>
      <c r="DO1" s="214"/>
      <c r="DP1" s="717" t="s">
        <v>217</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219</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220</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221</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222</v>
      </c>
      <c r="S4" s="674"/>
      <c r="T4" s="674"/>
      <c r="U4" s="674"/>
      <c r="V4" s="674"/>
      <c r="W4" s="674"/>
      <c r="X4" s="674"/>
      <c r="Y4" s="675"/>
      <c r="Z4" s="673" t="s">
        <v>223</v>
      </c>
      <c r="AA4" s="674"/>
      <c r="AB4" s="674"/>
      <c r="AC4" s="675"/>
      <c r="AD4" s="673" t="s">
        <v>224</v>
      </c>
      <c r="AE4" s="674"/>
      <c r="AF4" s="674"/>
      <c r="AG4" s="674"/>
      <c r="AH4" s="674"/>
      <c r="AI4" s="674"/>
      <c r="AJ4" s="674"/>
      <c r="AK4" s="675"/>
      <c r="AL4" s="673" t="s">
        <v>223</v>
      </c>
      <c r="AM4" s="674"/>
      <c r="AN4" s="674"/>
      <c r="AO4" s="675"/>
      <c r="AP4" s="720" t="s">
        <v>225</v>
      </c>
      <c r="AQ4" s="720"/>
      <c r="AR4" s="720"/>
      <c r="AS4" s="720"/>
      <c r="AT4" s="720"/>
      <c r="AU4" s="720"/>
      <c r="AV4" s="720"/>
      <c r="AW4" s="720"/>
      <c r="AX4" s="720"/>
      <c r="AY4" s="720"/>
      <c r="AZ4" s="720"/>
      <c r="BA4" s="720"/>
      <c r="BB4" s="720"/>
      <c r="BC4" s="720"/>
      <c r="BD4" s="720"/>
      <c r="BE4" s="720"/>
      <c r="BF4" s="720"/>
      <c r="BG4" s="720" t="s">
        <v>226</v>
      </c>
      <c r="BH4" s="720"/>
      <c r="BI4" s="720"/>
      <c r="BJ4" s="720"/>
      <c r="BK4" s="720"/>
      <c r="BL4" s="720"/>
      <c r="BM4" s="720"/>
      <c r="BN4" s="720"/>
      <c r="BO4" s="720" t="s">
        <v>223</v>
      </c>
      <c r="BP4" s="720"/>
      <c r="BQ4" s="720"/>
      <c r="BR4" s="720"/>
      <c r="BS4" s="720" t="s">
        <v>227</v>
      </c>
      <c r="BT4" s="720"/>
      <c r="BU4" s="720"/>
      <c r="BV4" s="720"/>
      <c r="BW4" s="720"/>
      <c r="BX4" s="720"/>
      <c r="BY4" s="720"/>
      <c r="BZ4" s="720"/>
      <c r="CA4" s="720"/>
      <c r="CB4" s="720"/>
      <c r="CD4" s="673" t="s">
        <v>228</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229</v>
      </c>
      <c r="C5" s="680"/>
      <c r="D5" s="680"/>
      <c r="E5" s="680"/>
      <c r="F5" s="680"/>
      <c r="G5" s="680"/>
      <c r="H5" s="680"/>
      <c r="I5" s="680"/>
      <c r="J5" s="680"/>
      <c r="K5" s="680"/>
      <c r="L5" s="680"/>
      <c r="M5" s="680"/>
      <c r="N5" s="680"/>
      <c r="O5" s="680"/>
      <c r="P5" s="680"/>
      <c r="Q5" s="681"/>
      <c r="R5" s="676">
        <v>867276496</v>
      </c>
      <c r="S5" s="677"/>
      <c r="T5" s="677"/>
      <c r="U5" s="677"/>
      <c r="V5" s="677"/>
      <c r="W5" s="677"/>
      <c r="X5" s="677"/>
      <c r="Y5" s="702"/>
      <c r="Z5" s="715">
        <v>41.1</v>
      </c>
      <c r="AA5" s="715"/>
      <c r="AB5" s="715"/>
      <c r="AC5" s="715"/>
      <c r="AD5" s="716">
        <v>805662868</v>
      </c>
      <c r="AE5" s="716"/>
      <c r="AF5" s="716"/>
      <c r="AG5" s="716"/>
      <c r="AH5" s="716"/>
      <c r="AI5" s="716"/>
      <c r="AJ5" s="716"/>
      <c r="AK5" s="716"/>
      <c r="AL5" s="703">
        <v>81.400000000000006</v>
      </c>
      <c r="AM5" s="685"/>
      <c r="AN5" s="685"/>
      <c r="AO5" s="704"/>
      <c r="AP5" s="679" t="s">
        <v>230</v>
      </c>
      <c r="AQ5" s="680"/>
      <c r="AR5" s="680"/>
      <c r="AS5" s="680"/>
      <c r="AT5" s="680"/>
      <c r="AU5" s="680"/>
      <c r="AV5" s="680"/>
      <c r="AW5" s="680"/>
      <c r="AX5" s="680"/>
      <c r="AY5" s="680"/>
      <c r="AZ5" s="680"/>
      <c r="BA5" s="680"/>
      <c r="BB5" s="680"/>
      <c r="BC5" s="680"/>
      <c r="BD5" s="680"/>
      <c r="BE5" s="680"/>
      <c r="BF5" s="681"/>
      <c r="BG5" s="621">
        <v>786695583</v>
      </c>
      <c r="BH5" s="622"/>
      <c r="BI5" s="622"/>
      <c r="BJ5" s="622"/>
      <c r="BK5" s="622"/>
      <c r="BL5" s="622"/>
      <c r="BM5" s="622"/>
      <c r="BN5" s="623"/>
      <c r="BO5" s="659">
        <v>90.7</v>
      </c>
      <c r="BP5" s="659"/>
      <c r="BQ5" s="659"/>
      <c r="BR5" s="659"/>
      <c r="BS5" s="660">
        <v>9112053</v>
      </c>
      <c r="BT5" s="660"/>
      <c r="BU5" s="660"/>
      <c r="BV5" s="660"/>
      <c r="BW5" s="660"/>
      <c r="BX5" s="660"/>
      <c r="BY5" s="660"/>
      <c r="BZ5" s="660"/>
      <c r="CA5" s="660"/>
      <c r="CB5" s="700"/>
      <c r="CD5" s="673" t="s">
        <v>225</v>
      </c>
      <c r="CE5" s="674"/>
      <c r="CF5" s="674"/>
      <c r="CG5" s="674"/>
      <c r="CH5" s="674"/>
      <c r="CI5" s="674"/>
      <c r="CJ5" s="674"/>
      <c r="CK5" s="674"/>
      <c r="CL5" s="674"/>
      <c r="CM5" s="674"/>
      <c r="CN5" s="674"/>
      <c r="CO5" s="674"/>
      <c r="CP5" s="674"/>
      <c r="CQ5" s="675"/>
      <c r="CR5" s="673" t="s">
        <v>231</v>
      </c>
      <c r="CS5" s="674"/>
      <c r="CT5" s="674"/>
      <c r="CU5" s="674"/>
      <c r="CV5" s="674"/>
      <c r="CW5" s="674"/>
      <c r="CX5" s="674"/>
      <c r="CY5" s="675"/>
      <c r="CZ5" s="673" t="s">
        <v>223</v>
      </c>
      <c r="DA5" s="674"/>
      <c r="DB5" s="674"/>
      <c r="DC5" s="675"/>
      <c r="DD5" s="673" t="s">
        <v>232</v>
      </c>
      <c r="DE5" s="674"/>
      <c r="DF5" s="674"/>
      <c r="DG5" s="674"/>
      <c r="DH5" s="674"/>
      <c r="DI5" s="674"/>
      <c r="DJ5" s="674"/>
      <c r="DK5" s="674"/>
      <c r="DL5" s="674"/>
      <c r="DM5" s="674"/>
      <c r="DN5" s="674"/>
      <c r="DO5" s="674"/>
      <c r="DP5" s="675"/>
      <c r="DQ5" s="673" t="s">
        <v>233</v>
      </c>
      <c r="DR5" s="674"/>
      <c r="DS5" s="674"/>
      <c r="DT5" s="674"/>
      <c r="DU5" s="674"/>
      <c r="DV5" s="674"/>
      <c r="DW5" s="674"/>
      <c r="DX5" s="674"/>
      <c r="DY5" s="674"/>
      <c r="DZ5" s="674"/>
      <c r="EA5" s="674"/>
      <c r="EB5" s="674"/>
      <c r="EC5" s="675"/>
    </row>
    <row r="6" spans="2:143" ht="11.25" customHeight="1" x14ac:dyDescent="0.2">
      <c r="B6" s="618" t="s">
        <v>234</v>
      </c>
      <c r="C6" s="619"/>
      <c r="D6" s="619"/>
      <c r="E6" s="619"/>
      <c r="F6" s="619"/>
      <c r="G6" s="619"/>
      <c r="H6" s="619"/>
      <c r="I6" s="619"/>
      <c r="J6" s="619"/>
      <c r="K6" s="619"/>
      <c r="L6" s="619"/>
      <c r="M6" s="619"/>
      <c r="N6" s="619"/>
      <c r="O6" s="619"/>
      <c r="P6" s="619"/>
      <c r="Q6" s="620"/>
      <c r="R6" s="621">
        <v>8790714</v>
      </c>
      <c r="S6" s="622"/>
      <c r="T6" s="622"/>
      <c r="U6" s="622"/>
      <c r="V6" s="622"/>
      <c r="W6" s="622"/>
      <c r="X6" s="622"/>
      <c r="Y6" s="623"/>
      <c r="Z6" s="659">
        <v>0.4</v>
      </c>
      <c r="AA6" s="659"/>
      <c r="AB6" s="659"/>
      <c r="AC6" s="659"/>
      <c r="AD6" s="660">
        <v>8790714</v>
      </c>
      <c r="AE6" s="660"/>
      <c r="AF6" s="660"/>
      <c r="AG6" s="660"/>
      <c r="AH6" s="660"/>
      <c r="AI6" s="660"/>
      <c r="AJ6" s="660"/>
      <c r="AK6" s="660"/>
      <c r="AL6" s="624">
        <v>0.9</v>
      </c>
      <c r="AM6" s="625"/>
      <c r="AN6" s="625"/>
      <c r="AO6" s="661"/>
      <c r="AP6" s="618" t="s">
        <v>235</v>
      </c>
      <c r="AQ6" s="619"/>
      <c r="AR6" s="619"/>
      <c r="AS6" s="619"/>
      <c r="AT6" s="619"/>
      <c r="AU6" s="619"/>
      <c r="AV6" s="619"/>
      <c r="AW6" s="619"/>
      <c r="AX6" s="619"/>
      <c r="AY6" s="619"/>
      <c r="AZ6" s="619"/>
      <c r="BA6" s="619"/>
      <c r="BB6" s="619"/>
      <c r="BC6" s="619"/>
      <c r="BD6" s="619"/>
      <c r="BE6" s="619"/>
      <c r="BF6" s="620"/>
      <c r="BG6" s="621">
        <v>786695583</v>
      </c>
      <c r="BH6" s="622"/>
      <c r="BI6" s="622"/>
      <c r="BJ6" s="622"/>
      <c r="BK6" s="622"/>
      <c r="BL6" s="622"/>
      <c r="BM6" s="622"/>
      <c r="BN6" s="623"/>
      <c r="BO6" s="659">
        <v>90.7</v>
      </c>
      <c r="BP6" s="659"/>
      <c r="BQ6" s="659"/>
      <c r="BR6" s="659"/>
      <c r="BS6" s="660">
        <v>9112053</v>
      </c>
      <c r="BT6" s="660"/>
      <c r="BU6" s="660"/>
      <c r="BV6" s="660"/>
      <c r="BW6" s="660"/>
      <c r="BX6" s="660"/>
      <c r="BY6" s="660"/>
      <c r="BZ6" s="660"/>
      <c r="CA6" s="660"/>
      <c r="CB6" s="700"/>
      <c r="CD6" s="679" t="s">
        <v>236</v>
      </c>
      <c r="CE6" s="680"/>
      <c r="CF6" s="680"/>
      <c r="CG6" s="680"/>
      <c r="CH6" s="680"/>
      <c r="CI6" s="680"/>
      <c r="CJ6" s="680"/>
      <c r="CK6" s="680"/>
      <c r="CL6" s="680"/>
      <c r="CM6" s="680"/>
      <c r="CN6" s="680"/>
      <c r="CO6" s="680"/>
      <c r="CP6" s="680"/>
      <c r="CQ6" s="681"/>
      <c r="CR6" s="621">
        <v>2958829</v>
      </c>
      <c r="CS6" s="622"/>
      <c r="CT6" s="622"/>
      <c r="CU6" s="622"/>
      <c r="CV6" s="622"/>
      <c r="CW6" s="622"/>
      <c r="CX6" s="622"/>
      <c r="CY6" s="623"/>
      <c r="CZ6" s="703">
        <v>0.1</v>
      </c>
      <c r="DA6" s="685"/>
      <c r="DB6" s="685"/>
      <c r="DC6" s="705"/>
      <c r="DD6" s="627" t="s">
        <v>237</v>
      </c>
      <c r="DE6" s="622"/>
      <c r="DF6" s="622"/>
      <c r="DG6" s="622"/>
      <c r="DH6" s="622"/>
      <c r="DI6" s="622"/>
      <c r="DJ6" s="622"/>
      <c r="DK6" s="622"/>
      <c r="DL6" s="622"/>
      <c r="DM6" s="622"/>
      <c r="DN6" s="622"/>
      <c r="DO6" s="622"/>
      <c r="DP6" s="623"/>
      <c r="DQ6" s="627">
        <v>2957539</v>
      </c>
      <c r="DR6" s="622"/>
      <c r="DS6" s="622"/>
      <c r="DT6" s="622"/>
      <c r="DU6" s="622"/>
      <c r="DV6" s="622"/>
      <c r="DW6" s="622"/>
      <c r="DX6" s="622"/>
      <c r="DY6" s="622"/>
      <c r="DZ6" s="622"/>
      <c r="EA6" s="622"/>
      <c r="EB6" s="622"/>
      <c r="EC6" s="658"/>
    </row>
    <row r="7" spans="2:143" ht="11.25" customHeight="1" x14ac:dyDescent="0.2">
      <c r="B7" s="618" t="s">
        <v>238</v>
      </c>
      <c r="C7" s="619"/>
      <c r="D7" s="619"/>
      <c r="E7" s="619"/>
      <c r="F7" s="619"/>
      <c r="G7" s="619"/>
      <c r="H7" s="619"/>
      <c r="I7" s="619"/>
      <c r="J7" s="619"/>
      <c r="K7" s="619"/>
      <c r="L7" s="619"/>
      <c r="M7" s="619"/>
      <c r="N7" s="619"/>
      <c r="O7" s="619"/>
      <c r="P7" s="619"/>
      <c r="Q7" s="620"/>
      <c r="R7" s="621">
        <v>250682</v>
      </c>
      <c r="S7" s="622"/>
      <c r="T7" s="622"/>
      <c r="U7" s="622"/>
      <c r="V7" s="622"/>
      <c r="W7" s="622"/>
      <c r="X7" s="622"/>
      <c r="Y7" s="623"/>
      <c r="Z7" s="659">
        <v>0</v>
      </c>
      <c r="AA7" s="659"/>
      <c r="AB7" s="659"/>
      <c r="AC7" s="659"/>
      <c r="AD7" s="660">
        <v>250682</v>
      </c>
      <c r="AE7" s="660"/>
      <c r="AF7" s="660"/>
      <c r="AG7" s="660"/>
      <c r="AH7" s="660"/>
      <c r="AI7" s="660"/>
      <c r="AJ7" s="660"/>
      <c r="AK7" s="660"/>
      <c r="AL7" s="624">
        <v>0</v>
      </c>
      <c r="AM7" s="625"/>
      <c r="AN7" s="625"/>
      <c r="AO7" s="661"/>
      <c r="AP7" s="618" t="s">
        <v>239</v>
      </c>
      <c r="AQ7" s="619"/>
      <c r="AR7" s="619"/>
      <c r="AS7" s="619"/>
      <c r="AT7" s="619"/>
      <c r="AU7" s="619"/>
      <c r="AV7" s="619"/>
      <c r="AW7" s="619"/>
      <c r="AX7" s="619"/>
      <c r="AY7" s="619"/>
      <c r="AZ7" s="619"/>
      <c r="BA7" s="619"/>
      <c r="BB7" s="619"/>
      <c r="BC7" s="619"/>
      <c r="BD7" s="619"/>
      <c r="BE7" s="619"/>
      <c r="BF7" s="620"/>
      <c r="BG7" s="621">
        <v>473241512</v>
      </c>
      <c r="BH7" s="622"/>
      <c r="BI7" s="622"/>
      <c r="BJ7" s="622"/>
      <c r="BK7" s="622"/>
      <c r="BL7" s="622"/>
      <c r="BM7" s="622"/>
      <c r="BN7" s="623"/>
      <c r="BO7" s="659">
        <v>54.6</v>
      </c>
      <c r="BP7" s="659"/>
      <c r="BQ7" s="659"/>
      <c r="BR7" s="659"/>
      <c r="BS7" s="660">
        <v>9112053</v>
      </c>
      <c r="BT7" s="660"/>
      <c r="BU7" s="660"/>
      <c r="BV7" s="660"/>
      <c r="BW7" s="660"/>
      <c r="BX7" s="660"/>
      <c r="BY7" s="660"/>
      <c r="BZ7" s="660"/>
      <c r="CA7" s="660"/>
      <c r="CB7" s="700"/>
      <c r="CD7" s="618" t="s">
        <v>240</v>
      </c>
      <c r="CE7" s="619"/>
      <c r="CF7" s="619"/>
      <c r="CG7" s="619"/>
      <c r="CH7" s="619"/>
      <c r="CI7" s="619"/>
      <c r="CJ7" s="619"/>
      <c r="CK7" s="619"/>
      <c r="CL7" s="619"/>
      <c r="CM7" s="619"/>
      <c r="CN7" s="619"/>
      <c r="CO7" s="619"/>
      <c r="CP7" s="619"/>
      <c r="CQ7" s="620"/>
      <c r="CR7" s="621">
        <v>106940214</v>
      </c>
      <c r="CS7" s="622"/>
      <c r="CT7" s="622"/>
      <c r="CU7" s="622"/>
      <c r="CV7" s="622"/>
      <c r="CW7" s="622"/>
      <c r="CX7" s="622"/>
      <c r="CY7" s="623"/>
      <c r="CZ7" s="659">
        <v>5.2</v>
      </c>
      <c r="DA7" s="659"/>
      <c r="DB7" s="659"/>
      <c r="DC7" s="659"/>
      <c r="DD7" s="627">
        <v>4652581</v>
      </c>
      <c r="DE7" s="622"/>
      <c r="DF7" s="622"/>
      <c r="DG7" s="622"/>
      <c r="DH7" s="622"/>
      <c r="DI7" s="622"/>
      <c r="DJ7" s="622"/>
      <c r="DK7" s="622"/>
      <c r="DL7" s="622"/>
      <c r="DM7" s="622"/>
      <c r="DN7" s="622"/>
      <c r="DO7" s="622"/>
      <c r="DP7" s="623"/>
      <c r="DQ7" s="627">
        <v>85391478</v>
      </c>
      <c r="DR7" s="622"/>
      <c r="DS7" s="622"/>
      <c r="DT7" s="622"/>
      <c r="DU7" s="622"/>
      <c r="DV7" s="622"/>
      <c r="DW7" s="622"/>
      <c r="DX7" s="622"/>
      <c r="DY7" s="622"/>
      <c r="DZ7" s="622"/>
      <c r="EA7" s="622"/>
      <c r="EB7" s="622"/>
      <c r="EC7" s="658"/>
    </row>
    <row r="8" spans="2:143" ht="11.25" customHeight="1" x14ac:dyDescent="0.2">
      <c r="B8" s="618" t="s">
        <v>241</v>
      </c>
      <c r="C8" s="619"/>
      <c r="D8" s="619"/>
      <c r="E8" s="619"/>
      <c r="F8" s="619"/>
      <c r="G8" s="619"/>
      <c r="H8" s="619"/>
      <c r="I8" s="619"/>
      <c r="J8" s="619"/>
      <c r="K8" s="619"/>
      <c r="L8" s="619"/>
      <c r="M8" s="619"/>
      <c r="N8" s="619"/>
      <c r="O8" s="619"/>
      <c r="P8" s="619"/>
      <c r="Q8" s="620"/>
      <c r="R8" s="621">
        <v>5041258</v>
      </c>
      <c r="S8" s="622"/>
      <c r="T8" s="622"/>
      <c r="U8" s="622"/>
      <c r="V8" s="622"/>
      <c r="W8" s="622"/>
      <c r="X8" s="622"/>
      <c r="Y8" s="623"/>
      <c r="Z8" s="659">
        <v>0.2</v>
      </c>
      <c r="AA8" s="659"/>
      <c r="AB8" s="659"/>
      <c r="AC8" s="659"/>
      <c r="AD8" s="660">
        <v>5041258</v>
      </c>
      <c r="AE8" s="660"/>
      <c r="AF8" s="660"/>
      <c r="AG8" s="660"/>
      <c r="AH8" s="660"/>
      <c r="AI8" s="660"/>
      <c r="AJ8" s="660"/>
      <c r="AK8" s="660"/>
      <c r="AL8" s="624">
        <v>0.5</v>
      </c>
      <c r="AM8" s="625"/>
      <c r="AN8" s="625"/>
      <c r="AO8" s="661"/>
      <c r="AP8" s="618" t="s">
        <v>242</v>
      </c>
      <c r="AQ8" s="619"/>
      <c r="AR8" s="619"/>
      <c r="AS8" s="619"/>
      <c r="AT8" s="619"/>
      <c r="AU8" s="619"/>
      <c r="AV8" s="619"/>
      <c r="AW8" s="619"/>
      <c r="AX8" s="619"/>
      <c r="AY8" s="619"/>
      <c r="AZ8" s="619"/>
      <c r="BA8" s="619"/>
      <c r="BB8" s="619"/>
      <c r="BC8" s="619"/>
      <c r="BD8" s="619"/>
      <c r="BE8" s="619"/>
      <c r="BF8" s="620"/>
      <c r="BG8" s="621">
        <v>8813313</v>
      </c>
      <c r="BH8" s="622"/>
      <c r="BI8" s="622"/>
      <c r="BJ8" s="622"/>
      <c r="BK8" s="622"/>
      <c r="BL8" s="622"/>
      <c r="BM8" s="622"/>
      <c r="BN8" s="623"/>
      <c r="BO8" s="659">
        <v>1</v>
      </c>
      <c r="BP8" s="659"/>
      <c r="BQ8" s="659"/>
      <c r="BR8" s="659"/>
      <c r="BS8" s="660">
        <v>1792166</v>
      </c>
      <c r="BT8" s="660"/>
      <c r="BU8" s="660"/>
      <c r="BV8" s="660"/>
      <c r="BW8" s="660"/>
      <c r="BX8" s="660"/>
      <c r="BY8" s="660"/>
      <c r="BZ8" s="660"/>
      <c r="CA8" s="660"/>
      <c r="CB8" s="700"/>
      <c r="CD8" s="618" t="s">
        <v>243</v>
      </c>
      <c r="CE8" s="619"/>
      <c r="CF8" s="619"/>
      <c r="CG8" s="619"/>
      <c r="CH8" s="619"/>
      <c r="CI8" s="619"/>
      <c r="CJ8" s="619"/>
      <c r="CK8" s="619"/>
      <c r="CL8" s="619"/>
      <c r="CM8" s="619"/>
      <c r="CN8" s="619"/>
      <c r="CO8" s="619"/>
      <c r="CP8" s="619"/>
      <c r="CQ8" s="620"/>
      <c r="CR8" s="621">
        <v>763066985</v>
      </c>
      <c r="CS8" s="622"/>
      <c r="CT8" s="622"/>
      <c r="CU8" s="622"/>
      <c r="CV8" s="622"/>
      <c r="CW8" s="622"/>
      <c r="CX8" s="622"/>
      <c r="CY8" s="623"/>
      <c r="CZ8" s="659">
        <v>36.799999999999997</v>
      </c>
      <c r="DA8" s="659"/>
      <c r="DB8" s="659"/>
      <c r="DC8" s="659"/>
      <c r="DD8" s="627">
        <v>9516695</v>
      </c>
      <c r="DE8" s="622"/>
      <c r="DF8" s="622"/>
      <c r="DG8" s="622"/>
      <c r="DH8" s="622"/>
      <c r="DI8" s="622"/>
      <c r="DJ8" s="622"/>
      <c r="DK8" s="622"/>
      <c r="DL8" s="622"/>
      <c r="DM8" s="622"/>
      <c r="DN8" s="622"/>
      <c r="DO8" s="622"/>
      <c r="DP8" s="623"/>
      <c r="DQ8" s="627">
        <v>355638161</v>
      </c>
      <c r="DR8" s="622"/>
      <c r="DS8" s="622"/>
      <c r="DT8" s="622"/>
      <c r="DU8" s="622"/>
      <c r="DV8" s="622"/>
      <c r="DW8" s="622"/>
      <c r="DX8" s="622"/>
      <c r="DY8" s="622"/>
      <c r="DZ8" s="622"/>
      <c r="EA8" s="622"/>
      <c r="EB8" s="622"/>
      <c r="EC8" s="658"/>
    </row>
    <row r="9" spans="2:143" ht="11.25" customHeight="1" x14ac:dyDescent="0.2">
      <c r="B9" s="618" t="s">
        <v>244</v>
      </c>
      <c r="C9" s="619"/>
      <c r="D9" s="619"/>
      <c r="E9" s="619"/>
      <c r="F9" s="619"/>
      <c r="G9" s="619"/>
      <c r="H9" s="619"/>
      <c r="I9" s="619"/>
      <c r="J9" s="619"/>
      <c r="K9" s="619"/>
      <c r="L9" s="619"/>
      <c r="M9" s="619"/>
      <c r="N9" s="619"/>
      <c r="O9" s="619"/>
      <c r="P9" s="619"/>
      <c r="Q9" s="620"/>
      <c r="R9" s="621">
        <v>3863928</v>
      </c>
      <c r="S9" s="622"/>
      <c r="T9" s="622"/>
      <c r="U9" s="622"/>
      <c r="V9" s="622"/>
      <c r="W9" s="622"/>
      <c r="X9" s="622"/>
      <c r="Y9" s="623"/>
      <c r="Z9" s="659">
        <v>0.2</v>
      </c>
      <c r="AA9" s="659"/>
      <c r="AB9" s="659"/>
      <c r="AC9" s="659"/>
      <c r="AD9" s="660">
        <v>3863928</v>
      </c>
      <c r="AE9" s="660"/>
      <c r="AF9" s="660"/>
      <c r="AG9" s="660"/>
      <c r="AH9" s="660"/>
      <c r="AI9" s="660"/>
      <c r="AJ9" s="660"/>
      <c r="AK9" s="660"/>
      <c r="AL9" s="624">
        <v>0.4</v>
      </c>
      <c r="AM9" s="625"/>
      <c r="AN9" s="625"/>
      <c r="AO9" s="661"/>
      <c r="AP9" s="618" t="s">
        <v>245</v>
      </c>
      <c r="AQ9" s="619"/>
      <c r="AR9" s="619"/>
      <c r="AS9" s="619"/>
      <c r="AT9" s="619"/>
      <c r="AU9" s="619"/>
      <c r="AV9" s="619"/>
      <c r="AW9" s="619"/>
      <c r="AX9" s="619"/>
      <c r="AY9" s="619"/>
      <c r="AZ9" s="619"/>
      <c r="BA9" s="619"/>
      <c r="BB9" s="619"/>
      <c r="BC9" s="619"/>
      <c r="BD9" s="619"/>
      <c r="BE9" s="619"/>
      <c r="BF9" s="620"/>
      <c r="BG9" s="621">
        <v>414086380</v>
      </c>
      <c r="BH9" s="622"/>
      <c r="BI9" s="622"/>
      <c r="BJ9" s="622"/>
      <c r="BK9" s="622"/>
      <c r="BL9" s="622"/>
      <c r="BM9" s="622"/>
      <c r="BN9" s="623"/>
      <c r="BO9" s="659">
        <v>47.7</v>
      </c>
      <c r="BP9" s="659"/>
      <c r="BQ9" s="659"/>
      <c r="BR9" s="659"/>
      <c r="BS9" s="660" t="s">
        <v>133</v>
      </c>
      <c r="BT9" s="660"/>
      <c r="BU9" s="660"/>
      <c r="BV9" s="660"/>
      <c r="BW9" s="660"/>
      <c r="BX9" s="660"/>
      <c r="BY9" s="660"/>
      <c r="BZ9" s="660"/>
      <c r="CA9" s="660"/>
      <c r="CB9" s="700"/>
      <c r="CD9" s="618" t="s">
        <v>246</v>
      </c>
      <c r="CE9" s="619"/>
      <c r="CF9" s="619"/>
      <c r="CG9" s="619"/>
      <c r="CH9" s="619"/>
      <c r="CI9" s="619"/>
      <c r="CJ9" s="619"/>
      <c r="CK9" s="619"/>
      <c r="CL9" s="619"/>
      <c r="CM9" s="619"/>
      <c r="CN9" s="619"/>
      <c r="CO9" s="619"/>
      <c r="CP9" s="619"/>
      <c r="CQ9" s="620"/>
      <c r="CR9" s="621">
        <v>168709320</v>
      </c>
      <c r="CS9" s="622"/>
      <c r="CT9" s="622"/>
      <c r="CU9" s="622"/>
      <c r="CV9" s="622"/>
      <c r="CW9" s="622"/>
      <c r="CX9" s="622"/>
      <c r="CY9" s="623"/>
      <c r="CZ9" s="659">
        <v>8.1</v>
      </c>
      <c r="DA9" s="659"/>
      <c r="DB9" s="659"/>
      <c r="DC9" s="659"/>
      <c r="DD9" s="627">
        <v>8603063</v>
      </c>
      <c r="DE9" s="622"/>
      <c r="DF9" s="622"/>
      <c r="DG9" s="622"/>
      <c r="DH9" s="622"/>
      <c r="DI9" s="622"/>
      <c r="DJ9" s="622"/>
      <c r="DK9" s="622"/>
      <c r="DL9" s="622"/>
      <c r="DM9" s="622"/>
      <c r="DN9" s="622"/>
      <c r="DO9" s="622"/>
      <c r="DP9" s="623"/>
      <c r="DQ9" s="627">
        <v>91165820</v>
      </c>
      <c r="DR9" s="622"/>
      <c r="DS9" s="622"/>
      <c r="DT9" s="622"/>
      <c r="DU9" s="622"/>
      <c r="DV9" s="622"/>
      <c r="DW9" s="622"/>
      <c r="DX9" s="622"/>
      <c r="DY9" s="622"/>
      <c r="DZ9" s="622"/>
      <c r="EA9" s="622"/>
      <c r="EB9" s="622"/>
      <c r="EC9" s="658"/>
    </row>
    <row r="10" spans="2:143" ht="11.25" customHeight="1" x14ac:dyDescent="0.2">
      <c r="B10" s="618" t="s">
        <v>247</v>
      </c>
      <c r="C10" s="619"/>
      <c r="D10" s="619"/>
      <c r="E10" s="619"/>
      <c r="F10" s="619"/>
      <c r="G10" s="619"/>
      <c r="H10" s="619"/>
      <c r="I10" s="619"/>
      <c r="J10" s="619"/>
      <c r="K10" s="619"/>
      <c r="L10" s="619"/>
      <c r="M10" s="619"/>
      <c r="N10" s="619"/>
      <c r="O10" s="619"/>
      <c r="P10" s="619"/>
      <c r="Q10" s="620"/>
      <c r="R10" s="621">
        <v>1116653</v>
      </c>
      <c r="S10" s="622"/>
      <c r="T10" s="622"/>
      <c r="U10" s="622"/>
      <c r="V10" s="622"/>
      <c r="W10" s="622"/>
      <c r="X10" s="622"/>
      <c r="Y10" s="623"/>
      <c r="Z10" s="659">
        <v>0.1</v>
      </c>
      <c r="AA10" s="659"/>
      <c r="AB10" s="659"/>
      <c r="AC10" s="659"/>
      <c r="AD10" s="660">
        <v>1116653</v>
      </c>
      <c r="AE10" s="660"/>
      <c r="AF10" s="660"/>
      <c r="AG10" s="660"/>
      <c r="AH10" s="660"/>
      <c r="AI10" s="660"/>
      <c r="AJ10" s="660"/>
      <c r="AK10" s="660"/>
      <c r="AL10" s="624">
        <v>0.1</v>
      </c>
      <c r="AM10" s="625"/>
      <c r="AN10" s="625"/>
      <c r="AO10" s="661"/>
      <c r="AP10" s="618" t="s">
        <v>248</v>
      </c>
      <c r="AQ10" s="619"/>
      <c r="AR10" s="619"/>
      <c r="AS10" s="619"/>
      <c r="AT10" s="619"/>
      <c r="AU10" s="619"/>
      <c r="AV10" s="619"/>
      <c r="AW10" s="619"/>
      <c r="AX10" s="619"/>
      <c r="AY10" s="619"/>
      <c r="AZ10" s="619"/>
      <c r="BA10" s="619"/>
      <c r="BB10" s="619"/>
      <c r="BC10" s="619"/>
      <c r="BD10" s="619"/>
      <c r="BE10" s="619"/>
      <c r="BF10" s="620"/>
      <c r="BG10" s="621">
        <v>13789407</v>
      </c>
      <c r="BH10" s="622"/>
      <c r="BI10" s="622"/>
      <c r="BJ10" s="622"/>
      <c r="BK10" s="622"/>
      <c r="BL10" s="622"/>
      <c r="BM10" s="622"/>
      <c r="BN10" s="623"/>
      <c r="BO10" s="659">
        <v>1.6</v>
      </c>
      <c r="BP10" s="659"/>
      <c r="BQ10" s="659"/>
      <c r="BR10" s="659"/>
      <c r="BS10" s="660">
        <v>1140359</v>
      </c>
      <c r="BT10" s="660"/>
      <c r="BU10" s="660"/>
      <c r="BV10" s="660"/>
      <c r="BW10" s="660"/>
      <c r="BX10" s="660"/>
      <c r="BY10" s="660"/>
      <c r="BZ10" s="660"/>
      <c r="CA10" s="660"/>
      <c r="CB10" s="700"/>
      <c r="CD10" s="618" t="s">
        <v>249</v>
      </c>
      <c r="CE10" s="619"/>
      <c r="CF10" s="619"/>
      <c r="CG10" s="619"/>
      <c r="CH10" s="619"/>
      <c r="CI10" s="619"/>
      <c r="CJ10" s="619"/>
      <c r="CK10" s="619"/>
      <c r="CL10" s="619"/>
      <c r="CM10" s="619"/>
      <c r="CN10" s="619"/>
      <c r="CO10" s="619"/>
      <c r="CP10" s="619"/>
      <c r="CQ10" s="620"/>
      <c r="CR10" s="621">
        <v>1954083</v>
      </c>
      <c r="CS10" s="622"/>
      <c r="CT10" s="622"/>
      <c r="CU10" s="622"/>
      <c r="CV10" s="622"/>
      <c r="CW10" s="622"/>
      <c r="CX10" s="622"/>
      <c r="CY10" s="623"/>
      <c r="CZ10" s="659">
        <v>0.1</v>
      </c>
      <c r="DA10" s="659"/>
      <c r="DB10" s="659"/>
      <c r="DC10" s="659"/>
      <c r="DD10" s="627" t="s">
        <v>133</v>
      </c>
      <c r="DE10" s="622"/>
      <c r="DF10" s="622"/>
      <c r="DG10" s="622"/>
      <c r="DH10" s="622"/>
      <c r="DI10" s="622"/>
      <c r="DJ10" s="622"/>
      <c r="DK10" s="622"/>
      <c r="DL10" s="622"/>
      <c r="DM10" s="622"/>
      <c r="DN10" s="622"/>
      <c r="DO10" s="622"/>
      <c r="DP10" s="623"/>
      <c r="DQ10" s="627">
        <v>1033236</v>
      </c>
      <c r="DR10" s="622"/>
      <c r="DS10" s="622"/>
      <c r="DT10" s="622"/>
      <c r="DU10" s="622"/>
      <c r="DV10" s="622"/>
      <c r="DW10" s="622"/>
      <c r="DX10" s="622"/>
      <c r="DY10" s="622"/>
      <c r="DZ10" s="622"/>
      <c r="EA10" s="622"/>
      <c r="EB10" s="622"/>
      <c r="EC10" s="658"/>
    </row>
    <row r="11" spans="2:143" ht="11.25" customHeight="1" x14ac:dyDescent="0.2">
      <c r="B11" s="618" t="s">
        <v>250</v>
      </c>
      <c r="C11" s="619"/>
      <c r="D11" s="619"/>
      <c r="E11" s="619"/>
      <c r="F11" s="619"/>
      <c r="G11" s="619"/>
      <c r="H11" s="619"/>
      <c r="I11" s="619"/>
      <c r="J11" s="619"/>
      <c r="K11" s="619"/>
      <c r="L11" s="619"/>
      <c r="M11" s="619"/>
      <c r="N11" s="619"/>
      <c r="O11" s="619"/>
      <c r="P11" s="619"/>
      <c r="Q11" s="620"/>
      <c r="R11" s="621">
        <v>88673768</v>
      </c>
      <c r="S11" s="622"/>
      <c r="T11" s="622"/>
      <c r="U11" s="622"/>
      <c r="V11" s="622"/>
      <c r="W11" s="622"/>
      <c r="X11" s="622"/>
      <c r="Y11" s="623"/>
      <c r="Z11" s="624">
        <v>4.2</v>
      </c>
      <c r="AA11" s="625"/>
      <c r="AB11" s="625"/>
      <c r="AC11" s="626"/>
      <c r="AD11" s="627">
        <v>88673768</v>
      </c>
      <c r="AE11" s="622"/>
      <c r="AF11" s="622"/>
      <c r="AG11" s="622"/>
      <c r="AH11" s="622"/>
      <c r="AI11" s="622"/>
      <c r="AJ11" s="622"/>
      <c r="AK11" s="623"/>
      <c r="AL11" s="624">
        <v>9</v>
      </c>
      <c r="AM11" s="625"/>
      <c r="AN11" s="625"/>
      <c r="AO11" s="661"/>
      <c r="AP11" s="618" t="s">
        <v>251</v>
      </c>
      <c r="AQ11" s="619"/>
      <c r="AR11" s="619"/>
      <c r="AS11" s="619"/>
      <c r="AT11" s="619"/>
      <c r="AU11" s="619"/>
      <c r="AV11" s="619"/>
      <c r="AW11" s="619"/>
      <c r="AX11" s="619"/>
      <c r="AY11" s="619"/>
      <c r="AZ11" s="619"/>
      <c r="BA11" s="619"/>
      <c r="BB11" s="619"/>
      <c r="BC11" s="619"/>
      <c r="BD11" s="619"/>
      <c r="BE11" s="619"/>
      <c r="BF11" s="620"/>
      <c r="BG11" s="621">
        <v>36552412</v>
      </c>
      <c r="BH11" s="622"/>
      <c r="BI11" s="622"/>
      <c r="BJ11" s="622"/>
      <c r="BK11" s="622"/>
      <c r="BL11" s="622"/>
      <c r="BM11" s="622"/>
      <c r="BN11" s="623"/>
      <c r="BO11" s="659">
        <v>4.2</v>
      </c>
      <c r="BP11" s="659"/>
      <c r="BQ11" s="659"/>
      <c r="BR11" s="659"/>
      <c r="BS11" s="660">
        <v>6179528</v>
      </c>
      <c r="BT11" s="660"/>
      <c r="BU11" s="660"/>
      <c r="BV11" s="660"/>
      <c r="BW11" s="660"/>
      <c r="BX11" s="660"/>
      <c r="BY11" s="660"/>
      <c r="BZ11" s="660"/>
      <c r="CA11" s="660"/>
      <c r="CB11" s="700"/>
      <c r="CD11" s="618" t="s">
        <v>252</v>
      </c>
      <c r="CE11" s="619"/>
      <c r="CF11" s="619"/>
      <c r="CG11" s="619"/>
      <c r="CH11" s="619"/>
      <c r="CI11" s="619"/>
      <c r="CJ11" s="619"/>
      <c r="CK11" s="619"/>
      <c r="CL11" s="619"/>
      <c r="CM11" s="619"/>
      <c r="CN11" s="619"/>
      <c r="CO11" s="619"/>
      <c r="CP11" s="619"/>
      <c r="CQ11" s="620"/>
      <c r="CR11" s="621">
        <v>1945136</v>
      </c>
      <c r="CS11" s="622"/>
      <c r="CT11" s="622"/>
      <c r="CU11" s="622"/>
      <c r="CV11" s="622"/>
      <c r="CW11" s="622"/>
      <c r="CX11" s="622"/>
      <c r="CY11" s="623"/>
      <c r="CZ11" s="659">
        <v>0.1</v>
      </c>
      <c r="DA11" s="659"/>
      <c r="DB11" s="659"/>
      <c r="DC11" s="659"/>
      <c r="DD11" s="627">
        <v>99496</v>
      </c>
      <c r="DE11" s="622"/>
      <c r="DF11" s="622"/>
      <c r="DG11" s="622"/>
      <c r="DH11" s="622"/>
      <c r="DI11" s="622"/>
      <c r="DJ11" s="622"/>
      <c r="DK11" s="622"/>
      <c r="DL11" s="622"/>
      <c r="DM11" s="622"/>
      <c r="DN11" s="622"/>
      <c r="DO11" s="622"/>
      <c r="DP11" s="623"/>
      <c r="DQ11" s="627">
        <v>1829119</v>
      </c>
      <c r="DR11" s="622"/>
      <c r="DS11" s="622"/>
      <c r="DT11" s="622"/>
      <c r="DU11" s="622"/>
      <c r="DV11" s="622"/>
      <c r="DW11" s="622"/>
      <c r="DX11" s="622"/>
      <c r="DY11" s="622"/>
      <c r="DZ11" s="622"/>
      <c r="EA11" s="622"/>
      <c r="EB11" s="622"/>
      <c r="EC11" s="658"/>
    </row>
    <row r="12" spans="2:143" ht="11.25" customHeight="1" x14ac:dyDescent="0.2">
      <c r="B12" s="618" t="s">
        <v>253</v>
      </c>
      <c r="C12" s="619"/>
      <c r="D12" s="619"/>
      <c r="E12" s="619"/>
      <c r="F12" s="619"/>
      <c r="G12" s="619"/>
      <c r="H12" s="619"/>
      <c r="I12" s="619"/>
      <c r="J12" s="619"/>
      <c r="K12" s="619"/>
      <c r="L12" s="619"/>
      <c r="M12" s="619"/>
      <c r="N12" s="619"/>
      <c r="O12" s="619"/>
      <c r="P12" s="619"/>
      <c r="Q12" s="620"/>
      <c r="R12" s="621">
        <v>151235</v>
      </c>
      <c r="S12" s="622"/>
      <c r="T12" s="622"/>
      <c r="U12" s="622"/>
      <c r="V12" s="622"/>
      <c r="W12" s="622"/>
      <c r="X12" s="622"/>
      <c r="Y12" s="623"/>
      <c r="Z12" s="659">
        <v>0</v>
      </c>
      <c r="AA12" s="659"/>
      <c r="AB12" s="659"/>
      <c r="AC12" s="659"/>
      <c r="AD12" s="660">
        <v>151235</v>
      </c>
      <c r="AE12" s="660"/>
      <c r="AF12" s="660"/>
      <c r="AG12" s="660"/>
      <c r="AH12" s="660"/>
      <c r="AI12" s="660"/>
      <c r="AJ12" s="660"/>
      <c r="AK12" s="660"/>
      <c r="AL12" s="624">
        <v>0</v>
      </c>
      <c r="AM12" s="625"/>
      <c r="AN12" s="625"/>
      <c r="AO12" s="661"/>
      <c r="AP12" s="618" t="s">
        <v>254</v>
      </c>
      <c r="AQ12" s="619"/>
      <c r="AR12" s="619"/>
      <c r="AS12" s="619"/>
      <c r="AT12" s="619"/>
      <c r="AU12" s="619"/>
      <c r="AV12" s="619"/>
      <c r="AW12" s="619"/>
      <c r="AX12" s="619"/>
      <c r="AY12" s="619"/>
      <c r="AZ12" s="619"/>
      <c r="BA12" s="619"/>
      <c r="BB12" s="619"/>
      <c r="BC12" s="619"/>
      <c r="BD12" s="619"/>
      <c r="BE12" s="619"/>
      <c r="BF12" s="620"/>
      <c r="BG12" s="621">
        <v>286771799</v>
      </c>
      <c r="BH12" s="622"/>
      <c r="BI12" s="622"/>
      <c r="BJ12" s="622"/>
      <c r="BK12" s="622"/>
      <c r="BL12" s="622"/>
      <c r="BM12" s="622"/>
      <c r="BN12" s="623"/>
      <c r="BO12" s="659">
        <v>33.1</v>
      </c>
      <c r="BP12" s="659"/>
      <c r="BQ12" s="659"/>
      <c r="BR12" s="659"/>
      <c r="BS12" s="660" t="s">
        <v>237</v>
      </c>
      <c r="BT12" s="660"/>
      <c r="BU12" s="660"/>
      <c r="BV12" s="660"/>
      <c r="BW12" s="660"/>
      <c r="BX12" s="660"/>
      <c r="BY12" s="660"/>
      <c r="BZ12" s="660"/>
      <c r="CA12" s="660"/>
      <c r="CB12" s="700"/>
      <c r="CD12" s="618" t="s">
        <v>255</v>
      </c>
      <c r="CE12" s="619"/>
      <c r="CF12" s="619"/>
      <c r="CG12" s="619"/>
      <c r="CH12" s="619"/>
      <c r="CI12" s="619"/>
      <c r="CJ12" s="619"/>
      <c r="CK12" s="619"/>
      <c r="CL12" s="619"/>
      <c r="CM12" s="619"/>
      <c r="CN12" s="619"/>
      <c r="CO12" s="619"/>
      <c r="CP12" s="619"/>
      <c r="CQ12" s="620"/>
      <c r="CR12" s="621">
        <v>172821328</v>
      </c>
      <c r="CS12" s="622"/>
      <c r="CT12" s="622"/>
      <c r="CU12" s="622"/>
      <c r="CV12" s="622"/>
      <c r="CW12" s="622"/>
      <c r="CX12" s="622"/>
      <c r="CY12" s="623"/>
      <c r="CZ12" s="659">
        <v>8.3000000000000007</v>
      </c>
      <c r="DA12" s="659"/>
      <c r="DB12" s="659"/>
      <c r="DC12" s="659"/>
      <c r="DD12" s="627">
        <v>6007837</v>
      </c>
      <c r="DE12" s="622"/>
      <c r="DF12" s="622"/>
      <c r="DG12" s="622"/>
      <c r="DH12" s="622"/>
      <c r="DI12" s="622"/>
      <c r="DJ12" s="622"/>
      <c r="DK12" s="622"/>
      <c r="DL12" s="622"/>
      <c r="DM12" s="622"/>
      <c r="DN12" s="622"/>
      <c r="DO12" s="622"/>
      <c r="DP12" s="623"/>
      <c r="DQ12" s="627">
        <v>24518603</v>
      </c>
      <c r="DR12" s="622"/>
      <c r="DS12" s="622"/>
      <c r="DT12" s="622"/>
      <c r="DU12" s="622"/>
      <c r="DV12" s="622"/>
      <c r="DW12" s="622"/>
      <c r="DX12" s="622"/>
      <c r="DY12" s="622"/>
      <c r="DZ12" s="622"/>
      <c r="EA12" s="622"/>
      <c r="EB12" s="622"/>
      <c r="EC12" s="658"/>
    </row>
    <row r="13" spans="2:143" ht="11.25" customHeight="1" x14ac:dyDescent="0.2">
      <c r="B13" s="618" t="s">
        <v>256</v>
      </c>
      <c r="C13" s="619"/>
      <c r="D13" s="619"/>
      <c r="E13" s="619"/>
      <c r="F13" s="619"/>
      <c r="G13" s="619"/>
      <c r="H13" s="619"/>
      <c r="I13" s="619"/>
      <c r="J13" s="619"/>
      <c r="K13" s="619"/>
      <c r="L13" s="619"/>
      <c r="M13" s="619"/>
      <c r="N13" s="619"/>
      <c r="O13" s="619"/>
      <c r="P13" s="619"/>
      <c r="Q13" s="620"/>
      <c r="R13" s="621" t="s">
        <v>133</v>
      </c>
      <c r="S13" s="622"/>
      <c r="T13" s="622"/>
      <c r="U13" s="622"/>
      <c r="V13" s="622"/>
      <c r="W13" s="622"/>
      <c r="X13" s="622"/>
      <c r="Y13" s="623"/>
      <c r="Z13" s="659" t="s">
        <v>133</v>
      </c>
      <c r="AA13" s="659"/>
      <c r="AB13" s="659"/>
      <c r="AC13" s="659"/>
      <c r="AD13" s="660" t="s">
        <v>133</v>
      </c>
      <c r="AE13" s="660"/>
      <c r="AF13" s="660"/>
      <c r="AG13" s="660"/>
      <c r="AH13" s="660"/>
      <c r="AI13" s="660"/>
      <c r="AJ13" s="660"/>
      <c r="AK13" s="660"/>
      <c r="AL13" s="624" t="s">
        <v>133</v>
      </c>
      <c r="AM13" s="625"/>
      <c r="AN13" s="625"/>
      <c r="AO13" s="661"/>
      <c r="AP13" s="618" t="s">
        <v>257</v>
      </c>
      <c r="AQ13" s="619"/>
      <c r="AR13" s="619"/>
      <c r="AS13" s="619"/>
      <c r="AT13" s="619"/>
      <c r="AU13" s="619"/>
      <c r="AV13" s="619"/>
      <c r="AW13" s="619"/>
      <c r="AX13" s="619"/>
      <c r="AY13" s="619"/>
      <c r="AZ13" s="619"/>
      <c r="BA13" s="619"/>
      <c r="BB13" s="619"/>
      <c r="BC13" s="619"/>
      <c r="BD13" s="619"/>
      <c r="BE13" s="619"/>
      <c r="BF13" s="620"/>
      <c r="BG13" s="621">
        <v>285835545</v>
      </c>
      <c r="BH13" s="622"/>
      <c r="BI13" s="622"/>
      <c r="BJ13" s="622"/>
      <c r="BK13" s="622"/>
      <c r="BL13" s="622"/>
      <c r="BM13" s="622"/>
      <c r="BN13" s="623"/>
      <c r="BO13" s="659">
        <v>33</v>
      </c>
      <c r="BP13" s="659"/>
      <c r="BQ13" s="659"/>
      <c r="BR13" s="659"/>
      <c r="BS13" s="660" t="s">
        <v>133</v>
      </c>
      <c r="BT13" s="660"/>
      <c r="BU13" s="660"/>
      <c r="BV13" s="660"/>
      <c r="BW13" s="660"/>
      <c r="BX13" s="660"/>
      <c r="BY13" s="660"/>
      <c r="BZ13" s="660"/>
      <c r="CA13" s="660"/>
      <c r="CB13" s="700"/>
      <c r="CD13" s="618" t="s">
        <v>258</v>
      </c>
      <c r="CE13" s="619"/>
      <c r="CF13" s="619"/>
      <c r="CG13" s="619"/>
      <c r="CH13" s="619"/>
      <c r="CI13" s="619"/>
      <c r="CJ13" s="619"/>
      <c r="CK13" s="619"/>
      <c r="CL13" s="619"/>
      <c r="CM13" s="619"/>
      <c r="CN13" s="619"/>
      <c r="CO13" s="619"/>
      <c r="CP13" s="619"/>
      <c r="CQ13" s="620"/>
      <c r="CR13" s="621">
        <v>242858137</v>
      </c>
      <c r="CS13" s="622"/>
      <c r="CT13" s="622"/>
      <c r="CU13" s="622"/>
      <c r="CV13" s="622"/>
      <c r="CW13" s="622"/>
      <c r="CX13" s="622"/>
      <c r="CY13" s="623"/>
      <c r="CZ13" s="659">
        <v>11.7</v>
      </c>
      <c r="DA13" s="659"/>
      <c r="DB13" s="659"/>
      <c r="DC13" s="659"/>
      <c r="DD13" s="627">
        <v>135764568</v>
      </c>
      <c r="DE13" s="622"/>
      <c r="DF13" s="622"/>
      <c r="DG13" s="622"/>
      <c r="DH13" s="622"/>
      <c r="DI13" s="622"/>
      <c r="DJ13" s="622"/>
      <c r="DK13" s="622"/>
      <c r="DL13" s="622"/>
      <c r="DM13" s="622"/>
      <c r="DN13" s="622"/>
      <c r="DO13" s="622"/>
      <c r="DP13" s="623"/>
      <c r="DQ13" s="627">
        <v>133988368</v>
      </c>
      <c r="DR13" s="622"/>
      <c r="DS13" s="622"/>
      <c r="DT13" s="622"/>
      <c r="DU13" s="622"/>
      <c r="DV13" s="622"/>
      <c r="DW13" s="622"/>
      <c r="DX13" s="622"/>
      <c r="DY13" s="622"/>
      <c r="DZ13" s="622"/>
      <c r="EA13" s="622"/>
      <c r="EB13" s="622"/>
      <c r="EC13" s="658"/>
    </row>
    <row r="14" spans="2:143" ht="11.25" customHeight="1" x14ac:dyDescent="0.2">
      <c r="B14" s="618" t="s">
        <v>259</v>
      </c>
      <c r="C14" s="619"/>
      <c r="D14" s="619"/>
      <c r="E14" s="619"/>
      <c r="F14" s="619"/>
      <c r="G14" s="619"/>
      <c r="H14" s="619"/>
      <c r="I14" s="619"/>
      <c r="J14" s="619"/>
      <c r="K14" s="619"/>
      <c r="L14" s="619"/>
      <c r="M14" s="619"/>
      <c r="N14" s="619"/>
      <c r="O14" s="619"/>
      <c r="P14" s="619"/>
      <c r="Q14" s="620"/>
      <c r="R14" s="621">
        <v>18658</v>
      </c>
      <c r="S14" s="622"/>
      <c r="T14" s="622"/>
      <c r="U14" s="622"/>
      <c r="V14" s="622"/>
      <c r="W14" s="622"/>
      <c r="X14" s="622"/>
      <c r="Y14" s="623"/>
      <c r="Z14" s="659">
        <v>0</v>
      </c>
      <c r="AA14" s="659"/>
      <c r="AB14" s="659"/>
      <c r="AC14" s="659"/>
      <c r="AD14" s="660">
        <v>18658</v>
      </c>
      <c r="AE14" s="660"/>
      <c r="AF14" s="660"/>
      <c r="AG14" s="660"/>
      <c r="AH14" s="660"/>
      <c r="AI14" s="660"/>
      <c r="AJ14" s="660"/>
      <c r="AK14" s="660"/>
      <c r="AL14" s="624">
        <v>0</v>
      </c>
      <c r="AM14" s="625"/>
      <c r="AN14" s="625"/>
      <c r="AO14" s="661"/>
      <c r="AP14" s="618" t="s">
        <v>260</v>
      </c>
      <c r="AQ14" s="619"/>
      <c r="AR14" s="619"/>
      <c r="AS14" s="619"/>
      <c r="AT14" s="619"/>
      <c r="AU14" s="619"/>
      <c r="AV14" s="619"/>
      <c r="AW14" s="619"/>
      <c r="AX14" s="619"/>
      <c r="AY14" s="619"/>
      <c r="AZ14" s="619"/>
      <c r="BA14" s="619"/>
      <c r="BB14" s="619"/>
      <c r="BC14" s="619"/>
      <c r="BD14" s="619"/>
      <c r="BE14" s="619"/>
      <c r="BF14" s="620"/>
      <c r="BG14" s="621">
        <v>3441074</v>
      </c>
      <c r="BH14" s="622"/>
      <c r="BI14" s="622"/>
      <c r="BJ14" s="622"/>
      <c r="BK14" s="622"/>
      <c r="BL14" s="622"/>
      <c r="BM14" s="622"/>
      <c r="BN14" s="623"/>
      <c r="BO14" s="659">
        <v>0.4</v>
      </c>
      <c r="BP14" s="659"/>
      <c r="BQ14" s="659"/>
      <c r="BR14" s="659"/>
      <c r="BS14" s="660" t="s">
        <v>237</v>
      </c>
      <c r="BT14" s="660"/>
      <c r="BU14" s="660"/>
      <c r="BV14" s="660"/>
      <c r="BW14" s="660"/>
      <c r="BX14" s="660"/>
      <c r="BY14" s="660"/>
      <c r="BZ14" s="660"/>
      <c r="CA14" s="660"/>
      <c r="CB14" s="700"/>
      <c r="CD14" s="618" t="s">
        <v>261</v>
      </c>
      <c r="CE14" s="619"/>
      <c r="CF14" s="619"/>
      <c r="CG14" s="619"/>
      <c r="CH14" s="619"/>
      <c r="CI14" s="619"/>
      <c r="CJ14" s="619"/>
      <c r="CK14" s="619"/>
      <c r="CL14" s="619"/>
      <c r="CM14" s="619"/>
      <c r="CN14" s="619"/>
      <c r="CO14" s="619"/>
      <c r="CP14" s="619"/>
      <c r="CQ14" s="620"/>
      <c r="CR14" s="621">
        <v>44964778</v>
      </c>
      <c r="CS14" s="622"/>
      <c r="CT14" s="622"/>
      <c r="CU14" s="622"/>
      <c r="CV14" s="622"/>
      <c r="CW14" s="622"/>
      <c r="CX14" s="622"/>
      <c r="CY14" s="623"/>
      <c r="CZ14" s="659">
        <v>2.2000000000000002</v>
      </c>
      <c r="DA14" s="659"/>
      <c r="DB14" s="659"/>
      <c r="DC14" s="659"/>
      <c r="DD14" s="627">
        <v>5558387</v>
      </c>
      <c r="DE14" s="622"/>
      <c r="DF14" s="622"/>
      <c r="DG14" s="622"/>
      <c r="DH14" s="622"/>
      <c r="DI14" s="622"/>
      <c r="DJ14" s="622"/>
      <c r="DK14" s="622"/>
      <c r="DL14" s="622"/>
      <c r="DM14" s="622"/>
      <c r="DN14" s="622"/>
      <c r="DO14" s="622"/>
      <c r="DP14" s="623"/>
      <c r="DQ14" s="627">
        <v>39322879</v>
      </c>
      <c r="DR14" s="622"/>
      <c r="DS14" s="622"/>
      <c r="DT14" s="622"/>
      <c r="DU14" s="622"/>
      <c r="DV14" s="622"/>
      <c r="DW14" s="622"/>
      <c r="DX14" s="622"/>
      <c r="DY14" s="622"/>
      <c r="DZ14" s="622"/>
      <c r="EA14" s="622"/>
      <c r="EB14" s="622"/>
      <c r="EC14" s="658"/>
    </row>
    <row r="15" spans="2:143" ht="11.25" customHeight="1" x14ac:dyDescent="0.2">
      <c r="B15" s="618" t="s">
        <v>262</v>
      </c>
      <c r="C15" s="619"/>
      <c r="D15" s="619"/>
      <c r="E15" s="619"/>
      <c r="F15" s="619"/>
      <c r="G15" s="619"/>
      <c r="H15" s="619"/>
      <c r="I15" s="619"/>
      <c r="J15" s="619"/>
      <c r="K15" s="619"/>
      <c r="L15" s="619"/>
      <c r="M15" s="619"/>
      <c r="N15" s="619"/>
      <c r="O15" s="619"/>
      <c r="P15" s="619"/>
      <c r="Q15" s="620"/>
      <c r="R15" s="621">
        <v>12156398</v>
      </c>
      <c r="S15" s="622"/>
      <c r="T15" s="622"/>
      <c r="U15" s="622"/>
      <c r="V15" s="622"/>
      <c r="W15" s="622"/>
      <c r="X15" s="622"/>
      <c r="Y15" s="623"/>
      <c r="Z15" s="659">
        <v>0.6</v>
      </c>
      <c r="AA15" s="659"/>
      <c r="AB15" s="659"/>
      <c r="AC15" s="659"/>
      <c r="AD15" s="660">
        <v>12156398</v>
      </c>
      <c r="AE15" s="660"/>
      <c r="AF15" s="660"/>
      <c r="AG15" s="660"/>
      <c r="AH15" s="660"/>
      <c r="AI15" s="660"/>
      <c r="AJ15" s="660"/>
      <c r="AK15" s="660"/>
      <c r="AL15" s="624">
        <v>1.2</v>
      </c>
      <c r="AM15" s="625"/>
      <c r="AN15" s="625"/>
      <c r="AO15" s="661"/>
      <c r="AP15" s="618" t="s">
        <v>263</v>
      </c>
      <c r="AQ15" s="619"/>
      <c r="AR15" s="619"/>
      <c r="AS15" s="619"/>
      <c r="AT15" s="619"/>
      <c r="AU15" s="619"/>
      <c r="AV15" s="619"/>
      <c r="AW15" s="619"/>
      <c r="AX15" s="619"/>
      <c r="AY15" s="619"/>
      <c r="AZ15" s="619"/>
      <c r="BA15" s="619"/>
      <c r="BB15" s="619"/>
      <c r="BC15" s="619"/>
      <c r="BD15" s="619"/>
      <c r="BE15" s="619"/>
      <c r="BF15" s="620"/>
      <c r="BG15" s="621">
        <v>23241198</v>
      </c>
      <c r="BH15" s="622"/>
      <c r="BI15" s="622"/>
      <c r="BJ15" s="622"/>
      <c r="BK15" s="622"/>
      <c r="BL15" s="622"/>
      <c r="BM15" s="622"/>
      <c r="BN15" s="623"/>
      <c r="BO15" s="659">
        <v>2.7</v>
      </c>
      <c r="BP15" s="659"/>
      <c r="BQ15" s="659"/>
      <c r="BR15" s="659"/>
      <c r="BS15" s="660" t="s">
        <v>133</v>
      </c>
      <c r="BT15" s="660"/>
      <c r="BU15" s="660"/>
      <c r="BV15" s="660"/>
      <c r="BW15" s="660"/>
      <c r="BX15" s="660"/>
      <c r="BY15" s="660"/>
      <c r="BZ15" s="660"/>
      <c r="CA15" s="660"/>
      <c r="CB15" s="700"/>
      <c r="CD15" s="618" t="s">
        <v>264</v>
      </c>
      <c r="CE15" s="619"/>
      <c r="CF15" s="619"/>
      <c r="CG15" s="619"/>
      <c r="CH15" s="619"/>
      <c r="CI15" s="619"/>
      <c r="CJ15" s="619"/>
      <c r="CK15" s="619"/>
      <c r="CL15" s="619"/>
      <c r="CM15" s="619"/>
      <c r="CN15" s="619"/>
      <c r="CO15" s="619"/>
      <c r="CP15" s="619"/>
      <c r="CQ15" s="620"/>
      <c r="CR15" s="621">
        <v>332359465</v>
      </c>
      <c r="CS15" s="622"/>
      <c r="CT15" s="622"/>
      <c r="CU15" s="622"/>
      <c r="CV15" s="622"/>
      <c r="CW15" s="622"/>
      <c r="CX15" s="622"/>
      <c r="CY15" s="623"/>
      <c r="CZ15" s="659">
        <v>16</v>
      </c>
      <c r="DA15" s="659"/>
      <c r="DB15" s="659"/>
      <c r="DC15" s="659"/>
      <c r="DD15" s="627">
        <v>38855038</v>
      </c>
      <c r="DE15" s="622"/>
      <c r="DF15" s="622"/>
      <c r="DG15" s="622"/>
      <c r="DH15" s="622"/>
      <c r="DI15" s="622"/>
      <c r="DJ15" s="622"/>
      <c r="DK15" s="622"/>
      <c r="DL15" s="622"/>
      <c r="DM15" s="622"/>
      <c r="DN15" s="622"/>
      <c r="DO15" s="622"/>
      <c r="DP15" s="623"/>
      <c r="DQ15" s="627">
        <v>231186781</v>
      </c>
      <c r="DR15" s="622"/>
      <c r="DS15" s="622"/>
      <c r="DT15" s="622"/>
      <c r="DU15" s="622"/>
      <c r="DV15" s="622"/>
      <c r="DW15" s="622"/>
      <c r="DX15" s="622"/>
      <c r="DY15" s="622"/>
      <c r="DZ15" s="622"/>
      <c r="EA15" s="622"/>
      <c r="EB15" s="622"/>
      <c r="EC15" s="658"/>
    </row>
    <row r="16" spans="2:143" ht="11.25" customHeight="1" x14ac:dyDescent="0.2">
      <c r="B16" s="618" t="s">
        <v>265</v>
      </c>
      <c r="C16" s="619"/>
      <c r="D16" s="619"/>
      <c r="E16" s="619"/>
      <c r="F16" s="619"/>
      <c r="G16" s="619"/>
      <c r="H16" s="619"/>
      <c r="I16" s="619"/>
      <c r="J16" s="619"/>
      <c r="K16" s="619"/>
      <c r="L16" s="619"/>
      <c r="M16" s="619"/>
      <c r="N16" s="619"/>
      <c r="O16" s="619"/>
      <c r="P16" s="619"/>
      <c r="Q16" s="620"/>
      <c r="R16" s="621">
        <v>2432339</v>
      </c>
      <c r="S16" s="622"/>
      <c r="T16" s="622"/>
      <c r="U16" s="622"/>
      <c r="V16" s="622"/>
      <c r="W16" s="622"/>
      <c r="X16" s="622"/>
      <c r="Y16" s="623"/>
      <c r="Z16" s="659">
        <v>0.1</v>
      </c>
      <c r="AA16" s="659"/>
      <c r="AB16" s="659"/>
      <c r="AC16" s="659"/>
      <c r="AD16" s="660">
        <v>2432339</v>
      </c>
      <c r="AE16" s="660"/>
      <c r="AF16" s="660"/>
      <c r="AG16" s="660"/>
      <c r="AH16" s="660"/>
      <c r="AI16" s="660"/>
      <c r="AJ16" s="660"/>
      <c r="AK16" s="660"/>
      <c r="AL16" s="624">
        <v>0.2</v>
      </c>
      <c r="AM16" s="625"/>
      <c r="AN16" s="625"/>
      <c r="AO16" s="661"/>
      <c r="AP16" s="618" t="s">
        <v>266</v>
      </c>
      <c r="AQ16" s="619"/>
      <c r="AR16" s="619"/>
      <c r="AS16" s="619"/>
      <c r="AT16" s="619"/>
      <c r="AU16" s="619"/>
      <c r="AV16" s="619"/>
      <c r="AW16" s="619"/>
      <c r="AX16" s="619"/>
      <c r="AY16" s="619"/>
      <c r="AZ16" s="619"/>
      <c r="BA16" s="619"/>
      <c r="BB16" s="619"/>
      <c r="BC16" s="619"/>
      <c r="BD16" s="619"/>
      <c r="BE16" s="619"/>
      <c r="BF16" s="620"/>
      <c r="BG16" s="621" t="s">
        <v>237</v>
      </c>
      <c r="BH16" s="622"/>
      <c r="BI16" s="622"/>
      <c r="BJ16" s="622"/>
      <c r="BK16" s="622"/>
      <c r="BL16" s="622"/>
      <c r="BM16" s="622"/>
      <c r="BN16" s="623"/>
      <c r="BO16" s="659" t="s">
        <v>133</v>
      </c>
      <c r="BP16" s="659"/>
      <c r="BQ16" s="659"/>
      <c r="BR16" s="659"/>
      <c r="BS16" s="660" t="s">
        <v>237</v>
      </c>
      <c r="BT16" s="660"/>
      <c r="BU16" s="660"/>
      <c r="BV16" s="660"/>
      <c r="BW16" s="660"/>
      <c r="BX16" s="660"/>
      <c r="BY16" s="660"/>
      <c r="BZ16" s="660"/>
      <c r="CA16" s="660"/>
      <c r="CB16" s="700"/>
      <c r="CD16" s="618" t="s">
        <v>267</v>
      </c>
      <c r="CE16" s="619"/>
      <c r="CF16" s="619"/>
      <c r="CG16" s="619"/>
      <c r="CH16" s="619"/>
      <c r="CI16" s="619"/>
      <c r="CJ16" s="619"/>
      <c r="CK16" s="619"/>
      <c r="CL16" s="619"/>
      <c r="CM16" s="619"/>
      <c r="CN16" s="619"/>
      <c r="CO16" s="619"/>
      <c r="CP16" s="619"/>
      <c r="CQ16" s="620"/>
      <c r="CR16" s="621" t="s">
        <v>133</v>
      </c>
      <c r="CS16" s="622"/>
      <c r="CT16" s="622"/>
      <c r="CU16" s="622"/>
      <c r="CV16" s="622"/>
      <c r="CW16" s="622"/>
      <c r="CX16" s="622"/>
      <c r="CY16" s="623"/>
      <c r="CZ16" s="659" t="s">
        <v>133</v>
      </c>
      <c r="DA16" s="659"/>
      <c r="DB16" s="659"/>
      <c r="DC16" s="659"/>
      <c r="DD16" s="627" t="s">
        <v>237</v>
      </c>
      <c r="DE16" s="622"/>
      <c r="DF16" s="622"/>
      <c r="DG16" s="622"/>
      <c r="DH16" s="622"/>
      <c r="DI16" s="622"/>
      <c r="DJ16" s="622"/>
      <c r="DK16" s="622"/>
      <c r="DL16" s="622"/>
      <c r="DM16" s="622"/>
      <c r="DN16" s="622"/>
      <c r="DO16" s="622"/>
      <c r="DP16" s="623"/>
      <c r="DQ16" s="627" t="s">
        <v>133</v>
      </c>
      <c r="DR16" s="622"/>
      <c r="DS16" s="622"/>
      <c r="DT16" s="622"/>
      <c r="DU16" s="622"/>
      <c r="DV16" s="622"/>
      <c r="DW16" s="622"/>
      <c r="DX16" s="622"/>
      <c r="DY16" s="622"/>
      <c r="DZ16" s="622"/>
      <c r="EA16" s="622"/>
      <c r="EB16" s="622"/>
      <c r="EC16" s="658"/>
    </row>
    <row r="17" spans="2:133" ht="11.25" customHeight="1" x14ac:dyDescent="0.2">
      <c r="B17" s="618" t="s">
        <v>268</v>
      </c>
      <c r="C17" s="619"/>
      <c r="D17" s="619"/>
      <c r="E17" s="619"/>
      <c r="F17" s="619"/>
      <c r="G17" s="619"/>
      <c r="H17" s="619"/>
      <c r="I17" s="619"/>
      <c r="J17" s="619"/>
      <c r="K17" s="619"/>
      <c r="L17" s="619"/>
      <c r="M17" s="619"/>
      <c r="N17" s="619"/>
      <c r="O17" s="619"/>
      <c r="P17" s="619"/>
      <c r="Q17" s="620"/>
      <c r="R17" s="621">
        <v>9536484</v>
      </c>
      <c r="S17" s="622"/>
      <c r="T17" s="622"/>
      <c r="U17" s="622"/>
      <c r="V17" s="622"/>
      <c r="W17" s="622"/>
      <c r="X17" s="622"/>
      <c r="Y17" s="623"/>
      <c r="Z17" s="659">
        <v>0.5</v>
      </c>
      <c r="AA17" s="659"/>
      <c r="AB17" s="659"/>
      <c r="AC17" s="659"/>
      <c r="AD17" s="660">
        <v>9536484</v>
      </c>
      <c r="AE17" s="660"/>
      <c r="AF17" s="660"/>
      <c r="AG17" s="660"/>
      <c r="AH17" s="660"/>
      <c r="AI17" s="660"/>
      <c r="AJ17" s="660"/>
      <c r="AK17" s="660"/>
      <c r="AL17" s="624">
        <v>1</v>
      </c>
      <c r="AM17" s="625"/>
      <c r="AN17" s="625"/>
      <c r="AO17" s="661"/>
      <c r="AP17" s="618" t="s">
        <v>269</v>
      </c>
      <c r="AQ17" s="619"/>
      <c r="AR17" s="619"/>
      <c r="AS17" s="619"/>
      <c r="AT17" s="619"/>
      <c r="AU17" s="619"/>
      <c r="AV17" s="619"/>
      <c r="AW17" s="619"/>
      <c r="AX17" s="619"/>
      <c r="AY17" s="619"/>
      <c r="AZ17" s="619"/>
      <c r="BA17" s="619"/>
      <c r="BB17" s="619"/>
      <c r="BC17" s="619"/>
      <c r="BD17" s="619"/>
      <c r="BE17" s="619"/>
      <c r="BF17" s="620"/>
      <c r="BG17" s="621" t="s">
        <v>133</v>
      </c>
      <c r="BH17" s="622"/>
      <c r="BI17" s="622"/>
      <c r="BJ17" s="622"/>
      <c r="BK17" s="622"/>
      <c r="BL17" s="622"/>
      <c r="BM17" s="622"/>
      <c r="BN17" s="623"/>
      <c r="BO17" s="659" t="s">
        <v>133</v>
      </c>
      <c r="BP17" s="659"/>
      <c r="BQ17" s="659"/>
      <c r="BR17" s="659"/>
      <c r="BS17" s="660" t="s">
        <v>133</v>
      </c>
      <c r="BT17" s="660"/>
      <c r="BU17" s="660"/>
      <c r="BV17" s="660"/>
      <c r="BW17" s="660"/>
      <c r="BX17" s="660"/>
      <c r="BY17" s="660"/>
      <c r="BZ17" s="660"/>
      <c r="CA17" s="660"/>
      <c r="CB17" s="700"/>
      <c r="CD17" s="618" t="s">
        <v>270</v>
      </c>
      <c r="CE17" s="619"/>
      <c r="CF17" s="619"/>
      <c r="CG17" s="619"/>
      <c r="CH17" s="619"/>
      <c r="CI17" s="619"/>
      <c r="CJ17" s="619"/>
      <c r="CK17" s="619"/>
      <c r="CL17" s="619"/>
      <c r="CM17" s="619"/>
      <c r="CN17" s="619"/>
      <c r="CO17" s="619"/>
      <c r="CP17" s="619"/>
      <c r="CQ17" s="620"/>
      <c r="CR17" s="621">
        <v>219098438</v>
      </c>
      <c r="CS17" s="622"/>
      <c r="CT17" s="622"/>
      <c r="CU17" s="622"/>
      <c r="CV17" s="622"/>
      <c r="CW17" s="622"/>
      <c r="CX17" s="622"/>
      <c r="CY17" s="623"/>
      <c r="CZ17" s="659">
        <v>10.6</v>
      </c>
      <c r="DA17" s="659"/>
      <c r="DB17" s="659"/>
      <c r="DC17" s="659"/>
      <c r="DD17" s="627" t="s">
        <v>133</v>
      </c>
      <c r="DE17" s="622"/>
      <c r="DF17" s="622"/>
      <c r="DG17" s="622"/>
      <c r="DH17" s="622"/>
      <c r="DI17" s="622"/>
      <c r="DJ17" s="622"/>
      <c r="DK17" s="622"/>
      <c r="DL17" s="622"/>
      <c r="DM17" s="622"/>
      <c r="DN17" s="622"/>
      <c r="DO17" s="622"/>
      <c r="DP17" s="623"/>
      <c r="DQ17" s="627">
        <v>175043825</v>
      </c>
      <c r="DR17" s="622"/>
      <c r="DS17" s="622"/>
      <c r="DT17" s="622"/>
      <c r="DU17" s="622"/>
      <c r="DV17" s="622"/>
      <c r="DW17" s="622"/>
      <c r="DX17" s="622"/>
      <c r="DY17" s="622"/>
      <c r="DZ17" s="622"/>
      <c r="EA17" s="622"/>
      <c r="EB17" s="622"/>
      <c r="EC17" s="658"/>
    </row>
    <row r="18" spans="2:133" ht="11.25" customHeight="1" x14ac:dyDescent="0.2">
      <c r="B18" s="618" t="s">
        <v>271</v>
      </c>
      <c r="C18" s="619"/>
      <c r="D18" s="619"/>
      <c r="E18" s="619"/>
      <c r="F18" s="619"/>
      <c r="G18" s="619"/>
      <c r="H18" s="619"/>
      <c r="I18" s="619"/>
      <c r="J18" s="619"/>
      <c r="K18" s="619"/>
      <c r="L18" s="619"/>
      <c r="M18" s="619"/>
      <c r="N18" s="619"/>
      <c r="O18" s="619"/>
      <c r="P18" s="619"/>
      <c r="Q18" s="620"/>
      <c r="R18" s="621">
        <v>5457678</v>
      </c>
      <c r="S18" s="622"/>
      <c r="T18" s="622"/>
      <c r="U18" s="622"/>
      <c r="V18" s="622"/>
      <c r="W18" s="622"/>
      <c r="X18" s="622"/>
      <c r="Y18" s="623"/>
      <c r="Z18" s="659">
        <v>0.3</v>
      </c>
      <c r="AA18" s="659"/>
      <c r="AB18" s="659"/>
      <c r="AC18" s="659"/>
      <c r="AD18" s="660">
        <v>5457678</v>
      </c>
      <c r="AE18" s="660"/>
      <c r="AF18" s="660"/>
      <c r="AG18" s="660"/>
      <c r="AH18" s="660"/>
      <c r="AI18" s="660"/>
      <c r="AJ18" s="660"/>
      <c r="AK18" s="660"/>
      <c r="AL18" s="624">
        <v>0.6</v>
      </c>
      <c r="AM18" s="625"/>
      <c r="AN18" s="625"/>
      <c r="AO18" s="661"/>
      <c r="AP18" s="618" t="s">
        <v>272</v>
      </c>
      <c r="AQ18" s="619"/>
      <c r="AR18" s="619"/>
      <c r="AS18" s="619"/>
      <c r="AT18" s="619"/>
      <c r="AU18" s="619"/>
      <c r="AV18" s="619"/>
      <c r="AW18" s="619"/>
      <c r="AX18" s="619"/>
      <c r="AY18" s="619"/>
      <c r="AZ18" s="619"/>
      <c r="BA18" s="619"/>
      <c r="BB18" s="619"/>
      <c r="BC18" s="619"/>
      <c r="BD18" s="619"/>
      <c r="BE18" s="619"/>
      <c r="BF18" s="620"/>
      <c r="BG18" s="621" t="s">
        <v>133</v>
      </c>
      <c r="BH18" s="622"/>
      <c r="BI18" s="622"/>
      <c r="BJ18" s="622"/>
      <c r="BK18" s="622"/>
      <c r="BL18" s="622"/>
      <c r="BM18" s="622"/>
      <c r="BN18" s="623"/>
      <c r="BO18" s="659" t="s">
        <v>237</v>
      </c>
      <c r="BP18" s="659"/>
      <c r="BQ18" s="659"/>
      <c r="BR18" s="659"/>
      <c r="BS18" s="660" t="s">
        <v>133</v>
      </c>
      <c r="BT18" s="660"/>
      <c r="BU18" s="660"/>
      <c r="BV18" s="660"/>
      <c r="BW18" s="660"/>
      <c r="BX18" s="660"/>
      <c r="BY18" s="660"/>
      <c r="BZ18" s="660"/>
      <c r="CA18" s="660"/>
      <c r="CB18" s="700"/>
      <c r="CD18" s="618" t="s">
        <v>273</v>
      </c>
      <c r="CE18" s="619"/>
      <c r="CF18" s="619"/>
      <c r="CG18" s="619"/>
      <c r="CH18" s="619"/>
      <c r="CI18" s="619"/>
      <c r="CJ18" s="619"/>
      <c r="CK18" s="619"/>
      <c r="CL18" s="619"/>
      <c r="CM18" s="619"/>
      <c r="CN18" s="619"/>
      <c r="CO18" s="619"/>
      <c r="CP18" s="619"/>
      <c r="CQ18" s="620"/>
      <c r="CR18" s="621">
        <v>15254847</v>
      </c>
      <c r="CS18" s="622"/>
      <c r="CT18" s="622"/>
      <c r="CU18" s="622"/>
      <c r="CV18" s="622"/>
      <c r="CW18" s="622"/>
      <c r="CX18" s="622"/>
      <c r="CY18" s="623"/>
      <c r="CZ18" s="659">
        <v>0.7</v>
      </c>
      <c r="DA18" s="659"/>
      <c r="DB18" s="659"/>
      <c r="DC18" s="659"/>
      <c r="DD18" s="627" t="s">
        <v>237</v>
      </c>
      <c r="DE18" s="622"/>
      <c r="DF18" s="622"/>
      <c r="DG18" s="622"/>
      <c r="DH18" s="622"/>
      <c r="DI18" s="622"/>
      <c r="DJ18" s="622"/>
      <c r="DK18" s="622"/>
      <c r="DL18" s="622"/>
      <c r="DM18" s="622"/>
      <c r="DN18" s="622"/>
      <c r="DO18" s="622"/>
      <c r="DP18" s="623"/>
      <c r="DQ18" s="627">
        <v>9820872</v>
      </c>
      <c r="DR18" s="622"/>
      <c r="DS18" s="622"/>
      <c r="DT18" s="622"/>
      <c r="DU18" s="622"/>
      <c r="DV18" s="622"/>
      <c r="DW18" s="622"/>
      <c r="DX18" s="622"/>
      <c r="DY18" s="622"/>
      <c r="DZ18" s="622"/>
      <c r="EA18" s="622"/>
      <c r="EB18" s="622"/>
      <c r="EC18" s="658"/>
    </row>
    <row r="19" spans="2:133" ht="11.25" customHeight="1" x14ac:dyDescent="0.2">
      <c r="B19" s="618" t="s">
        <v>274</v>
      </c>
      <c r="C19" s="619"/>
      <c r="D19" s="619"/>
      <c r="E19" s="619"/>
      <c r="F19" s="619"/>
      <c r="G19" s="619"/>
      <c r="H19" s="619"/>
      <c r="I19" s="619"/>
      <c r="J19" s="619"/>
      <c r="K19" s="619"/>
      <c r="L19" s="619"/>
      <c r="M19" s="619"/>
      <c r="N19" s="619"/>
      <c r="O19" s="619"/>
      <c r="P19" s="619"/>
      <c r="Q19" s="620"/>
      <c r="R19" s="621">
        <v>5429891</v>
      </c>
      <c r="S19" s="622"/>
      <c r="T19" s="622"/>
      <c r="U19" s="622"/>
      <c r="V19" s="622"/>
      <c r="W19" s="622"/>
      <c r="X19" s="622"/>
      <c r="Y19" s="623"/>
      <c r="Z19" s="659">
        <v>0.3</v>
      </c>
      <c r="AA19" s="659"/>
      <c r="AB19" s="659"/>
      <c r="AC19" s="659"/>
      <c r="AD19" s="660">
        <v>5429891</v>
      </c>
      <c r="AE19" s="660"/>
      <c r="AF19" s="660"/>
      <c r="AG19" s="660"/>
      <c r="AH19" s="660"/>
      <c r="AI19" s="660"/>
      <c r="AJ19" s="660"/>
      <c r="AK19" s="660"/>
      <c r="AL19" s="624">
        <v>0.5</v>
      </c>
      <c r="AM19" s="625"/>
      <c r="AN19" s="625"/>
      <c r="AO19" s="661"/>
      <c r="AP19" s="618" t="s">
        <v>275</v>
      </c>
      <c r="AQ19" s="619"/>
      <c r="AR19" s="619"/>
      <c r="AS19" s="619"/>
      <c r="AT19" s="619"/>
      <c r="AU19" s="619"/>
      <c r="AV19" s="619"/>
      <c r="AW19" s="619"/>
      <c r="AX19" s="619"/>
      <c r="AY19" s="619"/>
      <c r="AZ19" s="619"/>
      <c r="BA19" s="619"/>
      <c r="BB19" s="619"/>
      <c r="BC19" s="619"/>
      <c r="BD19" s="619"/>
      <c r="BE19" s="619"/>
      <c r="BF19" s="620"/>
      <c r="BG19" s="621">
        <v>80580913</v>
      </c>
      <c r="BH19" s="622"/>
      <c r="BI19" s="622"/>
      <c r="BJ19" s="622"/>
      <c r="BK19" s="622"/>
      <c r="BL19" s="622"/>
      <c r="BM19" s="622"/>
      <c r="BN19" s="623"/>
      <c r="BO19" s="659">
        <v>9.3000000000000007</v>
      </c>
      <c r="BP19" s="659"/>
      <c r="BQ19" s="659"/>
      <c r="BR19" s="659"/>
      <c r="BS19" s="660" t="s">
        <v>133</v>
      </c>
      <c r="BT19" s="660"/>
      <c r="BU19" s="660"/>
      <c r="BV19" s="660"/>
      <c r="BW19" s="660"/>
      <c r="BX19" s="660"/>
      <c r="BY19" s="660"/>
      <c r="BZ19" s="660"/>
      <c r="CA19" s="660"/>
      <c r="CB19" s="700"/>
      <c r="CD19" s="618" t="s">
        <v>276</v>
      </c>
      <c r="CE19" s="619"/>
      <c r="CF19" s="619"/>
      <c r="CG19" s="619"/>
      <c r="CH19" s="619"/>
      <c r="CI19" s="619"/>
      <c r="CJ19" s="619"/>
      <c r="CK19" s="619"/>
      <c r="CL19" s="619"/>
      <c r="CM19" s="619"/>
      <c r="CN19" s="619"/>
      <c r="CO19" s="619"/>
      <c r="CP19" s="619"/>
      <c r="CQ19" s="620"/>
      <c r="CR19" s="621" t="s">
        <v>133</v>
      </c>
      <c r="CS19" s="622"/>
      <c r="CT19" s="622"/>
      <c r="CU19" s="622"/>
      <c r="CV19" s="622"/>
      <c r="CW19" s="622"/>
      <c r="CX19" s="622"/>
      <c r="CY19" s="623"/>
      <c r="CZ19" s="659" t="s">
        <v>237</v>
      </c>
      <c r="DA19" s="659"/>
      <c r="DB19" s="659"/>
      <c r="DC19" s="659"/>
      <c r="DD19" s="627" t="s">
        <v>133</v>
      </c>
      <c r="DE19" s="622"/>
      <c r="DF19" s="622"/>
      <c r="DG19" s="622"/>
      <c r="DH19" s="622"/>
      <c r="DI19" s="622"/>
      <c r="DJ19" s="622"/>
      <c r="DK19" s="622"/>
      <c r="DL19" s="622"/>
      <c r="DM19" s="622"/>
      <c r="DN19" s="622"/>
      <c r="DO19" s="622"/>
      <c r="DP19" s="623"/>
      <c r="DQ19" s="627" t="s">
        <v>133</v>
      </c>
      <c r="DR19" s="622"/>
      <c r="DS19" s="622"/>
      <c r="DT19" s="622"/>
      <c r="DU19" s="622"/>
      <c r="DV19" s="622"/>
      <c r="DW19" s="622"/>
      <c r="DX19" s="622"/>
      <c r="DY19" s="622"/>
      <c r="DZ19" s="622"/>
      <c r="EA19" s="622"/>
      <c r="EB19" s="622"/>
      <c r="EC19" s="658"/>
    </row>
    <row r="20" spans="2:133" ht="11.25" customHeight="1" x14ac:dyDescent="0.2">
      <c r="B20" s="688" t="s">
        <v>277</v>
      </c>
      <c r="C20" s="689"/>
      <c r="D20" s="689"/>
      <c r="E20" s="689"/>
      <c r="F20" s="689"/>
      <c r="G20" s="689"/>
      <c r="H20" s="689"/>
      <c r="I20" s="689"/>
      <c r="J20" s="689"/>
      <c r="K20" s="689"/>
      <c r="L20" s="689"/>
      <c r="M20" s="689"/>
      <c r="N20" s="689"/>
      <c r="O20" s="689"/>
      <c r="P20" s="689"/>
      <c r="Q20" s="690"/>
      <c r="R20" s="621">
        <v>27787</v>
      </c>
      <c r="S20" s="622"/>
      <c r="T20" s="622"/>
      <c r="U20" s="622"/>
      <c r="V20" s="622"/>
      <c r="W20" s="622"/>
      <c r="X20" s="622"/>
      <c r="Y20" s="623"/>
      <c r="Z20" s="659">
        <v>0</v>
      </c>
      <c r="AA20" s="659"/>
      <c r="AB20" s="659"/>
      <c r="AC20" s="659"/>
      <c r="AD20" s="660">
        <v>27787</v>
      </c>
      <c r="AE20" s="660"/>
      <c r="AF20" s="660"/>
      <c r="AG20" s="660"/>
      <c r="AH20" s="660"/>
      <c r="AI20" s="660"/>
      <c r="AJ20" s="660"/>
      <c r="AK20" s="660"/>
      <c r="AL20" s="624">
        <v>0</v>
      </c>
      <c r="AM20" s="625"/>
      <c r="AN20" s="625"/>
      <c r="AO20" s="661"/>
      <c r="AP20" s="618" t="s">
        <v>278</v>
      </c>
      <c r="AQ20" s="619"/>
      <c r="AR20" s="619"/>
      <c r="AS20" s="619"/>
      <c r="AT20" s="619"/>
      <c r="AU20" s="619"/>
      <c r="AV20" s="619"/>
      <c r="AW20" s="619"/>
      <c r="AX20" s="619"/>
      <c r="AY20" s="619"/>
      <c r="AZ20" s="619"/>
      <c r="BA20" s="619"/>
      <c r="BB20" s="619"/>
      <c r="BC20" s="619"/>
      <c r="BD20" s="619"/>
      <c r="BE20" s="619"/>
      <c r="BF20" s="620"/>
      <c r="BG20" s="621">
        <v>80580913</v>
      </c>
      <c r="BH20" s="622"/>
      <c r="BI20" s="622"/>
      <c r="BJ20" s="622"/>
      <c r="BK20" s="622"/>
      <c r="BL20" s="622"/>
      <c r="BM20" s="622"/>
      <c r="BN20" s="623"/>
      <c r="BO20" s="659">
        <v>9.3000000000000007</v>
      </c>
      <c r="BP20" s="659"/>
      <c r="BQ20" s="659"/>
      <c r="BR20" s="659"/>
      <c r="BS20" s="660" t="s">
        <v>133</v>
      </c>
      <c r="BT20" s="660"/>
      <c r="BU20" s="660"/>
      <c r="BV20" s="660"/>
      <c r="BW20" s="660"/>
      <c r="BX20" s="660"/>
      <c r="BY20" s="660"/>
      <c r="BZ20" s="660"/>
      <c r="CA20" s="660"/>
      <c r="CB20" s="700"/>
      <c r="CD20" s="618" t="s">
        <v>279</v>
      </c>
      <c r="CE20" s="619"/>
      <c r="CF20" s="619"/>
      <c r="CG20" s="619"/>
      <c r="CH20" s="619"/>
      <c r="CI20" s="619"/>
      <c r="CJ20" s="619"/>
      <c r="CK20" s="619"/>
      <c r="CL20" s="619"/>
      <c r="CM20" s="619"/>
      <c r="CN20" s="619"/>
      <c r="CO20" s="619"/>
      <c r="CP20" s="619"/>
      <c r="CQ20" s="620"/>
      <c r="CR20" s="621">
        <v>2072931560</v>
      </c>
      <c r="CS20" s="622"/>
      <c r="CT20" s="622"/>
      <c r="CU20" s="622"/>
      <c r="CV20" s="622"/>
      <c r="CW20" s="622"/>
      <c r="CX20" s="622"/>
      <c r="CY20" s="623"/>
      <c r="CZ20" s="659">
        <v>100</v>
      </c>
      <c r="DA20" s="659"/>
      <c r="DB20" s="659"/>
      <c r="DC20" s="659"/>
      <c r="DD20" s="627">
        <v>209057665</v>
      </c>
      <c r="DE20" s="622"/>
      <c r="DF20" s="622"/>
      <c r="DG20" s="622"/>
      <c r="DH20" s="622"/>
      <c r="DI20" s="622"/>
      <c r="DJ20" s="622"/>
      <c r="DK20" s="622"/>
      <c r="DL20" s="622"/>
      <c r="DM20" s="622"/>
      <c r="DN20" s="622"/>
      <c r="DO20" s="622"/>
      <c r="DP20" s="623"/>
      <c r="DQ20" s="627">
        <v>1151896681</v>
      </c>
      <c r="DR20" s="622"/>
      <c r="DS20" s="622"/>
      <c r="DT20" s="622"/>
      <c r="DU20" s="622"/>
      <c r="DV20" s="622"/>
      <c r="DW20" s="622"/>
      <c r="DX20" s="622"/>
      <c r="DY20" s="622"/>
      <c r="DZ20" s="622"/>
      <c r="EA20" s="622"/>
      <c r="EB20" s="622"/>
      <c r="EC20" s="658"/>
    </row>
    <row r="21" spans="2:133" ht="11.25" customHeight="1" x14ac:dyDescent="0.2">
      <c r="B21" s="618" t="s">
        <v>280</v>
      </c>
      <c r="C21" s="619"/>
      <c r="D21" s="619"/>
      <c r="E21" s="619"/>
      <c r="F21" s="619"/>
      <c r="G21" s="619"/>
      <c r="H21" s="619"/>
      <c r="I21" s="619"/>
      <c r="J21" s="619"/>
      <c r="K21" s="619"/>
      <c r="L21" s="619"/>
      <c r="M21" s="619"/>
      <c r="N21" s="619"/>
      <c r="O21" s="619"/>
      <c r="P21" s="619"/>
      <c r="Q21" s="620"/>
      <c r="R21" s="621">
        <v>40086854</v>
      </c>
      <c r="S21" s="622"/>
      <c r="T21" s="622"/>
      <c r="U21" s="622"/>
      <c r="V21" s="622"/>
      <c r="W21" s="622"/>
      <c r="X21" s="622"/>
      <c r="Y21" s="623"/>
      <c r="Z21" s="659">
        <v>1.9</v>
      </c>
      <c r="AA21" s="659"/>
      <c r="AB21" s="659"/>
      <c r="AC21" s="659"/>
      <c r="AD21" s="660">
        <v>38528505</v>
      </c>
      <c r="AE21" s="660"/>
      <c r="AF21" s="660"/>
      <c r="AG21" s="660"/>
      <c r="AH21" s="660"/>
      <c r="AI21" s="660"/>
      <c r="AJ21" s="660"/>
      <c r="AK21" s="660"/>
      <c r="AL21" s="624">
        <v>3.9</v>
      </c>
      <c r="AM21" s="625"/>
      <c r="AN21" s="625"/>
      <c r="AO21" s="661"/>
      <c r="AP21" s="618" t="s">
        <v>281</v>
      </c>
      <c r="AQ21" s="698"/>
      <c r="AR21" s="698"/>
      <c r="AS21" s="698"/>
      <c r="AT21" s="698"/>
      <c r="AU21" s="698"/>
      <c r="AV21" s="698"/>
      <c r="AW21" s="698"/>
      <c r="AX21" s="698"/>
      <c r="AY21" s="698"/>
      <c r="AZ21" s="698"/>
      <c r="BA21" s="698"/>
      <c r="BB21" s="698"/>
      <c r="BC21" s="698"/>
      <c r="BD21" s="698"/>
      <c r="BE21" s="698"/>
      <c r="BF21" s="699"/>
      <c r="BG21" s="621">
        <v>61926</v>
      </c>
      <c r="BH21" s="622"/>
      <c r="BI21" s="622"/>
      <c r="BJ21" s="622"/>
      <c r="BK21" s="622"/>
      <c r="BL21" s="622"/>
      <c r="BM21" s="622"/>
      <c r="BN21" s="623"/>
      <c r="BO21" s="659">
        <v>0</v>
      </c>
      <c r="BP21" s="659"/>
      <c r="BQ21" s="659"/>
      <c r="BR21" s="659"/>
      <c r="BS21" s="660" t="s">
        <v>133</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282</v>
      </c>
      <c r="C22" s="619"/>
      <c r="D22" s="619"/>
      <c r="E22" s="619"/>
      <c r="F22" s="619"/>
      <c r="G22" s="619"/>
      <c r="H22" s="619"/>
      <c r="I22" s="619"/>
      <c r="J22" s="619"/>
      <c r="K22" s="619"/>
      <c r="L22" s="619"/>
      <c r="M22" s="619"/>
      <c r="N22" s="619"/>
      <c r="O22" s="619"/>
      <c r="P22" s="619"/>
      <c r="Q22" s="620"/>
      <c r="R22" s="621">
        <v>38528505</v>
      </c>
      <c r="S22" s="622"/>
      <c r="T22" s="622"/>
      <c r="U22" s="622"/>
      <c r="V22" s="622"/>
      <c r="W22" s="622"/>
      <c r="X22" s="622"/>
      <c r="Y22" s="623"/>
      <c r="Z22" s="659">
        <v>1.8</v>
      </c>
      <c r="AA22" s="659"/>
      <c r="AB22" s="659"/>
      <c r="AC22" s="659"/>
      <c r="AD22" s="660">
        <v>38528505</v>
      </c>
      <c r="AE22" s="660"/>
      <c r="AF22" s="660"/>
      <c r="AG22" s="660"/>
      <c r="AH22" s="660"/>
      <c r="AI22" s="660"/>
      <c r="AJ22" s="660"/>
      <c r="AK22" s="660"/>
      <c r="AL22" s="624">
        <v>3.9</v>
      </c>
      <c r="AM22" s="625"/>
      <c r="AN22" s="625"/>
      <c r="AO22" s="661"/>
      <c r="AP22" s="618" t="s">
        <v>283</v>
      </c>
      <c r="AQ22" s="698"/>
      <c r="AR22" s="698"/>
      <c r="AS22" s="698"/>
      <c r="AT22" s="698"/>
      <c r="AU22" s="698"/>
      <c r="AV22" s="698"/>
      <c r="AW22" s="698"/>
      <c r="AX22" s="698"/>
      <c r="AY22" s="698"/>
      <c r="AZ22" s="698"/>
      <c r="BA22" s="698"/>
      <c r="BB22" s="698"/>
      <c r="BC22" s="698"/>
      <c r="BD22" s="698"/>
      <c r="BE22" s="698"/>
      <c r="BF22" s="699"/>
      <c r="BG22" s="621">
        <v>18905359</v>
      </c>
      <c r="BH22" s="622"/>
      <c r="BI22" s="622"/>
      <c r="BJ22" s="622"/>
      <c r="BK22" s="622"/>
      <c r="BL22" s="622"/>
      <c r="BM22" s="622"/>
      <c r="BN22" s="623"/>
      <c r="BO22" s="659">
        <v>2.2000000000000002</v>
      </c>
      <c r="BP22" s="659"/>
      <c r="BQ22" s="659"/>
      <c r="BR22" s="659"/>
      <c r="BS22" s="660" t="s">
        <v>237</v>
      </c>
      <c r="BT22" s="660"/>
      <c r="BU22" s="660"/>
      <c r="BV22" s="660"/>
      <c r="BW22" s="660"/>
      <c r="BX22" s="660"/>
      <c r="BY22" s="660"/>
      <c r="BZ22" s="660"/>
      <c r="CA22" s="660"/>
      <c r="CB22" s="700"/>
      <c r="CD22" s="673" t="s">
        <v>284</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285</v>
      </c>
      <c r="C23" s="619"/>
      <c r="D23" s="619"/>
      <c r="E23" s="619"/>
      <c r="F23" s="619"/>
      <c r="G23" s="619"/>
      <c r="H23" s="619"/>
      <c r="I23" s="619"/>
      <c r="J23" s="619"/>
      <c r="K23" s="619"/>
      <c r="L23" s="619"/>
      <c r="M23" s="619"/>
      <c r="N23" s="619"/>
      <c r="O23" s="619"/>
      <c r="P23" s="619"/>
      <c r="Q23" s="620"/>
      <c r="R23" s="621">
        <v>1556299</v>
      </c>
      <c r="S23" s="622"/>
      <c r="T23" s="622"/>
      <c r="U23" s="622"/>
      <c r="V23" s="622"/>
      <c r="W23" s="622"/>
      <c r="X23" s="622"/>
      <c r="Y23" s="623"/>
      <c r="Z23" s="659">
        <v>0.1</v>
      </c>
      <c r="AA23" s="659"/>
      <c r="AB23" s="659"/>
      <c r="AC23" s="659"/>
      <c r="AD23" s="660" t="s">
        <v>237</v>
      </c>
      <c r="AE23" s="660"/>
      <c r="AF23" s="660"/>
      <c r="AG23" s="660"/>
      <c r="AH23" s="660"/>
      <c r="AI23" s="660"/>
      <c r="AJ23" s="660"/>
      <c r="AK23" s="660"/>
      <c r="AL23" s="624" t="s">
        <v>133</v>
      </c>
      <c r="AM23" s="625"/>
      <c r="AN23" s="625"/>
      <c r="AO23" s="661"/>
      <c r="AP23" s="618" t="s">
        <v>286</v>
      </c>
      <c r="AQ23" s="698"/>
      <c r="AR23" s="698"/>
      <c r="AS23" s="698"/>
      <c r="AT23" s="698"/>
      <c r="AU23" s="698"/>
      <c r="AV23" s="698"/>
      <c r="AW23" s="698"/>
      <c r="AX23" s="698"/>
      <c r="AY23" s="698"/>
      <c r="AZ23" s="698"/>
      <c r="BA23" s="698"/>
      <c r="BB23" s="698"/>
      <c r="BC23" s="698"/>
      <c r="BD23" s="698"/>
      <c r="BE23" s="698"/>
      <c r="BF23" s="699"/>
      <c r="BG23" s="621">
        <v>61613628</v>
      </c>
      <c r="BH23" s="622"/>
      <c r="BI23" s="622"/>
      <c r="BJ23" s="622"/>
      <c r="BK23" s="622"/>
      <c r="BL23" s="622"/>
      <c r="BM23" s="622"/>
      <c r="BN23" s="623"/>
      <c r="BO23" s="659">
        <v>7.1</v>
      </c>
      <c r="BP23" s="659"/>
      <c r="BQ23" s="659"/>
      <c r="BR23" s="659"/>
      <c r="BS23" s="660" t="s">
        <v>133</v>
      </c>
      <c r="BT23" s="660"/>
      <c r="BU23" s="660"/>
      <c r="BV23" s="660"/>
      <c r="BW23" s="660"/>
      <c r="BX23" s="660"/>
      <c r="BY23" s="660"/>
      <c r="BZ23" s="660"/>
      <c r="CA23" s="660"/>
      <c r="CB23" s="700"/>
      <c r="CD23" s="673" t="s">
        <v>225</v>
      </c>
      <c r="CE23" s="674"/>
      <c r="CF23" s="674"/>
      <c r="CG23" s="674"/>
      <c r="CH23" s="674"/>
      <c r="CI23" s="674"/>
      <c r="CJ23" s="674"/>
      <c r="CK23" s="674"/>
      <c r="CL23" s="674"/>
      <c r="CM23" s="674"/>
      <c r="CN23" s="674"/>
      <c r="CO23" s="674"/>
      <c r="CP23" s="674"/>
      <c r="CQ23" s="675"/>
      <c r="CR23" s="673" t="s">
        <v>287</v>
      </c>
      <c r="CS23" s="674"/>
      <c r="CT23" s="674"/>
      <c r="CU23" s="674"/>
      <c r="CV23" s="674"/>
      <c r="CW23" s="674"/>
      <c r="CX23" s="674"/>
      <c r="CY23" s="675"/>
      <c r="CZ23" s="673" t="s">
        <v>288</v>
      </c>
      <c r="DA23" s="674"/>
      <c r="DB23" s="674"/>
      <c r="DC23" s="675"/>
      <c r="DD23" s="673" t="s">
        <v>289</v>
      </c>
      <c r="DE23" s="674"/>
      <c r="DF23" s="674"/>
      <c r="DG23" s="674"/>
      <c r="DH23" s="674"/>
      <c r="DI23" s="674"/>
      <c r="DJ23" s="674"/>
      <c r="DK23" s="675"/>
      <c r="DL23" s="711" t="s">
        <v>290</v>
      </c>
      <c r="DM23" s="712"/>
      <c r="DN23" s="712"/>
      <c r="DO23" s="712"/>
      <c r="DP23" s="712"/>
      <c r="DQ23" s="712"/>
      <c r="DR23" s="712"/>
      <c r="DS23" s="712"/>
      <c r="DT23" s="712"/>
      <c r="DU23" s="712"/>
      <c r="DV23" s="713"/>
      <c r="DW23" s="673" t="s">
        <v>291</v>
      </c>
      <c r="DX23" s="674"/>
      <c r="DY23" s="674"/>
      <c r="DZ23" s="674"/>
      <c r="EA23" s="674"/>
      <c r="EB23" s="674"/>
      <c r="EC23" s="675"/>
    </row>
    <row r="24" spans="2:133" ht="11.25" customHeight="1" x14ac:dyDescent="0.2">
      <c r="B24" s="618" t="s">
        <v>292</v>
      </c>
      <c r="C24" s="619"/>
      <c r="D24" s="619"/>
      <c r="E24" s="619"/>
      <c r="F24" s="619"/>
      <c r="G24" s="619"/>
      <c r="H24" s="619"/>
      <c r="I24" s="619"/>
      <c r="J24" s="619"/>
      <c r="K24" s="619"/>
      <c r="L24" s="619"/>
      <c r="M24" s="619"/>
      <c r="N24" s="619"/>
      <c r="O24" s="619"/>
      <c r="P24" s="619"/>
      <c r="Q24" s="620"/>
      <c r="R24" s="621">
        <v>2050</v>
      </c>
      <c r="S24" s="622"/>
      <c r="T24" s="622"/>
      <c r="U24" s="622"/>
      <c r="V24" s="622"/>
      <c r="W24" s="622"/>
      <c r="X24" s="622"/>
      <c r="Y24" s="623"/>
      <c r="Z24" s="659">
        <v>0</v>
      </c>
      <c r="AA24" s="659"/>
      <c r="AB24" s="659"/>
      <c r="AC24" s="659"/>
      <c r="AD24" s="660" t="s">
        <v>237</v>
      </c>
      <c r="AE24" s="660"/>
      <c r="AF24" s="660"/>
      <c r="AG24" s="660"/>
      <c r="AH24" s="660"/>
      <c r="AI24" s="660"/>
      <c r="AJ24" s="660"/>
      <c r="AK24" s="660"/>
      <c r="AL24" s="624" t="s">
        <v>133</v>
      </c>
      <c r="AM24" s="625"/>
      <c r="AN24" s="625"/>
      <c r="AO24" s="661"/>
      <c r="AP24" s="618" t="s">
        <v>293</v>
      </c>
      <c r="AQ24" s="698"/>
      <c r="AR24" s="698"/>
      <c r="AS24" s="698"/>
      <c r="AT24" s="698"/>
      <c r="AU24" s="698"/>
      <c r="AV24" s="698"/>
      <c r="AW24" s="698"/>
      <c r="AX24" s="698"/>
      <c r="AY24" s="698"/>
      <c r="AZ24" s="698"/>
      <c r="BA24" s="698"/>
      <c r="BB24" s="698"/>
      <c r="BC24" s="698"/>
      <c r="BD24" s="698"/>
      <c r="BE24" s="698"/>
      <c r="BF24" s="699"/>
      <c r="BG24" s="621" t="s">
        <v>237</v>
      </c>
      <c r="BH24" s="622"/>
      <c r="BI24" s="622"/>
      <c r="BJ24" s="622"/>
      <c r="BK24" s="622"/>
      <c r="BL24" s="622"/>
      <c r="BM24" s="622"/>
      <c r="BN24" s="623"/>
      <c r="BO24" s="659" t="s">
        <v>237</v>
      </c>
      <c r="BP24" s="659"/>
      <c r="BQ24" s="659"/>
      <c r="BR24" s="659"/>
      <c r="BS24" s="660" t="s">
        <v>133</v>
      </c>
      <c r="BT24" s="660"/>
      <c r="BU24" s="660"/>
      <c r="BV24" s="660"/>
      <c r="BW24" s="660"/>
      <c r="BX24" s="660"/>
      <c r="BY24" s="660"/>
      <c r="BZ24" s="660"/>
      <c r="CA24" s="660"/>
      <c r="CB24" s="700"/>
      <c r="CD24" s="679" t="s">
        <v>294</v>
      </c>
      <c r="CE24" s="680"/>
      <c r="CF24" s="680"/>
      <c r="CG24" s="680"/>
      <c r="CH24" s="680"/>
      <c r="CI24" s="680"/>
      <c r="CJ24" s="680"/>
      <c r="CK24" s="680"/>
      <c r="CL24" s="680"/>
      <c r="CM24" s="680"/>
      <c r="CN24" s="680"/>
      <c r="CO24" s="680"/>
      <c r="CP24" s="680"/>
      <c r="CQ24" s="681"/>
      <c r="CR24" s="676">
        <v>1151791229</v>
      </c>
      <c r="CS24" s="677"/>
      <c r="CT24" s="677"/>
      <c r="CU24" s="677"/>
      <c r="CV24" s="677"/>
      <c r="CW24" s="677"/>
      <c r="CX24" s="677"/>
      <c r="CY24" s="702"/>
      <c r="CZ24" s="703">
        <v>55.6</v>
      </c>
      <c r="DA24" s="685"/>
      <c r="DB24" s="685"/>
      <c r="DC24" s="705"/>
      <c r="DD24" s="701">
        <v>682482424</v>
      </c>
      <c r="DE24" s="677"/>
      <c r="DF24" s="677"/>
      <c r="DG24" s="677"/>
      <c r="DH24" s="677"/>
      <c r="DI24" s="677"/>
      <c r="DJ24" s="677"/>
      <c r="DK24" s="702"/>
      <c r="DL24" s="701">
        <v>667300009</v>
      </c>
      <c r="DM24" s="677"/>
      <c r="DN24" s="677"/>
      <c r="DO24" s="677"/>
      <c r="DP24" s="677"/>
      <c r="DQ24" s="677"/>
      <c r="DR24" s="677"/>
      <c r="DS24" s="677"/>
      <c r="DT24" s="677"/>
      <c r="DU24" s="677"/>
      <c r="DV24" s="702"/>
      <c r="DW24" s="703">
        <v>65.400000000000006</v>
      </c>
      <c r="DX24" s="685"/>
      <c r="DY24" s="685"/>
      <c r="DZ24" s="685"/>
      <c r="EA24" s="685"/>
      <c r="EB24" s="685"/>
      <c r="EC24" s="704"/>
    </row>
    <row r="25" spans="2:133" ht="11.25" customHeight="1" x14ac:dyDescent="0.2">
      <c r="B25" s="618" t="s">
        <v>295</v>
      </c>
      <c r="C25" s="619"/>
      <c r="D25" s="619"/>
      <c r="E25" s="619"/>
      <c r="F25" s="619"/>
      <c r="G25" s="619"/>
      <c r="H25" s="619"/>
      <c r="I25" s="619"/>
      <c r="J25" s="619"/>
      <c r="K25" s="619"/>
      <c r="L25" s="619"/>
      <c r="M25" s="619"/>
      <c r="N25" s="619"/>
      <c r="O25" s="619"/>
      <c r="P25" s="619"/>
      <c r="Q25" s="620"/>
      <c r="R25" s="621">
        <v>1044853145</v>
      </c>
      <c r="S25" s="622"/>
      <c r="T25" s="622"/>
      <c r="U25" s="622"/>
      <c r="V25" s="622"/>
      <c r="W25" s="622"/>
      <c r="X25" s="622"/>
      <c r="Y25" s="623"/>
      <c r="Z25" s="659">
        <v>49.6</v>
      </c>
      <c r="AA25" s="659"/>
      <c r="AB25" s="659"/>
      <c r="AC25" s="659"/>
      <c r="AD25" s="660">
        <v>981681168</v>
      </c>
      <c r="AE25" s="660"/>
      <c r="AF25" s="660"/>
      <c r="AG25" s="660"/>
      <c r="AH25" s="660"/>
      <c r="AI25" s="660"/>
      <c r="AJ25" s="660"/>
      <c r="AK25" s="660"/>
      <c r="AL25" s="624">
        <v>99.2</v>
      </c>
      <c r="AM25" s="625"/>
      <c r="AN25" s="625"/>
      <c r="AO25" s="661"/>
      <c r="AP25" s="618" t="s">
        <v>296</v>
      </c>
      <c r="AQ25" s="698"/>
      <c r="AR25" s="698"/>
      <c r="AS25" s="698"/>
      <c r="AT25" s="698"/>
      <c r="AU25" s="698"/>
      <c r="AV25" s="698"/>
      <c r="AW25" s="698"/>
      <c r="AX25" s="698"/>
      <c r="AY25" s="698"/>
      <c r="AZ25" s="698"/>
      <c r="BA25" s="698"/>
      <c r="BB25" s="698"/>
      <c r="BC25" s="698"/>
      <c r="BD25" s="698"/>
      <c r="BE25" s="698"/>
      <c r="BF25" s="699"/>
      <c r="BG25" s="621" t="s">
        <v>237</v>
      </c>
      <c r="BH25" s="622"/>
      <c r="BI25" s="622"/>
      <c r="BJ25" s="622"/>
      <c r="BK25" s="622"/>
      <c r="BL25" s="622"/>
      <c r="BM25" s="622"/>
      <c r="BN25" s="623"/>
      <c r="BO25" s="659" t="s">
        <v>133</v>
      </c>
      <c r="BP25" s="659"/>
      <c r="BQ25" s="659"/>
      <c r="BR25" s="659"/>
      <c r="BS25" s="660" t="s">
        <v>237</v>
      </c>
      <c r="BT25" s="660"/>
      <c r="BU25" s="660"/>
      <c r="BV25" s="660"/>
      <c r="BW25" s="660"/>
      <c r="BX25" s="660"/>
      <c r="BY25" s="660"/>
      <c r="BZ25" s="660"/>
      <c r="CA25" s="660"/>
      <c r="CB25" s="700"/>
      <c r="CD25" s="618" t="s">
        <v>297</v>
      </c>
      <c r="CE25" s="619"/>
      <c r="CF25" s="619"/>
      <c r="CG25" s="619"/>
      <c r="CH25" s="619"/>
      <c r="CI25" s="619"/>
      <c r="CJ25" s="619"/>
      <c r="CK25" s="619"/>
      <c r="CL25" s="619"/>
      <c r="CM25" s="619"/>
      <c r="CN25" s="619"/>
      <c r="CO25" s="619"/>
      <c r="CP25" s="619"/>
      <c r="CQ25" s="620"/>
      <c r="CR25" s="621">
        <v>364447730</v>
      </c>
      <c r="CS25" s="634"/>
      <c r="CT25" s="634"/>
      <c r="CU25" s="634"/>
      <c r="CV25" s="634"/>
      <c r="CW25" s="634"/>
      <c r="CX25" s="634"/>
      <c r="CY25" s="635"/>
      <c r="CZ25" s="624">
        <v>17.600000000000001</v>
      </c>
      <c r="DA25" s="636"/>
      <c r="DB25" s="636"/>
      <c r="DC25" s="637"/>
      <c r="DD25" s="627">
        <v>310438692</v>
      </c>
      <c r="DE25" s="634"/>
      <c r="DF25" s="634"/>
      <c r="DG25" s="634"/>
      <c r="DH25" s="634"/>
      <c r="DI25" s="634"/>
      <c r="DJ25" s="634"/>
      <c r="DK25" s="635"/>
      <c r="DL25" s="627">
        <v>307557019</v>
      </c>
      <c r="DM25" s="634"/>
      <c r="DN25" s="634"/>
      <c r="DO25" s="634"/>
      <c r="DP25" s="634"/>
      <c r="DQ25" s="634"/>
      <c r="DR25" s="634"/>
      <c r="DS25" s="634"/>
      <c r="DT25" s="634"/>
      <c r="DU25" s="634"/>
      <c r="DV25" s="635"/>
      <c r="DW25" s="624">
        <v>30.1</v>
      </c>
      <c r="DX25" s="636"/>
      <c r="DY25" s="636"/>
      <c r="DZ25" s="636"/>
      <c r="EA25" s="636"/>
      <c r="EB25" s="636"/>
      <c r="EC25" s="648"/>
    </row>
    <row r="26" spans="2:133" ht="11.25" customHeight="1" x14ac:dyDescent="0.2">
      <c r="B26" s="618" t="s">
        <v>298</v>
      </c>
      <c r="C26" s="619"/>
      <c r="D26" s="619"/>
      <c r="E26" s="619"/>
      <c r="F26" s="619"/>
      <c r="G26" s="619"/>
      <c r="H26" s="619"/>
      <c r="I26" s="619"/>
      <c r="J26" s="619"/>
      <c r="K26" s="619"/>
      <c r="L26" s="619"/>
      <c r="M26" s="619"/>
      <c r="N26" s="619"/>
      <c r="O26" s="619"/>
      <c r="P26" s="619"/>
      <c r="Q26" s="620"/>
      <c r="R26" s="621">
        <v>826779</v>
      </c>
      <c r="S26" s="622"/>
      <c r="T26" s="622"/>
      <c r="U26" s="622"/>
      <c r="V26" s="622"/>
      <c r="W26" s="622"/>
      <c r="X26" s="622"/>
      <c r="Y26" s="623"/>
      <c r="Z26" s="659">
        <v>0</v>
      </c>
      <c r="AA26" s="659"/>
      <c r="AB26" s="659"/>
      <c r="AC26" s="659"/>
      <c r="AD26" s="660">
        <v>826779</v>
      </c>
      <c r="AE26" s="660"/>
      <c r="AF26" s="660"/>
      <c r="AG26" s="660"/>
      <c r="AH26" s="660"/>
      <c r="AI26" s="660"/>
      <c r="AJ26" s="660"/>
      <c r="AK26" s="660"/>
      <c r="AL26" s="624">
        <v>0.1</v>
      </c>
      <c r="AM26" s="625"/>
      <c r="AN26" s="625"/>
      <c r="AO26" s="661"/>
      <c r="AP26" s="618" t="s">
        <v>299</v>
      </c>
      <c r="AQ26" s="698"/>
      <c r="AR26" s="698"/>
      <c r="AS26" s="698"/>
      <c r="AT26" s="698"/>
      <c r="AU26" s="698"/>
      <c r="AV26" s="698"/>
      <c r="AW26" s="698"/>
      <c r="AX26" s="698"/>
      <c r="AY26" s="698"/>
      <c r="AZ26" s="698"/>
      <c r="BA26" s="698"/>
      <c r="BB26" s="698"/>
      <c r="BC26" s="698"/>
      <c r="BD26" s="698"/>
      <c r="BE26" s="698"/>
      <c r="BF26" s="699"/>
      <c r="BG26" s="621" t="s">
        <v>133</v>
      </c>
      <c r="BH26" s="622"/>
      <c r="BI26" s="622"/>
      <c r="BJ26" s="622"/>
      <c r="BK26" s="622"/>
      <c r="BL26" s="622"/>
      <c r="BM26" s="622"/>
      <c r="BN26" s="623"/>
      <c r="BO26" s="659" t="s">
        <v>237</v>
      </c>
      <c r="BP26" s="659"/>
      <c r="BQ26" s="659"/>
      <c r="BR26" s="659"/>
      <c r="BS26" s="660" t="s">
        <v>133</v>
      </c>
      <c r="BT26" s="660"/>
      <c r="BU26" s="660"/>
      <c r="BV26" s="660"/>
      <c r="BW26" s="660"/>
      <c r="BX26" s="660"/>
      <c r="BY26" s="660"/>
      <c r="BZ26" s="660"/>
      <c r="CA26" s="660"/>
      <c r="CB26" s="700"/>
      <c r="CD26" s="618" t="s">
        <v>300</v>
      </c>
      <c r="CE26" s="619"/>
      <c r="CF26" s="619"/>
      <c r="CG26" s="619"/>
      <c r="CH26" s="619"/>
      <c r="CI26" s="619"/>
      <c r="CJ26" s="619"/>
      <c r="CK26" s="619"/>
      <c r="CL26" s="619"/>
      <c r="CM26" s="619"/>
      <c r="CN26" s="619"/>
      <c r="CO26" s="619"/>
      <c r="CP26" s="619"/>
      <c r="CQ26" s="620"/>
      <c r="CR26" s="621">
        <v>256893881</v>
      </c>
      <c r="CS26" s="622"/>
      <c r="CT26" s="622"/>
      <c r="CU26" s="622"/>
      <c r="CV26" s="622"/>
      <c r="CW26" s="622"/>
      <c r="CX26" s="622"/>
      <c r="CY26" s="623"/>
      <c r="CZ26" s="624">
        <v>12.4</v>
      </c>
      <c r="DA26" s="636"/>
      <c r="DB26" s="636"/>
      <c r="DC26" s="637"/>
      <c r="DD26" s="627">
        <v>207387217</v>
      </c>
      <c r="DE26" s="622"/>
      <c r="DF26" s="622"/>
      <c r="DG26" s="622"/>
      <c r="DH26" s="622"/>
      <c r="DI26" s="622"/>
      <c r="DJ26" s="622"/>
      <c r="DK26" s="623"/>
      <c r="DL26" s="627" t="s">
        <v>237</v>
      </c>
      <c r="DM26" s="622"/>
      <c r="DN26" s="622"/>
      <c r="DO26" s="622"/>
      <c r="DP26" s="622"/>
      <c r="DQ26" s="622"/>
      <c r="DR26" s="622"/>
      <c r="DS26" s="622"/>
      <c r="DT26" s="622"/>
      <c r="DU26" s="622"/>
      <c r="DV26" s="623"/>
      <c r="DW26" s="624" t="s">
        <v>133</v>
      </c>
      <c r="DX26" s="636"/>
      <c r="DY26" s="636"/>
      <c r="DZ26" s="636"/>
      <c r="EA26" s="636"/>
      <c r="EB26" s="636"/>
      <c r="EC26" s="648"/>
    </row>
    <row r="27" spans="2:133" ht="11.25" customHeight="1" x14ac:dyDescent="0.2">
      <c r="B27" s="618" t="s">
        <v>301</v>
      </c>
      <c r="C27" s="619"/>
      <c r="D27" s="619"/>
      <c r="E27" s="619"/>
      <c r="F27" s="619"/>
      <c r="G27" s="619"/>
      <c r="H27" s="619"/>
      <c r="I27" s="619"/>
      <c r="J27" s="619"/>
      <c r="K27" s="619"/>
      <c r="L27" s="619"/>
      <c r="M27" s="619"/>
      <c r="N27" s="619"/>
      <c r="O27" s="619"/>
      <c r="P27" s="619"/>
      <c r="Q27" s="620"/>
      <c r="R27" s="621">
        <v>27849982</v>
      </c>
      <c r="S27" s="622"/>
      <c r="T27" s="622"/>
      <c r="U27" s="622"/>
      <c r="V27" s="622"/>
      <c r="W27" s="622"/>
      <c r="X27" s="622"/>
      <c r="Y27" s="623"/>
      <c r="Z27" s="659">
        <v>1.3</v>
      </c>
      <c r="AA27" s="659"/>
      <c r="AB27" s="659"/>
      <c r="AC27" s="659"/>
      <c r="AD27" s="660" t="s">
        <v>237</v>
      </c>
      <c r="AE27" s="660"/>
      <c r="AF27" s="660"/>
      <c r="AG27" s="660"/>
      <c r="AH27" s="660"/>
      <c r="AI27" s="660"/>
      <c r="AJ27" s="660"/>
      <c r="AK27" s="660"/>
      <c r="AL27" s="624" t="s">
        <v>237</v>
      </c>
      <c r="AM27" s="625"/>
      <c r="AN27" s="625"/>
      <c r="AO27" s="661"/>
      <c r="AP27" s="618" t="s">
        <v>302</v>
      </c>
      <c r="AQ27" s="619"/>
      <c r="AR27" s="619"/>
      <c r="AS27" s="619"/>
      <c r="AT27" s="619"/>
      <c r="AU27" s="619"/>
      <c r="AV27" s="619"/>
      <c r="AW27" s="619"/>
      <c r="AX27" s="619"/>
      <c r="AY27" s="619"/>
      <c r="AZ27" s="619"/>
      <c r="BA27" s="619"/>
      <c r="BB27" s="619"/>
      <c r="BC27" s="619"/>
      <c r="BD27" s="619"/>
      <c r="BE27" s="619"/>
      <c r="BF27" s="620"/>
      <c r="BG27" s="621">
        <v>867276496</v>
      </c>
      <c r="BH27" s="622"/>
      <c r="BI27" s="622"/>
      <c r="BJ27" s="622"/>
      <c r="BK27" s="622"/>
      <c r="BL27" s="622"/>
      <c r="BM27" s="622"/>
      <c r="BN27" s="623"/>
      <c r="BO27" s="659">
        <v>100</v>
      </c>
      <c r="BP27" s="659"/>
      <c r="BQ27" s="659"/>
      <c r="BR27" s="659"/>
      <c r="BS27" s="660">
        <v>9112053</v>
      </c>
      <c r="BT27" s="660"/>
      <c r="BU27" s="660"/>
      <c r="BV27" s="660"/>
      <c r="BW27" s="660"/>
      <c r="BX27" s="660"/>
      <c r="BY27" s="660"/>
      <c r="BZ27" s="660"/>
      <c r="CA27" s="660"/>
      <c r="CB27" s="700"/>
      <c r="CD27" s="618" t="s">
        <v>303</v>
      </c>
      <c r="CE27" s="619"/>
      <c r="CF27" s="619"/>
      <c r="CG27" s="619"/>
      <c r="CH27" s="619"/>
      <c r="CI27" s="619"/>
      <c r="CJ27" s="619"/>
      <c r="CK27" s="619"/>
      <c r="CL27" s="619"/>
      <c r="CM27" s="619"/>
      <c r="CN27" s="619"/>
      <c r="CO27" s="619"/>
      <c r="CP27" s="619"/>
      <c r="CQ27" s="620"/>
      <c r="CR27" s="621">
        <v>568467220</v>
      </c>
      <c r="CS27" s="634"/>
      <c r="CT27" s="634"/>
      <c r="CU27" s="634"/>
      <c r="CV27" s="634"/>
      <c r="CW27" s="634"/>
      <c r="CX27" s="634"/>
      <c r="CY27" s="635"/>
      <c r="CZ27" s="624">
        <v>27.4</v>
      </c>
      <c r="DA27" s="636"/>
      <c r="DB27" s="636"/>
      <c r="DC27" s="637"/>
      <c r="DD27" s="627">
        <v>197222066</v>
      </c>
      <c r="DE27" s="634"/>
      <c r="DF27" s="634"/>
      <c r="DG27" s="634"/>
      <c r="DH27" s="634"/>
      <c r="DI27" s="634"/>
      <c r="DJ27" s="634"/>
      <c r="DK27" s="635"/>
      <c r="DL27" s="627">
        <v>188734313</v>
      </c>
      <c r="DM27" s="634"/>
      <c r="DN27" s="634"/>
      <c r="DO27" s="634"/>
      <c r="DP27" s="634"/>
      <c r="DQ27" s="634"/>
      <c r="DR27" s="634"/>
      <c r="DS27" s="634"/>
      <c r="DT27" s="634"/>
      <c r="DU27" s="634"/>
      <c r="DV27" s="635"/>
      <c r="DW27" s="624">
        <v>18.5</v>
      </c>
      <c r="DX27" s="636"/>
      <c r="DY27" s="636"/>
      <c r="DZ27" s="636"/>
      <c r="EA27" s="636"/>
      <c r="EB27" s="636"/>
      <c r="EC27" s="648"/>
    </row>
    <row r="28" spans="2:133" ht="11.25" customHeight="1" x14ac:dyDescent="0.2">
      <c r="B28" s="618" t="s">
        <v>304</v>
      </c>
      <c r="C28" s="619"/>
      <c r="D28" s="619"/>
      <c r="E28" s="619"/>
      <c r="F28" s="619"/>
      <c r="G28" s="619"/>
      <c r="H28" s="619"/>
      <c r="I28" s="619"/>
      <c r="J28" s="619"/>
      <c r="K28" s="619"/>
      <c r="L28" s="619"/>
      <c r="M28" s="619"/>
      <c r="N28" s="619"/>
      <c r="O28" s="619"/>
      <c r="P28" s="619"/>
      <c r="Q28" s="620"/>
      <c r="R28" s="621">
        <v>31878761</v>
      </c>
      <c r="S28" s="622"/>
      <c r="T28" s="622"/>
      <c r="U28" s="622"/>
      <c r="V28" s="622"/>
      <c r="W28" s="622"/>
      <c r="X28" s="622"/>
      <c r="Y28" s="623"/>
      <c r="Z28" s="659">
        <v>1.5</v>
      </c>
      <c r="AA28" s="659"/>
      <c r="AB28" s="659"/>
      <c r="AC28" s="659"/>
      <c r="AD28" s="660" t="s">
        <v>133</v>
      </c>
      <c r="AE28" s="660"/>
      <c r="AF28" s="660"/>
      <c r="AG28" s="660"/>
      <c r="AH28" s="660"/>
      <c r="AI28" s="660"/>
      <c r="AJ28" s="660"/>
      <c r="AK28" s="660"/>
      <c r="AL28" s="624" t="s">
        <v>133</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305</v>
      </c>
      <c r="CE28" s="619"/>
      <c r="CF28" s="619"/>
      <c r="CG28" s="619"/>
      <c r="CH28" s="619"/>
      <c r="CI28" s="619"/>
      <c r="CJ28" s="619"/>
      <c r="CK28" s="619"/>
      <c r="CL28" s="619"/>
      <c r="CM28" s="619"/>
      <c r="CN28" s="619"/>
      <c r="CO28" s="619"/>
      <c r="CP28" s="619"/>
      <c r="CQ28" s="620"/>
      <c r="CR28" s="621">
        <v>218876279</v>
      </c>
      <c r="CS28" s="622"/>
      <c r="CT28" s="622"/>
      <c r="CU28" s="622"/>
      <c r="CV28" s="622"/>
      <c r="CW28" s="622"/>
      <c r="CX28" s="622"/>
      <c r="CY28" s="623"/>
      <c r="CZ28" s="624">
        <v>10.6</v>
      </c>
      <c r="DA28" s="636"/>
      <c r="DB28" s="636"/>
      <c r="DC28" s="637"/>
      <c r="DD28" s="627">
        <v>174821666</v>
      </c>
      <c r="DE28" s="622"/>
      <c r="DF28" s="622"/>
      <c r="DG28" s="622"/>
      <c r="DH28" s="622"/>
      <c r="DI28" s="622"/>
      <c r="DJ28" s="622"/>
      <c r="DK28" s="623"/>
      <c r="DL28" s="627">
        <v>171008677</v>
      </c>
      <c r="DM28" s="622"/>
      <c r="DN28" s="622"/>
      <c r="DO28" s="622"/>
      <c r="DP28" s="622"/>
      <c r="DQ28" s="622"/>
      <c r="DR28" s="622"/>
      <c r="DS28" s="622"/>
      <c r="DT28" s="622"/>
      <c r="DU28" s="622"/>
      <c r="DV28" s="623"/>
      <c r="DW28" s="624">
        <v>16.8</v>
      </c>
      <c r="DX28" s="636"/>
      <c r="DY28" s="636"/>
      <c r="DZ28" s="636"/>
      <c r="EA28" s="636"/>
      <c r="EB28" s="636"/>
      <c r="EC28" s="648"/>
    </row>
    <row r="29" spans="2:133" ht="11.25" customHeight="1" x14ac:dyDescent="0.2">
      <c r="B29" s="618" t="s">
        <v>306</v>
      </c>
      <c r="C29" s="619"/>
      <c r="D29" s="619"/>
      <c r="E29" s="619"/>
      <c r="F29" s="619"/>
      <c r="G29" s="619"/>
      <c r="H29" s="619"/>
      <c r="I29" s="619"/>
      <c r="J29" s="619"/>
      <c r="K29" s="619"/>
      <c r="L29" s="619"/>
      <c r="M29" s="619"/>
      <c r="N29" s="619"/>
      <c r="O29" s="619"/>
      <c r="P29" s="619"/>
      <c r="Q29" s="620"/>
      <c r="R29" s="621">
        <v>8662061</v>
      </c>
      <c r="S29" s="622"/>
      <c r="T29" s="622"/>
      <c r="U29" s="622"/>
      <c r="V29" s="622"/>
      <c r="W29" s="622"/>
      <c r="X29" s="622"/>
      <c r="Y29" s="623"/>
      <c r="Z29" s="659">
        <v>0.4</v>
      </c>
      <c r="AA29" s="659"/>
      <c r="AB29" s="659"/>
      <c r="AC29" s="659"/>
      <c r="AD29" s="660" t="s">
        <v>237</v>
      </c>
      <c r="AE29" s="660"/>
      <c r="AF29" s="660"/>
      <c r="AG29" s="660"/>
      <c r="AH29" s="660"/>
      <c r="AI29" s="660"/>
      <c r="AJ29" s="660"/>
      <c r="AK29" s="660"/>
      <c r="AL29" s="624" t="s">
        <v>133</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307</v>
      </c>
      <c r="CE29" s="641"/>
      <c r="CF29" s="618" t="s">
        <v>72</v>
      </c>
      <c r="CG29" s="619"/>
      <c r="CH29" s="619"/>
      <c r="CI29" s="619"/>
      <c r="CJ29" s="619"/>
      <c r="CK29" s="619"/>
      <c r="CL29" s="619"/>
      <c r="CM29" s="619"/>
      <c r="CN29" s="619"/>
      <c r="CO29" s="619"/>
      <c r="CP29" s="619"/>
      <c r="CQ29" s="620"/>
      <c r="CR29" s="621">
        <v>218823994</v>
      </c>
      <c r="CS29" s="634"/>
      <c r="CT29" s="634"/>
      <c r="CU29" s="634"/>
      <c r="CV29" s="634"/>
      <c r="CW29" s="634"/>
      <c r="CX29" s="634"/>
      <c r="CY29" s="635"/>
      <c r="CZ29" s="624">
        <v>10.6</v>
      </c>
      <c r="DA29" s="636"/>
      <c r="DB29" s="636"/>
      <c r="DC29" s="637"/>
      <c r="DD29" s="627">
        <v>174769381</v>
      </c>
      <c r="DE29" s="634"/>
      <c r="DF29" s="634"/>
      <c r="DG29" s="634"/>
      <c r="DH29" s="634"/>
      <c r="DI29" s="634"/>
      <c r="DJ29" s="634"/>
      <c r="DK29" s="635"/>
      <c r="DL29" s="627">
        <v>170956392</v>
      </c>
      <c r="DM29" s="634"/>
      <c r="DN29" s="634"/>
      <c r="DO29" s="634"/>
      <c r="DP29" s="634"/>
      <c r="DQ29" s="634"/>
      <c r="DR29" s="634"/>
      <c r="DS29" s="634"/>
      <c r="DT29" s="634"/>
      <c r="DU29" s="634"/>
      <c r="DV29" s="635"/>
      <c r="DW29" s="624">
        <v>16.7</v>
      </c>
      <c r="DX29" s="636"/>
      <c r="DY29" s="636"/>
      <c r="DZ29" s="636"/>
      <c r="EA29" s="636"/>
      <c r="EB29" s="636"/>
      <c r="EC29" s="648"/>
    </row>
    <row r="30" spans="2:133" ht="11.25" customHeight="1" x14ac:dyDescent="0.2">
      <c r="B30" s="618" t="s">
        <v>308</v>
      </c>
      <c r="C30" s="619"/>
      <c r="D30" s="619"/>
      <c r="E30" s="619"/>
      <c r="F30" s="619"/>
      <c r="G30" s="619"/>
      <c r="H30" s="619"/>
      <c r="I30" s="619"/>
      <c r="J30" s="619"/>
      <c r="K30" s="619"/>
      <c r="L30" s="619"/>
      <c r="M30" s="619"/>
      <c r="N30" s="619"/>
      <c r="O30" s="619"/>
      <c r="P30" s="619"/>
      <c r="Q30" s="620"/>
      <c r="R30" s="621">
        <v>465663425</v>
      </c>
      <c r="S30" s="622"/>
      <c r="T30" s="622"/>
      <c r="U30" s="622"/>
      <c r="V30" s="622"/>
      <c r="W30" s="622"/>
      <c r="X30" s="622"/>
      <c r="Y30" s="623"/>
      <c r="Z30" s="659">
        <v>22.1</v>
      </c>
      <c r="AA30" s="659"/>
      <c r="AB30" s="659"/>
      <c r="AC30" s="659"/>
      <c r="AD30" s="660" t="s">
        <v>133</v>
      </c>
      <c r="AE30" s="660"/>
      <c r="AF30" s="660"/>
      <c r="AG30" s="660"/>
      <c r="AH30" s="660"/>
      <c r="AI30" s="660"/>
      <c r="AJ30" s="660"/>
      <c r="AK30" s="660"/>
      <c r="AL30" s="624" t="s">
        <v>237</v>
      </c>
      <c r="AM30" s="625"/>
      <c r="AN30" s="625"/>
      <c r="AO30" s="661"/>
      <c r="AP30" s="673" t="s">
        <v>225</v>
      </c>
      <c r="AQ30" s="674"/>
      <c r="AR30" s="674"/>
      <c r="AS30" s="674"/>
      <c r="AT30" s="674"/>
      <c r="AU30" s="674"/>
      <c r="AV30" s="674"/>
      <c r="AW30" s="674"/>
      <c r="AX30" s="674"/>
      <c r="AY30" s="674"/>
      <c r="AZ30" s="674"/>
      <c r="BA30" s="674"/>
      <c r="BB30" s="674"/>
      <c r="BC30" s="674"/>
      <c r="BD30" s="674"/>
      <c r="BE30" s="674"/>
      <c r="BF30" s="675"/>
      <c r="BG30" s="673" t="s">
        <v>309</v>
      </c>
      <c r="BH30" s="691"/>
      <c r="BI30" s="691"/>
      <c r="BJ30" s="691"/>
      <c r="BK30" s="691"/>
      <c r="BL30" s="691"/>
      <c r="BM30" s="691"/>
      <c r="BN30" s="691"/>
      <c r="BO30" s="691"/>
      <c r="BP30" s="691"/>
      <c r="BQ30" s="692"/>
      <c r="BR30" s="673" t="s">
        <v>310</v>
      </c>
      <c r="BS30" s="691"/>
      <c r="BT30" s="691"/>
      <c r="BU30" s="691"/>
      <c r="BV30" s="691"/>
      <c r="BW30" s="691"/>
      <c r="BX30" s="691"/>
      <c r="BY30" s="691"/>
      <c r="BZ30" s="691"/>
      <c r="CA30" s="691"/>
      <c r="CB30" s="692"/>
      <c r="CD30" s="642"/>
      <c r="CE30" s="643"/>
      <c r="CF30" s="618" t="s">
        <v>311</v>
      </c>
      <c r="CG30" s="619"/>
      <c r="CH30" s="619"/>
      <c r="CI30" s="619"/>
      <c r="CJ30" s="619"/>
      <c r="CK30" s="619"/>
      <c r="CL30" s="619"/>
      <c r="CM30" s="619"/>
      <c r="CN30" s="619"/>
      <c r="CO30" s="619"/>
      <c r="CP30" s="619"/>
      <c r="CQ30" s="620"/>
      <c r="CR30" s="621">
        <v>195915765</v>
      </c>
      <c r="CS30" s="622"/>
      <c r="CT30" s="622"/>
      <c r="CU30" s="622"/>
      <c r="CV30" s="622"/>
      <c r="CW30" s="622"/>
      <c r="CX30" s="622"/>
      <c r="CY30" s="623"/>
      <c r="CZ30" s="624">
        <v>9.5</v>
      </c>
      <c r="DA30" s="636"/>
      <c r="DB30" s="636"/>
      <c r="DC30" s="637"/>
      <c r="DD30" s="627">
        <v>156478393</v>
      </c>
      <c r="DE30" s="622"/>
      <c r="DF30" s="622"/>
      <c r="DG30" s="622"/>
      <c r="DH30" s="622"/>
      <c r="DI30" s="622"/>
      <c r="DJ30" s="622"/>
      <c r="DK30" s="623"/>
      <c r="DL30" s="627">
        <v>153038806</v>
      </c>
      <c r="DM30" s="622"/>
      <c r="DN30" s="622"/>
      <c r="DO30" s="622"/>
      <c r="DP30" s="622"/>
      <c r="DQ30" s="622"/>
      <c r="DR30" s="622"/>
      <c r="DS30" s="622"/>
      <c r="DT30" s="622"/>
      <c r="DU30" s="622"/>
      <c r="DV30" s="623"/>
      <c r="DW30" s="624">
        <v>15</v>
      </c>
      <c r="DX30" s="636"/>
      <c r="DY30" s="636"/>
      <c r="DZ30" s="636"/>
      <c r="EA30" s="636"/>
      <c r="EB30" s="636"/>
      <c r="EC30" s="648"/>
    </row>
    <row r="31" spans="2:133" ht="11.25" customHeight="1" x14ac:dyDescent="0.2">
      <c r="B31" s="688" t="s">
        <v>312</v>
      </c>
      <c r="C31" s="689"/>
      <c r="D31" s="689"/>
      <c r="E31" s="689"/>
      <c r="F31" s="689"/>
      <c r="G31" s="689"/>
      <c r="H31" s="689"/>
      <c r="I31" s="689"/>
      <c r="J31" s="689"/>
      <c r="K31" s="689"/>
      <c r="L31" s="689"/>
      <c r="M31" s="689"/>
      <c r="N31" s="689"/>
      <c r="O31" s="689"/>
      <c r="P31" s="689"/>
      <c r="Q31" s="690"/>
      <c r="R31" s="621">
        <v>499538</v>
      </c>
      <c r="S31" s="622"/>
      <c r="T31" s="622"/>
      <c r="U31" s="622"/>
      <c r="V31" s="622"/>
      <c r="W31" s="622"/>
      <c r="X31" s="622"/>
      <c r="Y31" s="623"/>
      <c r="Z31" s="659">
        <v>0</v>
      </c>
      <c r="AA31" s="659"/>
      <c r="AB31" s="659"/>
      <c r="AC31" s="659"/>
      <c r="AD31" s="660">
        <v>499538</v>
      </c>
      <c r="AE31" s="660"/>
      <c r="AF31" s="660"/>
      <c r="AG31" s="660"/>
      <c r="AH31" s="660"/>
      <c r="AI31" s="660"/>
      <c r="AJ31" s="660"/>
      <c r="AK31" s="660"/>
      <c r="AL31" s="624">
        <v>0.1</v>
      </c>
      <c r="AM31" s="625"/>
      <c r="AN31" s="625"/>
      <c r="AO31" s="661"/>
      <c r="AP31" s="693" t="s">
        <v>313</v>
      </c>
      <c r="AQ31" s="694"/>
      <c r="AR31" s="694"/>
      <c r="AS31" s="694"/>
      <c r="AT31" s="695" t="s">
        <v>314</v>
      </c>
      <c r="AU31" s="218"/>
      <c r="AV31" s="218"/>
      <c r="AW31" s="218"/>
      <c r="AX31" s="679" t="s">
        <v>191</v>
      </c>
      <c r="AY31" s="680"/>
      <c r="AZ31" s="680"/>
      <c r="BA31" s="680"/>
      <c r="BB31" s="680"/>
      <c r="BC31" s="680"/>
      <c r="BD31" s="680"/>
      <c r="BE31" s="680"/>
      <c r="BF31" s="681"/>
      <c r="BG31" s="683">
        <v>99.6</v>
      </c>
      <c r="BH31" s="684"/>
      <c r="BI31" s="684"/>
      <c r="BJ31" s="684"/>
      <c r="BK31" s="684"/>
      <c r="BL31" s="684"/>
      <c r="BM31" s="685">
        <v>99.3</v>
      </c>
      <c r="BN31" s="684"/>
      <c r="BO31" s="684"/>
      <c r="BP31" s="684"/>
      <c r="BQ31" s="686"/>
      <c r="BR31" s="683">
        <v>99.6</v>
      </c>
      <c r="BS31" s="684"/>
      <c r="BT31" s="684"/>
      <c r="BU31" s="684"/>
      <c r="BV31" s="684"/>
      <c r="BW31" s="684"/>
      <c r="BX31" s="685">
        <v>99.3</v>
      </c>
      <c r="BY31" s="684"/>
      <c r="BZ31" s="684"/>
      <c r="CA31" s="684"/>
      <c r="CB31" s="686"/>
      <c r="CD31" s="642"/>
      <c r="CE31" s="643"/>
      <c r="CF31" s="618" t="s">
        <v>315</v>
      </c>
      <c r="CG31" s="619"/>
      <c r="CH31" s="619"/>
      <c r="CI31" s="619"/>
      <c r="CJ31" s="619"/>
      <c r="CK31" s="619"/>
      <c r="CL31" s="619"/>
      <c r="CM31" s="619"/>
      <c r="CN31" s="619"/>
      <c r="CO31" s="619"/>
      <c r="CP31" s="619"/>
      <c r="CQ31" s="620"/>
      <c r="CR31" s="621">
        <v>22908229</v>
      </c>
      <c r="CS31" s="634"/>
      <c r="CT31" s="634"/>
      <c r="CU31" s="634"/>
      <c r="CV31" s="634"/>
      <c r="CW31" s="634"/>
      <c r="CX31" s="634"/>
      <c r="CY31" s="635"/>
      <c r="CZ31" s="624">
        <v>1.1000000000000001</v>
      </c>
      <c r="DA31" s="636"/>
      <c r="DB31" s="636"/>
      <c r="DC31" s="637"/>
      <c r="DD31" s="627">
        <v>18290988</v>
      </c>
      <c r="DE31" s="634"/>
      <c r="DF31" s="634"/>
      <c r="DG31" s="634"/>
      <c r="DH31" s="634"/>
      <c r="DI31" s="634"/>
      <c r="DJ31" s="634"/>
      <c r="DK31" s="635"/>
      <c r="DL31" s="627">
        <v>17917586</v>
      </c>
      <c r="DM31" s="634"/>
      <c r="DN31" s="634"/>
      <c r="DO31" s="634"/>
      <c r="DP31" s="634"/>
      <c r="DQ31" s="634"/>
      <c r="DR31" s="634"/>
      <c r="DS31" s="634"/>
      <c r="DT31" s="634"/>
      <c r="DU31" s="634"/>
      <c r="DV31" s="635"/>
      <c r="DW31" s="624">
        <v>1.8</v>
      </c>
      <c r="DX31" s="636"/>
      <c r="DY31" s="636"/>
      <c r="DZ31" s="636"/>
      <c r="EA31" s="636"/>
      <c r="EB31" s="636"/>
      <c r="EC31" s="648"/>
    </row>
    <row r="32" spans="2:133" ht="11.25" customHeight="1" x14ac:dyDescent="0.2">
      <c r="B32" s="618" t="s">
        <v>316</v>
      </c>
      <c r="C32" s="619"/>
      <c r="D32" s="619"/>
      <c r="E32" s="619"/>
      <c r="F32" s="619"/>
      <c r="G32" s="619"/>
      <c r="H32" s="619"/>
      <c r="I32" s="619"/>
      <c r="J32" s="619"/>
      <c r="K32" s="619"/>
      <c r="L32" s="619"/>
      <c r="M32" s="619"/>
      <c r="N32" s="619"/>
      <c r="O32" s="619"/>
      <c r="P32" s="619"/>
      <c r="Q32" s="620"/>
      <c r="R32" s="621">
        <v>103556594</v>
      </c>
      <c r="S32" s="622"/>
      <c r="T32" s="622"/>
      <c r="U32" s="622"/>
      <c r="V32" s="622"/>
      <c r="W32" s="622"/>
      <c r="X32" s="622"/>
      <c r="Y32" s="623"/>
      <c r="Z32" s="659">
        <v>4.9000000000000004</v>
      </c>
      <c r="AA32" s="659"/>
      <c r="AB32" s="659"/>
      <c r="AC32" s="659"/>
      <c r="AD32" s="660" t="s">
        <v>133</v>
      </c>
      <c r="AE32" s="660"/>
      <c r="AF32" s="660"/>
      <c r="AG32" s="660"/>
      <c r="AH32" s="660"/>
      <c r="AI32" s="660"/>
      <c r="AJ32" s="660"/>
      <c r="AK32" s="660"/>
      <c r="AL32" s="624" t="s">
        <v>237</v>
      </c>
      <c r="AM32" s="625"/>
      <c r="AN32" s="625"/>
      <c r="AO32" s="661"/>
      <c r="AP32" s="662"/>
      <c r="AQ32" s="663"/>
      <c r="AR32" s="663"/>
      <c r="AS32" s="663"/>
      <c r="AT32" s="696"/>
      <c r="AU32" s="214" t="s">
        <v>317</v>
      </c>
      <c r="AX32" s="618" t="s">
        <v>318</v>
      </c>
      <c r="AY32" s="619"/>
      <c r="AZ32" s="619"/>
      <c r="BA32" s="619"/>
      <c r="BB32" s="619"/>
      <c r="BC32" s="619"/>
      <c r="BD32" s="619"/>
      <c r="BE32" s="619"/>
      <c r="BF32" s="620"/>
      <c r="BG32" s="687">
        <v>99.5</v>
      </c>
      <c r="BH32" s="634"/>
      <c r="BI32" s="634"/>
      <c r="BJ32" s="634"/>
      <c r="BK32" s="634"/>
      <c r="BL32" s="634"/>
      <c r="BM32" s="625">
        <v>99</v>
      </c>
      <c r="BN32" s="634"/>
      <c r="BO32" s="634"/>
      <c r="BP32" s="634"/>
      <c r="BQ32" s="657"/>
      <c r="BR32" s="687">
        <v>99.5</v>
      </c>
      <c r="BS32" s="634"/>
      <c r="BT32" s="634"/>
      <c r="BU32" s="634"/>
      <c r="BV32" s="634"/>
      <c r="BW32" s="634"/>
      <c r="BX32" s="625">
        <v>99</v>
      </c>
      <c r="BY32" s="634"/>
      <c r="BZ32" s="634"/>
      <c r="CA32" s="634"/>
      <c r="CB32" s="657"/>
      <c r="CD32" s="644"/>
      <c r="CE32" s="645"/>
      <c r="CF32" s="618" t="s">
        <v>319</v>
      </c>
      <c r="CG32" s="619"/>
      <c r="CH32" s="619"/>
      <c r="CI32" s="619"/>
      <c r="CJ32" s="619"/>
      <c r="CK32" s="619"/>
      <c r="CL32" s="619"/>
      <c r="CM32" s="619"/>
      <c r="CN32" s="619"/>
      <c r="CO32" s="619"/>
      <c r="CP32" s="619"/>
      <c r="CQ32" s="620"/>
      <c r="CR32" s="621">
        <v>52285</v>
      </c>
      <c r="CS32" s="622"/>
      <c r="CT32" s="622"/>
      <c r="CU32" s="622"/>
      <c r="CV32" s="622"/>
      <c r="CW32" s="622"/>
      <c r="CX32" s="622"/>
      <c r="CY32" s="623"/>
      <c r="CZ32" s="624">
        <v>0</v>
      </c>
      <c r="DA32" s="636"/>
      <c r="DB32" s="636"/>
      <c r="DC32" s="637"/>
      <c r="DD32" s="627">
        <v>52285</v>
      </c>
      <c r="DE32" s="622"/>
      <c r="DF32" s="622"/>
      <c r="DG32" s="622"/>
      <c r="DH32" s="622"/>
      <c r="DI32" s="622"/>
      <c r="DJ32" s="622"/>
      <c r="DK32" s="623"/>
      <c r="DL32" s="627">
        <v>52285</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2">
      <c r="B33" s="618" t="s">
        <v>320</v>
      </c>
      <c r="C33" s="619"/>
      <c r="D33" s="619"/>
      <c r="E33" s="619"/>
      <c r="F33" s="619"/>
      <c r="G33" s="619"/>
      <c r="H33" s="619"/>
      <c r="I33" s="619"/>
      <c r="J33" s="619"/>
      <c r="K33" s="619"/>
      <c r="L33" s="619"/>
      <c r="M33" s="619"/>
      <c r="N33" s="619"/>
      <c r="O33" s="619"/>
      <c r="P33" s="619"/>
      <c r="Q33" s="620"/>
      <c r="R33" s="621">
        <v>43306765</v>
      </c>
      <c r="S33" s="622"/>
      <c r="T33" s="622"/>
      <c r="U33" s="622"/>
      <c r="V33" s="622"/>
      <c r="W33" s="622"/>
      <c r="X33" s="622"/>
      <c r="Y33" s="623"/>
      <c r="Z33" s="659">
        <v>2.1</v>
      </c>
      <c r="AA33" s="659"/>
      <c r="AB33" s="659"/>
      <c r="AC33" s="659"/>
      <c r="AD33" s="660">
        <v>1347333</v>
      </c>
      <c r="AE33" s="660"/>
      <c r="AF33" s="660"/>
      <c r="AG33" s="660"/>
      <c r="AH33" s="660"/>
      <c r="AI33" s="660"/>
      <c r="AJ33" s="660"/>
      <c r="AK33" s="660"/>
      <c r="AL33" s="624">
        <v>0.1</v>
      </c>
      <c r="AM33" s="625"/>
      <c r="AN33" s="625"/>
      <c r="AO33" s="661"/>
      <c r="AP33" s="664"/>
      <c r="AQ33" s="665"/>
      <c r="AR33" s="665"/>
      <c r="AS33" s="665"/>
      <c r="AT33" s="697"/>
      <c r="AU33" s="219"/>
      <c r="AV33" s="219"/>
      <c r="AW33" s="219"/>
      <c r="AX33" s="602" t="s">
        <v>321</v>
      </c>
      <c r="AY33" s="603"/>
      <c r="AZ33" s="603"/>
      <c r="BA33" s="603"/>
      <c r="BB33" s="603"/>
      <c r="BC33" s="603"/>
      <c r="BD33" s="603"/>
      <c r="BE33" s="603"/>
      <c r="BF33" s="604"/>
      <c r="BG33" s="682">
        <v>99.8</v>
      </c>
      <c r="BH33" s="606"/>
      <c r="BI33" s="606"/>
      <c r="BJ33" s="606"/>
      <c r="BK33" s="606"/>
      <c r="BL33" s="606"/>
      <c r="BM33" s="652">
        <v>99.7</v>
      </c>
      <c r="BN33" s="606"/>
      <c r="BO33" s="606"/>
      <c r="BP33" s="606"/>
      <c r="BQ33" s="669"/>
      <c r="BR33" s="682">
        <v>99.8</v>
      </c>
      <c r="BS33" s="606"/>
      <c r="BT33" s="606"/>
      <c r="BU33" s="606"/>
      <c r="BV33" s="606"/>
      <c r="BW33" s="606"/>
      <c r="BX33" s="652">
        <v>99.6</v>
      </c>
      <c r="BY33" s="606"/>
      <c r="BZ33" s="606"/>
      <c r="CA33" s="606"/>
      <c r="CB33" s="669"/>
      <c r="CD33" s="618" t="s">
        <v>322</v>
      </c>
      <c r="CE33" s="619"/>
      <c r="CF33" s="619"/>
      <c r="CG33" s="619"/>
      <c r="CH33" s="619"/>
      <c r="CI33" s="619"/>
      <c r="CJ33" s="619"/>
      <c r="CK33" s="619"/>
      <c r="CL33" s="619"/>
      <c r="CM33" s="619"/>
      <c r="CN33" s="619"/>
      <c r="CO33" s="619"/>
      <c r="CP33" s="619"/>
      <c r="CQ33" s="620"/>
      <c r="CR33" s="621">
        <v>712082666</v>
      </c>
      <c r="CS33" s="634"/>
      <c r="CT33" s="634"/>
      <c r="CU33" s="634"/>
      <c r="CV33" s="634"/>
      <c r="CW33" s="634"/>
      <c r="CX33" s="634"/>
      <c r="CY33" s="635"/>
      <c r="CZ33" s="624">
        <v>34.4</v>
      </c>
      <c r="DA33" s="636"/>
      <c r="DB33" s="636"/>
      <c r="DC33" s="637"/>
      <c r="DD33" s="627">
        <v>395114571</v>
      </c>
      <c r="DE33" s="634"/>
      <c r="DF33" s="634"/>
      <c r="DG33" s="634"/>
      <c r="DH33" s="634"/>
      <c r="DI33" s="634"/>
      <c r="DJ33" s="634"/>
      <c r="DK33" s="635"/>
      <c r="DL33" s="627">
        <v>331753747</v>
      </c>
      <c r="DM33" s="634"/>
      <c r="DN33" s="634"/>
      <c r="DO33" s="634"/>
      <c r="DP33" s="634"/>
      <c r="DQ33" s="634"/>
      <c r="DR33" s="634"/>
      <c r="DS33" s="634"/>
      <c r="DT33" s="634"/>
      <c r="DU33" s="634"/>
      <c r="DV33" s="635"/>
      <c r="DW33" s="624">
        <v>32.5</v>
      </c>
      <c r="DX33" s="636"/>
      <c r="DY33" s="636"/>
      <c r="DZ33" s="636"/>
      <c r="EA33" s="636"/>
      <c r="EB33" s="636"/>
      <c r="EC33" s="648"/>
    </row>
    <row r="34" spans="2:133" ht="11.25" customHeight="1" x14ac:dyDescent="0.2">
      <c r="B34" s="618" t="s">
        <v>323</v>
      </c>
      <c r="C34" s="619"/>
      <c r="D34" s="619"/>
      <c r="E34" s="619"/>
      <c r="F34" s="619"/>
      <c r="G34" s="619"/>
      <c r="H34" s="619"/>
      <c r="I34" s="619"/>
      <c r="J34" s="619"/>
      <c r="K34" s="619"/>
      <c r="L34" s="619"/>
      <c r="M34" s="619"/>
      <c r="N34" s="619"/>
      <c r="O34" s="619"/>
      <c r="P34" s="619"/>
      <c r="Q34" s="620"/>
      <c r="R34" s="621">
        <v>730429</v>
      </c>
      <c r="S34" s="622"/>
      <c r="T34" s="622"/>
      <c r="U34" s="622"/>
      <c r="V34" s="622"/>
      <c r="W34" s="622"/>
      <c r="X34" s="622"/>
      <c r="Y34" s="623"/>
      <c r="Z34" s="659">
        <v>0</v>
      </c>
      <c r="AA34" s="659"/>
      <c r="AB34" s="659"/>
      <c r="AC34" s="659"/>
      <c r="AD34" s="660" t="s">
        <v>237</v>
      </c>
      <c r="AE34" s="660"/>
      <c r="AF34" s="660"/>
      <c r="AG34" s="660"/>
      <c r="AH34" s="660"/>
      <c r="AI34" s="660"/>
      <c r="AJ34" s="660"/>
      <c r="AK34" s="660"/>
      <c r="AL34" s="624" t="s">
        <v>237</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324</v>
      </c>
      <c r="CE34" s="619"/>
      <c r="CF34" s="619"/>
      <c r="CG34" s="619"/>
      <c r="CH34" s="619"/>
      <c r="CI34" s="619"/>
      <c r="CJ34" s="619"/>
      <c r="CK34" s="619"/>
      <c r="CL34" s="619"/>
      <c r="CM34" s="619"/>
      <c r="CN34" s="619"/>
      <c r="CO34" s="619"/>
      <c r="CP34" s="619"/>
      <c r="CQ34" s="620"/>
      <c r="CR34" s="621">
        <v>240272538</v>
      </c>
      <c r="CS34" s="622"/>
      <c r="CT34" s="622"/>
      <c r="CU34" s="622"/>
      <c r="CV34" s="622"/>
      <c r="CW34" s="622"/>
      <c r="CX34" s="622"/>
      <c r="CY34" s="623"/>
      <c r="CZ34" s="624">
        <v>11.6</v>
      </c>
      <c r="DA34" s="636"/>
      <c r="DB34" s="636"/>
      <c r="DC34" s="637"/>
      <c r="DD34" s="627">
        <v>140252523</v>
      </c>
      <c r="DE34" s="622"/>
      <c r="DF34" s="622"/>
      <c r="DG34" s="622"/>
      <c r="DH34" s="622"/>
      <c r="DI34" s="622"/>
      <c r="DJ34" s="622"/>
      <c r="DK34" s="623"/>
      <c r="DL34" s="627">
        <v>128323869</v>
      </c>
      <c r="DM34" s="622"/>
      <c r="DN34" s="622"/>
      <c r="DO34" s="622"/>
      <c r="DP34" s="622"/>
      <c r="DQ34" s="622"/>
      <c r="DR34" s="622"/>
      <c r="DS34" s="622"/>
      <c r="DT34" s="622"/>
      <c r="DU34" s="622"/>
      <c r="DV34" s="623"/>
      <c r="DW34" s="624">
        <v>12.6</v>
      </c>
      <c r="DX34" s="636"/>
      <c r="DY34" s="636"/>
      <c r="DZ34" s="636"/>
      <c r="EA34" s="636"/>
      <c r="EB34" s="636"/>
      <c r="EC34" s="648"/>
    </row>
    <row r="35" spans="2:133" ht="11.25" customHeight="1" x14ac:dyDescent="0.2">
      <c r="B35" s="618" t="s">
        <v>325</v>
      </c>
      <c r="C35" s="619"/>
      <c r="D35" s="619"/>
      <c r="E35" s="619"/>
      <c r="F35" s="619"/>
      <c r="G35" s="619"/>
      <c r="H35" s="619"/>
      <c r="I35" s="619"/>
      <c r="J35" s="619"/>
      <c r="K35" s="619"/>
      <c r="L35" s="619"/>
      <c r="M35" s="619"/>
      <c r="N35" s="619"/>
      <c r="O35" s="619"/>
      <c r="P35" s="619"/>
      <c r="Q35" s="620"/>
      <c r="R35" s="621">
        <v>41780809</v>
      </c>
      <c r="S35" s="622"/>
      <c r="T35" s="622"/>
      <c r="U35" s="622"/>
      <c r="V35" s="622"/>
      <c r="W35" s="622"/>
      <c r="X35" s="622"/>
      <c r="Y35" s="623"/>
      <c r="Z35" s="659">
        <v>2</v>
      </c>
      <c r="AA35" s="659"/>
      <c r="AB35" s="659"/>
      <c r="AC35" s="659"/>
      <c r="AD35" s="660" t="s">
        <v>133</v>
      </c>
      <c r="AE35" s="660"/>
      <c r="AF35" s="660"/>
      <c r="AG35" s="660"/>
      <c r="AH35" s="660"/>
      <c r="AI35" s="660"/>
      <c r="AJ35" s="660"/>
      <c r="AK35" s="660"/>
      <c r="AL35" s="624" t="s">
        <v>237</v>
      </c>
      <c r="AM35" s="625"/>
      <c r="AN35" s="625"/>
      <c r="AO35" s="661"/>
      <c r="AP35" s="222"/>
      <c r="AQ35" s="673" t="s">
        <v>326</v>
      </c>
      <c r="AR35" s="674"/>
      <c r="AS35" s="674"/>
      <c r="AT35" s="674"/>
      <c r="AU35" s="674"/>
      <c r="AV35" s="674"/>
      <c r="AW35" s="674"/>
      <c r="AX35" s="674"/>
      <c r="AY35" s="674"/>
      <c r="AZ35" s="674"/>
      <c r="BA35" s="674"/>
      <c r="BB35" s="674"/>
      <c r="BC35" s="674"/>
      <c r="BD35" s="674"/>
      <c r="BE35" s="674"/>
      <c r="BF35" s="675"/>
      <c r="BG35" s="673" t="s">
        <v>327</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328</v>
      </c>
      <c r="CE35" s="619"/>
      <c r="CF35" s="619"/>
      <c r="CG35" s="619"/>
      <c r="CH35" s="619"/>
      <c r="CI35" s="619"/>
      <c r="CJ35" s="619"/>
      <c r="CK35" s="619"/>
      <c r="CL35" s="619"/>
      <c r="CM35" s="619"/>
      <c r="CN35" s="619"/>
      <c r="CO35" s="619"/>
      <c r="CP35" s="619"/>
      <c r="CQ35" s="620"/>
      <c r="CR35" s="621">
        <v>13983252</v>
      </c>
      <c r="CS35" s="634"/>
      <c r="CT35" s="634"/>
      <c r="CU35" s="634"/>
      <c r="CV35" s="634"/>
      <c r="CW35" s="634"/>
      <c r="CX35" s="634"/>
      <c r="CY35" s="635"/>
      <c r="CZ35" s="624">
        <v>0.7</v>
      </c>
      <c r="DA35" s="636"/>
      <c r="DB35" s="636"/>
      <c r="DC35" s="637"/>
      <c r="DD35" s="627">
        <v>6933273</v>
      </c>
      <c r="DE35" s="634"/>
      <c r="DF35" s="634"/>
      <c r="DG35" s="634"/>
      <c r="DH35" s="634"/>
      <c r="DI35" s="634"/>
      <c r="DJ35" s="634"/>
      <c r="DK35" s="635"/>
      <c r="DL35" s="627">
        <v>6815288</v>
      </c>
      <c r="DM35" s="634"/>
      <c r="DN35" s="634"/>
      <c r="DO35" s="634"/>
      <c r="DP35" s="634"/>
      <c r="DQ35" s="634"/>
      <c r="DR35" s="634"/>
      <c r="DS35" s="634"/>
      <c r="DT35" s="634"/>
      <c r="DU35" s="634"/>
      <c r="DV35" s="635"/>
      <c r="DW35" s="624">
        <v>0.7</v>
      </c>
      <c r="DX35" s="636"/>
      <c r="DY35" s="636"/>
      <c r="DZ35" s="636"/>
      <c r="EA35" s="636"/>
      <c r="EB35" s="636"/>
      <c r="EC35" s="648"/>
    </row>
    <row r="36" spans="2:133" ht="11.25" customHeight="1" x14ac:dyDescent="0.2">
      <c r="B36" s="618" t="s">
        <v>329</v>
      </c>
      <c r="C36" s="619"/>
      <c r="D36" s="619"/>
      <c r="E36" s="619"/>
      <c r="F36" s="619"/>
      <c r="G36" s="619"/>
      <c r="H36" s="619"/>
      <c r="I36" s="619"/>
      <c r="J36" s="619"/>
      <c r="K36" s="619"/>
      <c r="L36" s="619"/>
      <c r="M36" s="619"/>
      <c r="N36" s="619"/>
      <c r="O36" s="619"/>
      <c r="P36" s="619"/>
      <c r="Q36" s="620"/>
      <c r="R36" s="621">
        <v>22025353</v>
      </c>
      <c r="S36" s="622"/>
      <c r="T36" s="622"/>
      <c r="U36" s="622"/>
      <c r="V36" s="622"/>
      <c r="W36" s="622"/>
      <c r="X36" s="622"/>
      <c r="Y36" s="623"/>
      <c r="Z36" s="659">
        <v>1</v>
      </c>
      <c r="AA36" s="659"/>
      <c r="AB36" s="659"/>
      <c r="AC36" s="659"/>
      <c r="AD36" s="660" t="s">
        <v>133</v>
      </c>
      <c r="AE36" s="660"/>
      <c r="AF36" s="660"/>
      <c r="AG36" s="660"/>
      <c r="AH36" s="660"/>
      <c r="AI36" s="660"/>
      <c r="AJ36" s="660"/>
      <c r="AK36" s="660"/>
      <c r="AL36" s="624" t="s">
        <v>237</v>
      </c>
      <c r="AM36" s="625"/>
      <c r="AN36" s="625"/>
      <c r="AO36" s="661"/>
      <c r="AP36" s="222"/>
      <c r="AQ36" s="670" t="s">
        <v>330</v>
      </c>
      <c r="AR36" s="671"/>
      <c r="AS36" s="671"/>
      <c r="AT36" s="671"/>
      <c r="AU36" s="671"/>
      <c r="AV36" s="671"/>
      <c r="AW36" s="671"/>
      <c r="AX36" s="671"/>
      <c r="AY36" s="672"/>
      <c r="AZ36" s="676">
        <v>190941890</v>
      </c>
      <c r="BA36" s="677"/>
      <c r="BB36" s="677"/>
      <c r="BC36" s="677"/>
      <c r="BD36" s="677"/>
      <c r="BE36" s="677"/>
      <c r="BF36" s="678"/>
      <c r="BG36" s="679" t="s">
        <v>331</v>
      </c>
      <c r="BH36" s="680"/>
      <c r="BI36" s="680"/>
      <c r="BJ36" s="680"/>
      <c r="BK36" s="680"/>
      <c r="BL36" s="680"/>
      <c r="BM36" s="680"/>
      <c r="BN36" s="680"/>
      <c r="BO36" s="680"/>
      <c r="BP36" s="680"/>
      <c r="BQ36" s="680"/>
      <c r="BR36" s="680"/>
      <c r="BS36" s="680"/>
      <c r="BT36" s="680"/>
      <c r="BU36" s="681"/>
      <c r="BV36" s="676">
        <v>15912989</v>
      </c>
      <c r="BW36" s="677"/>
      <c r="BX36" s="677"/>
      <c r="BY36" s="677"/>
      <c r="BZ36" s="677"/>
      <c r="CA36" s="677"/>
      <c r="CB36" s="678"/>
      <c r="CD36" s="618" t="s">
        <v>332</v>
      </c>
      <c r="CE36" s="619"/>
      <c r="CF36" s="619"/>
      <c r="CG36" s="619"/>
      <c r="CH36" s="619"/>
      <c r="CI36" s="619"/>
      <c r="CJ36" s="619"/>
      <c r="CK36" s="619"/>
      <c r="CL36" s="619"/>
      <c r="CM36" s="619"/>
      <c r="CN36" s="619"/>
      <c r="CO36" s="619"/>
      <c r="CP36" s="619"/>
      <c r="CQ36" s="620"/>
      <c r="CR36" s="621">
        <v>166089064</v>
      </c>
      <c r="CS36" s="622"/>
      <c r="CT36" s="622"/>
      <c r="CU36" s="622"/>
      <c r="CV36" s="622"/>
      <c r="CW36" s="622"/>
      <c r="CX36" s="622"/>
      <c r="CY36" s="623"/>
      <c r="CZ36" s="624">
        <v>8</v>
      </c>
      <c r="DA36" s="636"/>
      <c r="DB36" s="636"/>
      <c r="DC36" s="637"/>
      <c r="DD36" s="627">
        <v>129750988</v>
      </c>
      <c r="DE36" s="622"/>
      <c r="DF36" s="622"/>
      <c r="DG36" s="622"/>
      <c r="DH36" s="622"/>
      <c r="DI36" s="622"/>
      <c r="DJ36" s="622"/>
      <c r="DK36" s="623"/>
      <c r="DL36" s="627">
        <v>106973934</v>
      </c>
      <c r="DM36" s="622"/>
      <c r="DN36" s="622"/>
      <c r="DO36" s="622"/>
      <c r="DP36" s="622"/>
      <c r="DQ36" s="622"/>
      <c r="DR36" s="622"/>
      <c r="DS36" s="622"/>
      <c r="DT36" s="622"/>
      <c r="DU36" s="622"/>
      <c r="DV36" s="623"/>
      <c r="DW36" s="624">
        <v>10.5</v>
      </c>
      <c r="DX36" s="636"/>
      <c r="DY36" s="636"/>
      <c r="DZ36" s="636"/>
      <c r="EA36" s="636"/>
      <c r="EB36" s="636"/>
      <c r="EC36" s="648"/>
    </row>
    <row r="37" spans="2:133" ht="11.25" customHeight="1" x14ac:dyDescent="0.2">
      <c r="B37" s="618" t="s">
        <v>333</v>
      </c>
      <c r="C37" s="619"/>
      <c r="D37" s="619"/>
      <c r="E37" s="619"/>
      <c r="F37" s="619"/>
      <c r="G37" s="619"/>
      <c r="H37" s="619"/>
      <c r="I37" s="619"/>
      <c r="J37" s="619"/>
      <c r="K37" s="619"/>
      <c r="L37" s="619"/>
      <c r="M37" s="619"/>
      <c r="N37" s="619"/>
      <c r="O37" s="619"/>
      <c r="P37" s="619"/>
      <c r="Q37" s="620"/>
      <c r="R37" s="621">
        <v>174236584</v>
      </c>
      <c r="S37" s="622"/>
      <c r="T37" s="622"/>
      <c r="U37" s="622"/>
      <c r="V37" s="622"/>
      <c r="W37" s="622"/>
      <c r="X37" s="622"/>
      <c r="Y37" s="623"/>
      <c r="Z37" s="659">
        <v>8.3000000000000007</v>
      </c>
      <c r="AA37" s="659"/>
      <c r="AB37" s="659"/>
      <c r="AC37" s="659"/>
      <c r="AD37" s="660">
        <v>5090185</v>
      </c>
      <c r="AE37" s="660"/>
      <c r="AF37" s="660"/>
      <c r="AG37" s="660"/>
      <c r="AH37" s="660"/>
      <c r="AI37" s="660"/>
      <c r="AJ37" s="660"/>
      <c r="AK37" s="660"/>
      <c r="AL37" s="624">
        <v>0.5</v>
      </c>
      <c r="AM37" s="625"/>
      <c r="AN37" s="625"/>
      <c r="AO37" s="661"/>
      <c r="AQ37" s="654" t="s">
        <v>334</v>
      </c>
      <c r="AR37" s="655"/>
      <c r="AS37" s="655"/>
      <c r="AT37" s="655"/>
      <c r="AU37" s="655"/>
      <c r="AV37" s="655"/>
      <c r="AW37" s="655"/>
      <c r="AX37" s="655"/>
      <c r="AY37" s="656"/>
      <c r="AZ37" s="621">
        <v>41816949</v>
      </c>
      <c r="BA37" s="622"/>
      <c r="BB37" s="622"/>
      <c r="BC37" s="622"/>
      <c r="BD37" s="634"/>
      <c r="BE37" s="634"/>
      <c r="BF37" s="657"/>
      <c r="BG37" s="618" t="s">
        <v>335</v>
      </c>
      <c r="BH37" s="619"/>
      <c r="BI37" s="619"/>
      <c r="BJ37" s="619"/>
      <c r="BK37" s="619"/>
      <c r="BL37" s="619"/>
      <c r="BM37" s="619"/>
      <c r="BN37" s="619"/>
      <c r="BO37" s="619"/>
      <c r="BP37" s="619"/>
      <c r="BQ37" s="619"/>
      <c r="BR37" s="619"/>
      <c r="BS37" s="619"/>
      <c r="BT37" s="619"/>
      <c r="BU37" s="620"/>
      <c r="BV37" s="621">
        <v>15094520</v>
      </c>
      <c r="BW37" s="622"/>
      <c r="BX37" s="622"/>
      <c r="BY37" s="622"/>
      <c r="BZ37" s="622"/>
      <c r="CA37" s="622"/>
      <c r="CB37" s="658"/>
      <c r="CD37" s="618" t="s">
        <v>336</v>
      </c>
      <c r="CE37" s="619"/>
      <c r="CF37" s="619"/>
      <c r="CG37" s="619"/>
      <c r="CH37" s="619"/>
      <c r="CI37" s="619"/>
      <c r="CJ37" s="619"/>
      <c r="CK37" s="619"/>
      <c r="CL37" s="619"/>
      <c r="CM37" s="619"/>
      <c r="CN37" s="619"/>
      <c r="CO37" s="619"/>
      <c r="CP37" s="619"/>
      <c r="CQ37" s="620"/>
      <c r="CR37" s="621">
        <v>175182</v>
      </c>
      <c r="CS37" s="634"/>
      <c r="CT37" s="634"/>
      <c r="CU37" s="634"/>
      <c r="CV37" s="634"/>
      <c r="CW37" s="634"/>
      <c r="CX37" s="634"/>
      <c r="CY37" s="635"/>
      <c r="CZ37" s="624">
        <v>0</v>
      </c>
      <c r="DA37" s="636"/>
      <c r="DB37" s="636"/>
      <c r="DC37" s="637"/>
      <c r="DD37" s="627">
        <v>175182</v>
      </c>
      <c r="DE37" s="634"/>
      <c r="DF37" s="634"/>
      <c r="DG37" s="634"/>
      <c r="DH37" s="634"/>
      <c r="DI37" s="634"/>
      <c r="DJ37" s="634"/>
      <c r="DK37" s="635"/>
      <c r="DL37" s="627">
        <v>175182</v>
      </c>
      <c r="DM37" s="634"/>
      <c r="DN37" s="634"/>
      <c r="DO37" s="634"/>
      <c r="DP37" s="634"/>
      <c r="DQ37" s="634"/>
      <c r="DR37" s="634"/>
      <c r="DS37" s="634"/>
      <c r="DT37" s="634"/>
      <c r="DU37" s="634"/>
      <c r="DV37" s="635"/>
      <c r="DW37" s="624">
        <v>0</v>
      </c>
      <c r="DX37" s="636"/>
      <c r="DY37" s="636"/>
      <c r="DZ37" s="636"/>
      <c r="EA37" s="636"/>
      <c r="EB37" s="636"/>
      <c r="EC37" s="648"/>
    </row>
    <row r="38" spans="2:133" ht="11.25" customHeight="1" x14ac:dyDescent="0.2">
      <c r="B38" s="618" t="s">
        <v>337</v>
      </c>
      <c r="C38" s="619"/>
      <c r="D38" s="619"/>
      <c r="E38" s="619"/>
      <c r="F38" s="619"/>
      <c r="G38" s="619"/>
      <c r="H38" s="619"/>
      <c r="I38" s="619"/>
      <c r="J38" s="619"/>
      <c r="K38" s="619"/>
      <c r="L38" s="619"/>
      <c r="M38" s="619"/>
      <c r="N38" s="619"/>
      <c r="O38" s="619"/>
      <c r="P38" s="619"/>
      <c r="Q38" s="620"/>
      <c r="R38" s="621">
        <v>142108096</v>
      </c>
      <c r="S38" s="622"/>
      <c r="T38" s="622"/>
      <c r="U38" s="622"/>
      <c r="V38" s="622"/>
      <c r="W38" s="622"/>
      <c r="X38" s="622"/>
      <c r="Y38" s="623"/>
      <c r="Z38" s="659">
        <v>6.7</v>
      </c>
      <c r="AA38" s="659"/>
      <c r="AB38" s="659"/>
      <c r="AC38" s="659"/>
      <c r="AD38" s="660" t="s">
        <v>237</v>
      </c>
      <c r="AE38" s="660"/>
      <c r="AF38" s="660"/>
      <c r="AG38" s="660"/>
      <c r="AH38" s="660"/>
      <c r="AI38" s="660"/>
      <c r="AJ38" s="660"/>
      <c r="AK38" s="660"/>
      <c r="AL38" s="624" t="s">
        <v>237</v>
      </c>
      <c r="AM38" s="625"/>
      <c r="AN38" s="625"/>
      <c r="AO38" s="661"/>
      <c r="AQ38" s="654" t="s">
        <v>338</v>
      </c>
      <c r="AR38" s="655"/>
      <c r="AS38" s="655"/>
      <c r="AT38" s="655"/>
      <c r="AU38" s="655"/>
      <c r="AV38" s="655"/>
      <c r="AW38" s="655"/>
      <c r="AX38" s="655"/>
      <c r="AY38" s="656"/>
      <c r="AZ38" s="621">
        <v>15254847</v>
      </c>
      <c r="BA38" s="622"/>
      <c r="BB38" s="622"/>
      <c r="BC38" s="622"/>
      <c r="BD38" s="634"/>
      <c r="BE38" s="634"/>
      <c r="BF38" s="657"/>
      <c r="BG38" s="618" t="s">
        <v>339</v>
      </c>
      <c r="BH38" s="619"/>
      <c r="BI38" s="619"/>
      <c r="BJ38" s="619"/>
      <c r="BK38" s="619"/>
      <c r="BL38" s="619"/>
      <c r="BM38" s="619"/>
      <c r="BN38" s="619"/>
      <c r="BO38" s="619"/>
      <c r="BP38" s="619"/>
      <c r="BQ38" s="619"/>
      <c r="BR38" s="619"/>
      <c r="BS38" s="619"/>
      <c r="BT38" s="619"/>
      <c r="BU38" s="620"/>
      <c r="BV38" s="621">
        <v>451834</v>
      </c>
      <c r="BW38" s="622"/>
      <c r="BX38" s="622"/>
      <c r="BY38" s="622"/>
      <c r="BZ38" s="622"/>
      <c r="CA38" s="622"/>
      <c r="CB38" s="658"/>
      <c r="CD38" s="618" t="s">
        <v>340</v>
      </c>
      <c r="CE38" s="619"/>
      <c r="CF38" s="619"/>
      <c r="CG38" s="619"/>
      <c r="CH38" s="619"/>
      <c r="CI38" s="619"/>
      <c r="CJ38" s="619"/>
      <c r="CK38" s="619"/>
      <c r="CL38" s="619"/>
      <c r="CM38" s="619"/>
      <c r="CN38" s="619"/>
      <c r="CO38" s="619"/>
      <c r="CP38" s="619"/>
      <c r="CQ38" s="620"/>
      <c r="CR38" s="621">
        <v>119858065</v>
      </c>
      <c r="CS38" s="622"/>
      <c r="CT38" s="622"/>
      <c r="CU38" s="622"/>
      <c r="CV38" s="622"/>
      <c r="CW38" s="622"/>
      <c r="CX38" s="622"/>
      <c r="CY38" s="623"/>
      <c r="CZ38" s="624">
        <v>5.8</v>
      </c>
      <c r="DA38" s="636"/>
      <c r="DB38" s="636"/>
      <c r="DC38" s="637"/>
      <c r="DD38" s="627">
        <v>100529840</v>
      </c>
      <c r="DE38" s="622"/>
      <c r="DF38" s="622"/>
      <c r="DG38" s="622"/>
      <c r="DH38" s="622"/>
      <c r="DI38" s="622"/>
      <c r="DJ38" s="622"/>
      <c r="DK38" s="623"/>
      <c r="DL38" s="627">
        <v>89524161</v>
      </c>
      <c r="DM38" s="622"/>
      <c r="DN38" s="622"/>
      <c r="DO38" s="622"/>
      <c r="DP38" s="622"/>
      <c r="DQ38" s="622"/>
      <c r="DR38" s="622"/>
      <c r="DS38" s="622"/>
      <c r="DT38" s="622"/>
      <c r="DU38" s="622"/>
      <c r="DV38" s="623"/>
      <c r="DW38" s="624">
        <v>8.8000000000000007</v>
      </c>
      <c r="DX38" s="636"/>
      <c r="DY38" s="636"/>
      <c r="DZ38" s="636"/>
      <c r="EA38" s="636"/>
      <c r="EB38" s="636"/>
      <c r="EC38" s="648"/>
    </row>
    <row r="39" spans="2:133" ht="11.25" customHeight="1" x14ac:dyDescent="0.2">
      <c r="B39" s="618" t="s">
        <v>341</v>
      </c>
      <c r="C39" s="619"/>
      <c r="D39" s="619"/>
      <c r="E39" s="619"/>
      <c r="F39" s="619"/>
      <c r="G39" s="619"/>
      <c r="H39" s="619"/>
      <c r="I39" s="619"/>
      <c r="J39" s="619"/>
      <c r="K39" s="619"/>
      <c r="L39" s="619"/>
      <c r="M39" s="619"/>
      <c r="N39" s="619"/>
      <c r="O39" s="619"/>
      <c r="P39" s="619"/>
      <c r="Q39" s="620"/>
      <c r="R39" s="621" t="s">
        <v>133</v>
      </c>
      <c r="S39" s="622"/>
      <c r="T39" s="622"/>
      <c r="U39" s="622"/>
      <c r="V39" s="622"/>
      <c r="W39" s="622"/>
      <c r="X39" s="622"/>
      <c r="Y39" s="623"/>
      <c r="Z39" s="659" t="s">
        <v>237</v>
      </c>
      <c r="AA39" s="659"/>
      <c r="AB39" s="659"/>
      <c r="AC39" s="659"/>
      <c r="AD39" s="660" t="s">
        <v>133</v>
      </c>
      <c r="AE39" s="660"/>
      <c r="AF39" s="660"/>
      <c r="AG39" s="660"/>
      <c r="AH39" s="660"/>
      <c r="AI39" s="660"/>
      <c r="AJ39" s="660"/>
      <c r="AK39" s="660"/>
      <c r="AL39" s="624" t="s">
        <v>133</v>
      </c>
      <c r="AM39" s="625"/>
      <c r="AN39" s="625"/>
      <c r="AO39" s="661"/>
      <c r="AQ39" s="654" t="s">
        <v>342</v>
      </c>
      <c r="AR39" s="655"/>
      <c r="AS39" s="655"/>
      <c r="AT39" s="655"/>
      <c r="AU39" s="655"/>
      <c r="AV39" s="655"/>
      <c r="AW39" s="655"/>
      <c r="AX39" s="655"/>
      <c r="AY39" s="656"/>
      <c r="AZ39" s="621">
        <v>7044187</v>
      </c>
      <c r="BA39" s="622"/>
      <c r="BB39" s="622"/>
      <c r="BC39" s="622"/>
      <c r="BD39" s="634"/>
      <c r="BE39" s="634"/>
      <c r="BF39" s="657"/>
      <c r="BG39" s="618" t="s">
        <v>343</v>
      </c>
      <c r="BH39" s="619"/>
      <c r="BI39" s="619"/>
      <c r="BJ39" s="619"/>
      <c r="BK39" s="619"/>
      <c r="BL39" s="619"/>
      <c r="BM39" s="619"/>
      <c r="BN39" s="619"/>
      <c r="BO39" s="619"/>
      <c r="BP39" s="619"/>
      <c r="BQ39" s="619"/>
      <c r="BR39" s="619"/>
      <c r="BS39" s="619"/>
      <c r="BT39" s="619"/>
      <c r="BU39" s="620"/>
      <c r="BV39" s="621">
        <v>645039</v>
      </c>
      <c r="BW39" s="622"/>
      <c r="BX39" s="622"/>
      <c r="BY39" s="622"/>
      <c r="BZ39" s="622"/>
      <c r="CA39" s="622"/>
      <c r="CB39" s="658"/>
      <c r="CD39" s="618" t="s">
        <v>344</v>
      </c>
      <c r="CE39" s="619"/>
      <c r="CF39" s="619"/>
      <c r="CG39" s="619"/>
      <c r="CH39" s="619"/>
      <c r="CI39" s="619"/>
      <c r="CJ39" s="619"/>
      <c r="CK39" s="619"/>
      <c r="CL39" s="619"/>
      <c r="CM39" s="619"/>
      <c r="CN39" s="619"/>
      <c r="CO39" s="619"/>
      <c r="CP39" s="619"/>
      <c r="CQ39" s="620"/>
      <c r="CR39" s="621">
        <v>15864374</v>
      </c>
      <c r="CS39" s="634"/>
      <c r="CT39" s="634"/>
      <c r="CU39" s="634"/>
      <c r="CV39" s="634"/>
      <c r="CW39" s="634"/>
      <c r="CX39" s="634"/>
      <c r="CY39" s="635"/>
      <c r="CZ39" s="624">
        <v>0.8</v>
      </c>
      <c r="DA39" s="636"/>
      <c r="DB39" s="636"/>
      <c r="DC39" s="637"/>
      <c r="DD39" s="627">
        <v>15693916</v>
      </c>
      <c r="DE39" s="634"/>
      <c r="DF39" s="634"/>
      <c r="DG39" s="634"/>
      <c r="DH39" s="634"/>
      <c r="DI39" s="634"/>
      <c r="DJ39" s="634"/>
      <c r="DK39" s="635"/>
      <c r="DL39" s="627" t="s">
        <v>133</v>
      </c>
      <c r="DM39" s="634"/>
      <c r="DN39" s="634"/>
      <c r="DO39" s="634"/>
      <c r="DP39" s="634"/>
      <c r="DQ39" s="634"/>
      <c r="DR39" s="634"/>
      <c r="DS39" s="634"/>
      <c r="DT39" s="634"/>
      <c r="DU39" s="634"/>
      <c r="DV39" s="635"/>
      <c r="DW39" s="624" t="s">
        <v>133</v>
      </c>
      <c r="DX39" s="636"/>
      <c r="DY39" s="636"/>
      <c r="DZ39" s="636"/>
      <c r="EA39" s="636"/>
      <c r="EB39" s="636"/>
      <c r="EC39" s="648"/>
    </row>
    <row r="40" spans="2:133" ht="11.25" customHeight="1" x14ac:dyDescent="0.2">
      <c r="B40" s="618" t="s">
        <v>345</v>
      </c>
      <c r="C40" s="619"/>
      <c r="D40" s="619"/>
      <c r="E40" s="619"/>
      <c r="F40" s="619"/>
      <c r="G40" s="619"/>
      <c r="H40" s="619"/>
      <c r="I40" s="619"/>
      <c r="J40" s="619"/>
      <c r="K40" s="619"/>
      <c r="L40" s="619"/>
      <c r="M40" s="619"/>
      <c r="N40" s="619"/>
      <c r="O40" s="619"/>
      <c r="P40" s="619"/>
      <c r="Q40" s="620"/>
      <c r="R40" s="621">
        <v>31251000</v>
      </c>
      <c r="S40" s="622"/>
      <c r="T40" s="622"/>
      <c r="U40" s="622"/>
      <c r="V40" s="622"/>
      <c r="W40" s="622"/>
      <c r="X40" s="622"/>
      <c r="Y40" s="623"/>
      <c r="Z40" s="659">
        <v>1.5</v>
      </c>
      <c r="AA40" s="659"/>
      <c r="AB40" s="659"/>
      <c r="AC40" s="659"/>
      <c r="AD40" s="660" t="s">
        <v>133</v>
      </c>
      <c r="AE40" s="660"/>
      <c r="AF40" s="660"/>
      <c r="AG40" s="660"/>
      <c r="AH40" s="660"/>
      <c r="AI40" s="660"/>
      <c r="AJ40" s="660"/>
      <c r="AK40" s="660"/>
      <c r="AL40" s="624" t="s">
        <v>133</v>
      </c>
      <c r="AM40" s="625"/>
      <c r="AN40" s="625"/>
      <c r="AO40" s="661"/>
      <c r="AQ40" s="654" t="s">
        <v>346</v>
      </c>
      <c r="AR40" s="655"/>
      <c r="AS40" s="655"/>
      <c r="AT40" s="655"/>
      <c r="AU40" s="655"/>
      <c r="AV40" s="655"/>
      <c r="AW40" s="655"/>
      <c r="AX40" s="655"/>
      <c r="AY40" s="656"/>
      <c r="AZ40" s="621">
        <v>4208370</v>
      </c>
      <c r="BA40" s="622"/>
      <c r="BB40" s="622"/>
      <c r="BC40" s="622"/>
      <c r="BD40" s="634"/>
      <c r="BE40" s="634"/>
      <c r="BF40" s="657"/>
      <c r="BG40" s="662" t="s">
        <v>347</v>
      </c>
      <c r="BH40" s="663"/>
      <c r="BI40" s="663"/>
      <c r="BJ40" s="663"/>
      <c r="BK40" s="663"/>
      <c r="BL40" s="223"/>
      <c r="BM40" s="619" t="s">
        <v>348</v>
      </c>
      <c r="BN40" s="619"/>
      <c r="BO40" s="619"/>
      <c r="BP40" s="619"/>
      <c r="BQ40" s="619"/>
      <c r="BR40" s="619"/>
      <c r="BS40" s="619"/>
      <c r="BT40" s="619"/>
      <c r="BU40" s="620"/>
      <c r="BV40" s="621">
        <v>114</v>
      </c>
      <c r="BW40" s="622"/>
      <c r="BX40" s="622"/>
      <c r="BY40" s="622"/>
      <c r="BZ40" s="622"/>
      <c r="CA40" s="622"/>
      <c r="CB40" s="658"/>
      <c r="CD40" s="618" t="s">
        <v>349</v>
      </c>
      <c r="CE40" s="619"/>
      <c r="CF40" s="619"/>
      <c r="CG40" s="619"/>
      <c r="CH40" s="619"/>
      <c r="CI40" s="619"/>
      <c r="CJ40" s="619"/>
      <c r="CK40" s="619"/>
      <c r="CL40" s="619"/>
      <c r="CM40" s="619"/>
      <c r="CN40" s="619"/>
      <c r="CO40" s="619"/>
      <c r="CP40" s="619"/>
      <c r="CQ40" s="620"/>
      <c r="CR40" s="621">
        <v>156015373</v>
      </c>
      <c r="CS40" s="622"/>
      <c r="CT40" s="622"/>
      <c r="CU40" s="622"/>
      <c r="CV40" s="622"/>
      <c r="CW40" s="622"/>
      <c r="CX40" s="622"/>
      <c r="CY40" s="623"/>
      <c r="CZ40" s="624">
        <v>7.5</v>
      </c>
      <c r="DA40" s="636"/>
      <c r="DB40" s="636"/>
      <c r="DC40" s="637"/>
      <c r="DD40" s="627">
        <v>1954031</v>
      </c>
      <c r="DE40" s="622"/>
      <c r="DF40" s="622"/>
      <c r="DG40" s="622"/>
      <c r="DH40" s="622"/>
      <c r="DI40" s="622"/>
      <c r="DJ40" s="622"/>
      <c r="DK40" s="623"/>
      <c r="DL40" s="627">
        <v>116495</v>
      </c>
      <c r="DM40" s="622"/>
      <c r="DN40" s="622"/>
      <c r="DO40" s="622"/>
      <c r="DP40" s="622"/>
      <c r="DQ40" s="622"/>
      <c r="DR40" s="622"/>
      <c r="DS40" s="622"/>
      <c r="DT40" s="622"/>
      <c r="DU40" s="622"/>
      <c r="DV40" s="623"/>
      <c r="DW40" s="624">
        <v>0</v>
      </c>
      <c r="DX40" s="636"/>
      <c r="DY40" s="636"/>
      <c r="DZ40" s="636"/>
      <c r="EA40" s="636"/>
      <c r="EB40" s="636"/>
      <c r="EC40" s="648"/>
    </row>
    <row r="41" spans="2:133" ht="11.25" customHeight="1" x14ac:dyDescent="0.2">
      <c r="B41" s="602" t="s">
        <v>350</v>
      </c>
      <c r="C41" s="603"/>
      <c r="D41" s="603"/>
      <c r="E41" s="603"/>
      <c r="F41" s="603"/>
      <c r="G41" s="603"/>
      <c r="H41" s="603"/>
      <c r="I41" s="603"/>
      <c r="J41" s="603"/>
      <c r="K41" s="603"/>
      <c r="L41" s="603"/>
      <c r="M41" s="603"/>
      <c r="N41" s="603"/>
      <c r="O41" s="603"/>
      <c r="P41" s="603"/>
      <c r="Q41" s="604"/>
      <c r="R41" s="605">
        <v>2107978321</v>
      </c>
      <c r="S41" s="646"/>
      <c r="T41" s="646"/>
      <c r="U41" s="646"/>
      <c r="V41" s="646"/>
      <c r="W41" s="646"/>
      <c r="X41" s="646"/>
      <c r="Y41" s="649"/>
      <c r="Z41" s="650">
        <v>100</v>
      </c>
      <c r="AA41" s="650"/>
      <c r="AB41" s="650"/>
      <c r="AC41" s="650"/>
      <c r="AD41" s="651">
        <v>989445003</v>
      </c>
      <c r="AE41" s="651"/>
      <c r="AF41" s="651"/>
      <c r="AG41" s="651"/>
      <c r="AH41" s="651"/>
      <c r="AI41" s="651"/>
      <c r="AJ41" s="651"/>
      <c r="AK41" s="651"/>
      <c r="AL41" s="608">
        <v>100</v>
      </c>
      <c r="AM41" s="652"/>
      <c r="AN41" s="652"/>
      <c r="AO41" s="653"/>
      <c r="AQ41" s="654" t="s">
        <v>351</v>
      </c>
      <c r="AR41" s="655"/>
      <c r="AS41" s="655"/>
      <c r="AT41" s="655"/>
      <c r="AU41" s="655"/>
      <c r="AV41" s="655"/>
      <c r="AW41" s="655"/>
      <c r="AX41" s="655"/>
      <c r="AY41" s="656"/>
      <c r="AZ41" s="621">
        <v>27900500</v>
      </c>
      <c r="BA41" s="622"/>
      <c r="BB41" s="622"/>
      <c r="BC41" s="622"/>
      <c r="BD41" s="634"/>
      <c r="BE41" s="634"/>
      <c r="BF41" s="657"/>
      <c r="BG41" s="662"/>
      <c r="BH41" s="663"/>
      <c r="BI41" s="663"/>
      <c r="BJ41" s="663"/>
      <c r="BK41" s="663"/>
      <c r="BL41" s="223"/>
      <c r="BM41" s="619" t="s">
        <v>352</v>
      </c>
      <c r="BN41" s="619"/>
      <c r="BO41" s="619"/>
      <c r="BP41" s="619"/>
      <c r="BQ41" s="619"/>
      <c r="BR41" s="619"/>
      <c r="BS41" s="619"/>
      <c r="BT41" s="619"/>
      <c r="BU41" s="620"/>
      <c r="BV41" s="621" t="s">
        <v>237</v>
      </c>
      <c r="BW41" s="622"/>
      <c r="BX41" s="622"/>
      <c r="BY41" s="622"/>
      <c r="BZ41" s="622"/>
      <c r="CA41" s="622"/>
      <c r="CB41" s="658"/>
      <c r="CD41" s="618" t="s">
        <v>353</v>
      </c>
      <c r="CE41" s="619"/>
      <c r="CF41" s="619"/>
      <c r="CG41" s="619"/>
      <c r="CH41" s="619"/>
      <c r="CI41" s="619"/>
      <c r="CJ41" s="619"/>
      <c r="CK41" s="619"/>
      <c r="CL41" s="619"/>
      <c r="CM41" s="619"/>
      <c r="CN41" s="619"/>
      <c r="CO41" s="619"/>
      <c r="CP41" s="619"/>
      <c r="CQ41" s="620"/>
      <c r="CR41" s="621" t="s">
        <v>237</v>
      </c>
      <c r="CS41" s="634"/>
      <c r="CT41" s="634"/>
      <c r="CU41" s="634"/>
      <c r="CV41" s="634"/>
      <c r="CW41" s="634"/>
      <c r="CX41" s="634"/>
      <c r="CY41" s="635"/>
      <c r="CZ41" s="624" t="s">
        <v>133</v>
      </c>
      <c r="DA41" s="636"/>
      <c r="DB41" s="636"/>
      <c r="DC41" s="637"/>
      <c r="DD41" s="627" t="s">
        <v>133</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354</v>
      </c>
      <c r="AR42" s="667"/>
      <c r="AS42" s="667"/>
      <c r="AT42" s="667"/>
      <c r="AU42" s="667"/>
      <c r="AV42" s="667"/>
      <c r="AW42" s="667"/>
      <c r="AX42" s="667"/>
      <c r="AY42" s="668"/>
      <c r="AZ42" s="605">
        <v>94717037</v>
      </c>
      <c r="BA42" s="646"/>
      <c r="BB42" s="646"/>
      <c r="BC42" s="646"/>
      <c r="BD42" s="606"/>
      <c r="BE42" s="606"/>
      <c r="BF42" s="669"/>
      <c r="BG42" s="664"/>
      <c r="BH42" s="665"/>
      <c r="BI42" s="665"/>
      <c r="BJ42" s="665"/>
      <c r="BK42" s="665"/>
      <c r="BL42" s="224"/>
      <c r="BM42" s="603" t="s">
        <v>355</v>
      </c>
      <c r="BN42" s="603"/>
      <c r="BO42" s="603"/>
      <c r="BP42" s="603"/>
      <c r="BQ42" s="603"/>
      <c r="BR42" s="603"/>
      <c r="BS42" s="603"/>
      <c r="BT42" s="603"/>
      <c r="BU42" s="604"/>
      <c r="BV42" s="605">
        <v>331</v>
      </c>
      <c r="BW42" s="646"/>
      <c r="BX42" s="646"/>
      <c r="BY42" s="646"/>
      <c r="BZ42" s="646"/>
      <c r="CA42" s="646"/>
      <c r="CB42" s="647"/>
      <c r="CD42" s="618" t="s">
        <v>356</v>
      </c>
      <c r="CE42" s="619"/>
      <c r="CF42" s="619"/>
      <c r="CG42" s="619"/>
      <c r="CH42" s="619"/>
      <c r="CI42" s="619"/>
      <c r="CJ42" s="619"/>
      <c r="CK42" s="619"/>
      <c r="CL42" s="619"/>
      <c r="CM42" s="619"/>
      <c r="CN42" s="619"/>
      <c r="CO42" s="619"/>
      <c r="CP42" s="619"/>
      <c r="CQ42" s="620"/>
      <c r="CR42" s="621">
        <v>209057665</v>
      </c>
      <c r="CS42" s="634"/>
      <c r="CT42" s="634"/>
      <c r="CU42" s="634"/>
      <c r="CV42" s="634"/>
      <c r="CW42" s="634"/>
      <c r="CX42" s="634"/>
      <c r="CY42" s="635"/>
      <c r="CZ42" s="624">
        <v>10.1</v>
      </c>
      <c r="DA42" s="636"/>
      <c r="DB42" s="636"/>
      <c r="DC42" s="637"/>
      <c r="DD42" s="627">
        <v>74299686</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357</v>
      </c>
      <c r="CD43" s="618" t="s">
        <v>358</v>
      </c>
      <c r="CE43" s="619"/>
      <c r="CF43" s="619"/>
      <c r="CG43" s="619"/>
      <c r="CH43" s="619"/>
      <c r="CI43" s="619"/>
      <c r="CJ43" s="619"/>
      <c r="CK43" s="619"/>
      <c r="CL43" s="619"/>
      <c r="CM43" s="619"/>
      <c r="CN43" s="619"/>
      <c r="CO43" s="619"/>
      <c r="CP43" s="619"/>
      <c r="CQ43" s="620"/>
      <c r="CR43" s="621">
        <v>4543991</v>
      </c>
      <c r="CS43" s="634"/>
      <c r="CT43" s="634"/>
      <c r="CU43" s="634"/>
      <c r="CV43" s="634"/>
      <c r="CW43" s="634"/>
      <c r="CX43" s="634"/>
      <c r="CY43" s="635"/>
      <c r="CZ43" s="624">
        <v>0.2</v>
      </c>
      <c r="DA43" s="636"/>
      <c r="DB43" s="636"/>
      <c r="DC43" s="637"/>
      <c r="DD43" s="627">
        <v>4543991</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359</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307</v>
      </c>
      <c r="CE44" s="641"/>
      <c r="CF44" s="618" t="s">
        <v>360</v>
      </c>
      <c r="CG44" s="619"/>
      <c r="CH44" s="619"/>
      <c r="CI44" s="619"/>
      <c r="CJ44" s="619"/>
      <c r="CK44" s="619"/>
      <c r="CL44" s="619"/>
      <c r="CM44" s="619"/>
      <c r="CN44" s="619"/>
      <c r="CO44" s="619"/>
      <c r="CP44" s="619"/>
      <c r="CQ44" s="620"/>
      <c r="CR44" s="621">
        <v>209057665</v>
      </c>
      <c r="CS44" s="622"/>
      <c r="CT44" s="622"/>
      <c r="CU44" s="622"/>
      <c r="CV44" s="622"/>
      <c r="CW44" s="622"/>
      <c r="CX44" s="622"/>
      <c r="CY44" s="623"/>
      <c r="CZ44" s="624">
        <v>10.1</v>
      </c>
      <c r="DA44" s="625"/>
      <c r="DB44" s="625"/>
      <c r="DC44" s="626"/>
      <c r="DD44" s="627">
        <v>74299686</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361</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362</v>
      </c>
      <c r="CG45" s="619"/>
      <c r="CH45" s="619"/>
      <c r="CI45" s="619"/>
      <c r="CJ45" s="619"/>
      <c r="CK45" s="619"/>
      <c r="CL45" s="619"/>
      <c r="CM45" s="619"/>
      <c r="CN45" s="619"/>
      <c r="CO45" s="619"/>
      <c r="CP45" s="619"/>
      <c r="CQ45" s="620"/>
      <c r="CR45" s="621">
        <v>61908955</v>
      </c>
      <c r="CS45" s="634"/>
      <c r="CT45" s="634"/>
      <c r="CU45" s="634"/>
      <c r="CV45" s="634"/>
      <c r="CW45" s="634"/>
      <c r="CX45" s="634"/>
      <c r="CY45" s="635"/>
      <c r="CZ45" s="624">
        <v>3</v>
      </c>
      <c r="DA45" s="636"/>
      <c r="DB45" s="636"/>
      <c r="DC45" s="637"/>
      <c r="DD45" s="627">
        <v>4053317</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363</v>
      </c>
      <c r="CG46" s="619"/>
      <c r="CH46" s="619"/>
      <c r="CI46" s="619"/>
      <c r="CJ46" s="619"/>
      <c r="CK46" s="619"/>
      <c r="CL46" s="619"/>
      <c r="CM46" s="619"/>
      <c r="CN46" s="619"/>
      <c r="CO46" s="619"/>
      <c r="CP46" s="619"/>
      <c r="CQ46" s="620"/>
      <c r="CR46" s="621">
        <v>133788511</v>
      </c>
      <c r="CS46" s="622"/>
      <c r="CT46" s="622"/>
      <c r="CU46" s="622"/>
      <c r="CV46" s="622"/>
      <c r="CW46" s="622"/>
      <c r="CX46" s="622"/>
      <c r="CY46" s="623"/>
      <c r="CZ46" s="624">
        <v>6.5</v>
      </c>
      <c r="DA46" s="625"/>
      <c r="DB46" s="625"/>
      <c r="DC46" s="626"/>
      <c r="DD46" s="627">
        <v>69592964</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364</v>
      </c>
      <c r="CG47" s="619"/>
      <c r="CH47" s="619"/>
      <c r="CI47" s="619"/>
      <c r="CJ47" s="619"/>
      <c r="CK47" s="619"/>
      <c r="CL47" s="619"/>
      <c r="CM47" s="619"/>
      <c r="CN47" s="619"/>
      <c r="CO47" s="619"/>
      <c r="CP47" s="619"/>
      <c r="CQ47" s="620"/>
      <c r="CR47" s="621" t="s">
        <v>133</v>
      </c>
      <c r="CS47" s="634"/>
      <c r="CT47" s="634"/>
      <c r="CU47" s="634"/>
      <c r="CV47" s="634"/>
      <c r="CW47" s="634"/>
      <c r="CX47" s="634"/>
      <c r="CY47" s="635"/>
      <c r="CZ47" s="624" t="s">
        <v>133</v>
      </c>
      <c r="DA47" s="636"/>
      <c r="DB47" s="636"/>
      <c r="DC47" s="637"/>
      <c r="DD47" s="627" t="s">
        <v>133</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0.8" x14ac:dyDescent="0.2">
      <c r="B48" s="225"/>
      <c r="CD48" s="644"/>
      <c r="CE48" s="645"/>
      <c r="CF48" s="618" t="s">
        <v>365</v>
      </c>
      <c r="CG48" s="619"/>
      <c r="CH48" s="619"/>
      <c r="CI48" s="619"/>
      <c r="CJ48" s="619"/>
      <c r="CK48" s="619"/>
      <c r="CL48" s="619"/>
      <c r="CM48" s="619"/>
      <c r="CN48" s="619"/>
      <c r="CO48" s="619"/>
      <c r="CP48" s="619"/>
      <c r="CQ48" s="620"/>
      <c r="CR48" s="621" t="s">
        <v>133</v>
      </c>
      <c r="CS48" s="622"/>
      <c r="CT48" s="622"/>
      <c r="CU48" s="622"/>
      <c r="CV48" s="622"/>
      <c r="CW48" s="622"/>
      <c r="CX48" s="622"/>
      <c r="CY48" s="623"/>
      <c r="CZ48" s="624" t="s">
        <v>237</v>
      </c>
      <c r="DA48" s="625"/>
      <c r="DB48" s="625"/>
      <c r="DC48" s="626"/>
      <c r="DD48" s="627" t="s">
        <v>237</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366</v>
      </c>
      <c r="CE49" s="603"/>
      <c r="CF49" s="603"/>
      <c r="CG49" s="603"/>
      <c r="CH49" s="603"/>
      <c r="CI49" s="603"/>
      <c r="CJ49" s="603"/>
      <c r="CK49" s="603"/>
      <c r="CL49" s="603"/>
      <c r="CM49" s="603"/>
      <c r="CN49" s="603"/>
      <c r="CO49" s="603"/>
      <c r="CP49" s="603"/>
      <c r="CQ49" s="604"/>
      <c r="CR49" s="605">
        <v>2072931560</v>
      </c>
      <c r="CS49" s="606"/>
      <c r="CT49" s="606"/>
      <c r="CU49" s="606"/>
      <c r="CV49" s="606"/>
      <c r="CW49" s="606"/>
      <c r="CX49" s="606"/>
      <c r="CY49" s="607"/>
      <c r="CZ49" s="608">
        <v>100</v>
      </c>
      <c r="DA49" s="609"/>
      <c r="DB49" s="609"/>
      <c r="DC49" s="610"/>
      <c r="DD49" s="611">
        <v>1151896681</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PTo0DZc2zUmCvlRXdSSo5/XIr0qPCYe/ITh1bkATNQBn2wb5s58a8VbL9uYJFaz13rpmqVc4JdSmmrWemGDEbw==" saltValue="cPioYdV1x/UG8l/E4EluhQ==" spinCount="100000" sheet="1" objects="1" scenarios="1"/>
  <customSheetViews>
    <customSheetView guid="{80CB8F96-30A8-4A01-A16A-E5B85CFD8E14}" showGridLines="0" fitToPage="1" hiddenRows="1" hiddenColumns="1">
      <pageMargins left="0" right="0" top="0.39370078740157483" bottom="0.39370078740157483" header="0.19685039370078741" footer="0.19685039370078741"/>
      <printOptions horizontalCentered="1"/>
      <pageSetup paperSize="9" scale="70" orientation="landscape"/>
      <headerFooter alignWithMargins="0">
        <oddFooter>&amp;C&amp;P/&amp;N</oddFooter>
      </headerFooter>
    </customSheetView>
  </customSheetViews>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3" t="s">
        <v>367</v>
      </c>
      <c r="B2" s="1093"/>
      <c r="C2" s="1093"/>
      <c r="D2" s="1093"/>
      <c r="E2" s="1093"/>
      <c r="F2" s="1093"/>
      <c r="G2" s="1093"/>
      <c r="H2" s="1093"/>
      <c r="I2" s="1093"/>
      <c r="J2" s="1093"/>
      <c r="K2" s="1093"/>
      <c r="L2" s="1093"/>
      <c r="M2" s="1093"/>
      <c r="N2" s="1093"/>
      <c r="O2" s="1093"/>
      <c r="P2" s="1093"/>
      <c r="Q2" s="1093"/>
      <c r="R2" s="1093"/>
      <c r="S2" s="1093"/>
      <c r="T2" s="1093"/>
      <c r="U2" s="1093"/>
      <c r="V2" s="1093"/>
      <c r="W2" s="1093"/>
      <c r="X2" s="1093"/>
      <c r="Y2" s="1093"/>
      <c r="Z2" s="1093"/>
      <c r="AA2" s="1093"/>
      <c r="AB2" s="1093"/>
      <c r="AC2" s="1093"/>
      <c r="AD2" s="1093"/>
      <c r="AE2" s="1093"/>
      <c r="AF2" s="1093"/>
      <c r="AG2" s="1093"/>
      <c r="AH2" s="1093"/>
      <c r="AI2" s="1093"/>
      <c r="AJ2" s="1093"/>
      <c r="AK2" s="1093"/>
      <c r="AL2" s="1093"/>
      <c r="AM2" s="1093"/>
      <c r="AN2" s="1093"/>
      <c r="AO2" s="1093"/>
      <c r="AP2" s="1093"/>
      <c r="AQ2" s="1093"/>
      <c r="AR2" s="1093"/>
      <c r="AS2" s="1093"/>
      <c r="AT2" s="1093"/>
      <c r="AU2" s="1093"/>
      <c r="AV2" s="1093"/>
      <c r="AW2" s="1093"/>
      <c r="AX2" s="1093"/>
      <c r="AY2" s="1093"/>
      <c r="AZ2" s="1093"/>
      <c r="BA2" s="1093"/>
      <c r="BB2" s="1093"/>
      <c r="BC2" s="1093"/>
      <c r="BD2" s="1093"/>
      <c r="BE2" s="1093"/>
      <c r="BF2" s="1093"/>
      <c r="BG2" s="1093"/>
      <c r="BH2" s="1093"/>
      <c r="BI2" s="1093"/>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4" t="s">
        <v>368</v>
      </c>
      <c r="DK2" s="1095"/>
      <c r="DL2" s="1095"/>
      <c r="DM2" s="1095"/>
      <c r="DN2" s="1095"/>
      <c r="DO2" s="1096"/>
      <c r="DP2" s="228"/>
      <c r="DQ2" s="1094" t="s">
        <v>369</v>
      </c>
      <c r="DR2" s="1095"/>
      <c r="DS2" s="1095"/>
      <c r="DT2" s="1095"/>
      <c r="DU2" s="1095"/>
      <c r="DV2" s="1095"/>
      <c r="DW2" s="1095"/>
      <c r="DX2" s="1095"/>
      <c r="DY2" s="1095"/>
      <c r="DZ2" s="1096"/>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62" t="s">
        <v>370</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32"/>
      <c r="BA4" s="232"/>
      <c r="BB4" s="232"/>
      <c r="BC4" s="232"/>
      <c r="BD4" s="232"/>
      <c r="BE4" s="233"/>
      <c r="BF4" s="233"/>
      <c r="BG4" s="233"/>
      <c r="BH4" s="233"/>
      <c r="BI4" s="233"/>
      <c r="BJ4" s="233"/>
      <c r="BK4" s="233"/>
      <c r="BL4" s="233"/>
      <c r="BM4" s="233"/>
      <c r="BN4" s="233"/>
      <c r="BO4" s="233"/>
      <c r="BP4" s="233"/>
      <c r="BQ4" s="730" t="s">
        <v>371</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372</v>
      </c>
      <c r="B5" s="996"/>
      <c r="C5" s="996"/>
      <c r="D5" s="996"/>
      <c r="E5" s="996"/>
      <c r="F5" s="996"/>
      <c r="G5" s="996"/>
      <c r="H5" s="996"/>
      <c r="I5" s="996"/>
      <c r="J5" s="996"/>
      <c r="K5" s="996"/>
      <c r="L5" s="996"/>
      <c r="M5" s="996"/>
      <c r="N5" s="996"/>
      <c r="O5" s="996"/>
      <c r="P5" s="997"/>
      <c r="Q5" s="1001" t="s">
        <v>373</v>
      </c>
      <c r="R5" s="1002"/>
      <c r="S5" s="1002"/>
      <c r="T5" s="1002"/>
      <c r="U5" s="1003"/>
      <c r="V5" s="1001" t="s">
        <v>374</v>
      </c>
      <c r="W5" s="1002"/>
      <c r="X5" s="1002"/>
      <c r="Y5" s="1002"/>
      <c r="Z5" s="1003"/>
      <c r="AA5" s="1001" t="s">
        <v>375</v>
      </c>
      <c r="AB5" s="1002"/>
      <c r="AC5" s="1002"/>
      <c r="AD5" s="1002"/>
      <c r="AE5" s="1002"/>
      <c r="AF5" s="1097" t="s">
        <v>376</v>
      </c>
      <c r="AG5" s="1002"/>
      <c r="AH5" s="1002"/>
      <c r="AI5" s="1002"/>
      <c r="AJ5" s="1015"/>
      <c r="AK5" s="1002" t="s">
        <v>377</v>
      </c>
      <c r="AL5" s="1002"/>
      <c r="AM5" s="1002"/>
      <c r="AN5" s="1002"/>
      <c r="AO5" s="1003"/>
      <c r="AP5" s="1001" t="s">
        <v>378</v>
      </c>
      <c r="AQ5" s="1002"/>
      <c r="AR5" s="1002"/>
      <c r="AS5" s="1002"/>
      <c r="AT5" s="1003"/>
      <c r="AU5" s="1001" t="s">
        <v>379</v>
      </c>
      <c r="AV5" s="1002"/>
      <c r="AW5" s="1002"/>
      <c r="AX5" s="1002"/>
      <c r="AY5" s="1015"/>
      <c r="AZ5" s="232"/>
      <c r="BA5" s="232"/>
      <c r="BB5" s="232"/>
      <c r="BC5" s="232"/>
      <c r="BD5" s="232"/>
      <c r="BE5" s="233"/>
      <c r="BF5" s="233"/>
      <c r="BG5" s="233"/>
      <c r="BH5" s="233"/>
      <c r="BI5" s="233"/>
      <c r="BJ5" s="233"/>
      <c r="BK5" s="233"/>
      <c r="BL5" s="233"/>
      <c r="BM5" s="233"/>
      <c r="BN5" s="233"/>
      <c r="BO5" s="233"/>
      <c r="BP5" s="233"/>
      <c r="BQ5" s="995" t="s">
        <v>380</v>
      </c>
      <c r="BR5" s="996"/>
      <c r="BS5" s="996"/>
      <c r="BT5" s="996"/>
      <c r="BU5" s="996"/>
      <c r="BV5" s="996"/>
      <c r="BW5" s="996"/>
      <c r="BX5" s="996"/>
      <c r="BY5" s="996"/>
      <c r="BZ5" s="996"/>
      <c r="CA5" s="996"/>
      <c r="CB5" s="996"/>
      <c r="CC5" s="996"/>
      <c r="CD5" s="996"/>
      <c r="CE5" s="996"/>
      <c r="CF5" s="996"/>
      <c r="CG5" s="997"/>
      <c r="CH5" s="1001" t="s">
        <v>381</v>
      </c>
      <c r="CI5" s="1002"/>
      <c r="CJ5" s="1002"/>
      <c r="CK5" s="1002"/>
      <c r="CL5" s="1003"/>
      <c r="CM5" s="1001" t="s">
        <v>382</v>
      </c>
      <c r="CN5" s="1002"/>
      <c r="CO5" s="1002"/>
      <c r="CP5" s="1002"/>
      <c r="CQ5" s="1003"/>
      <c r="CR5" s="1001" t="s">
        <v>383</v>
      </c>
      <c r="CS5" s="1002"/>
      <c r="CT5" s="1002"/>
      <c r="CU5" s="1002"/>
      <c r="CV5" s="1003"/>
      <c r="CW5" s="1001" t="s">
        <v>384</v>
      </c>
      <c r="CX5" s="1002"/>
      <c r="CY5" s="1002"/>
      <c r="CZ5" s="1002"/>
      <c r="DA5" s="1003"/>
      <c r="DB5" s="1001" t="s">
        <v>385</v>
      </c>
      <c r="DC5" s="1002"/>
      <c r="DD5" s="1002"/>
      <c r="DE5" s="1002"/>
      <c r="DF5" s="1003"/>
      <c r="DG5" s="1087" t="s">
        <v>386</v>
      </c>
      <c r="DH5" s="1088"/>
      <c r="DI5" s="1088"/>
      <c r="DJ5" s="1088"/>
      <c r="DK5" s="1089"/>
      <c r="DL5" s="1087" t="s">
        <v>387</v>
      </c>
      <c r="DM5" s="1088"/>
      <c r="DN5" s="1088"/>
      <c r="DO5" s="1088"/>
      <c r="DP5" s="1089"/>
      <c r="DQ5" s="1001" t="s">
        <v>388</v>
      </c>
      <c r="DR5" s="1002"/>
      <c r="DS5" s="1002"/>
      <c r="DT5" s="1002"/>
      <c r="DU5" s="1003"/>
      <c r="DV5" s="1001" t="s">
        <v>379</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8"/>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90"/>
      <c r="DH6" s="1091"/>
      <c r="DI6" s="1091"/>
      <c r="DJ6" s="1091"/>
      <c r="DK6" s="1092"/>
      <c r="DL6" s="1090"/>
      <c r="DM6" s="1091"/>
      <c r="DN6" s="1091"/>
      <c r="DO6" s="1091"/>
      <c r="DP6" s="1092"/>
      <c r="DQ6" s="1004"/>
      <c r="DR6" s="1005"/>
      <c r="DS6" s="1005"/>
      <c r="DT6" s="1005"/>
      <c r="DU6" s="1006"/>
      <c r="DV6" s="1004"/>
      <c r="DW6" s="1005"/>
      <c r="DX6" s="1005"/>
      <c r="DY6" s="1005"/>
      <c r="DZ6" s="1016"/>
      <c r="EA6" s="234"/>
    </row>
    <row r="7" spans="1:131" s="235" customFormat="1" ht="26.25" customHeight="1" thickTop="1" x14ac:dyDescent="0.2">
      <c r="A7" s="236">
        <v>1</v>
      </c>
      <c r="B7" s="1050" t="s">
        <v>389</v>
      </c>
      <c r="C7" s="1051"/>
      <c r="D7" s="1051"/>
      <c r="E7" s="1051"/>
      <c r="F7" s="1051"/>
      <c r="G7" s="1051"/>
      <c r="H7" s="1051"/>
      <c r="I7" s="1051"/>
      <c r="J7" s="1051"/>
      <c r="K7" s="1051"/>
      <c r="L7" s="1051"/>
      <c r="M7" s="1051"/>
      <c r="N7" s="1051"/>
      <c r="O7" s="1051"/>
      <c r="P7" s="1052"/>
      <c r="Q7" s="1105">
        <v>2081531</v>
      </c>
      <c r="R7" s="1106"/>
      <c r="S7" s="1106"/>
      <c r="T7" s="1106"/>
      <c r="U7" s="1106"/>
      <c r="V7" s="1106">
        <v>2054113</v>
      </c>
      <c r="W7" s="1106"/>
      <c r="X7" s="1106"/>
      <c r="Y7" s="1106"/>
      <c r="Z7" s="1106"/>
      <c r="AA7" s="1106">
        <v>27419</v>
      </c>
      <c r="AB7" s="1106"/>
      <c r="AC7" s="1106"/>
      <c r="AD7" s="1106"/>
      <c r="AE7" s="1107"/>
      <c r="AF7" s="1108">
        <v>15262</v>
      </c>
      <c r="AG7" s="1109"/>
      <c r="AH7" s="1109"/>
      <c r="AI7" s="1109"/>
      <c r="AJ7" s="1110"/>
      <c r="AK7" s="1111">
        <v>203.971227</v>
      </c>
      <c r="AL7" s="1112"/>
      <c r="AM7" s="1112"/>
      <c r="AN7" s="1112"/>
      <c r="AO7" s="1112"/>
      <c r="AP7" s="1112">
        <v>2601723.59</v>
      </c>
      <c r="AQ7" s="1112"/>
      <c r="AR7" s="1112"/>
      <c r="AS7" s="1112"/>
      <c r="AT7" s="1112"/>
      <c r="AU7" s="1113"/>
      <c r="AV7" s="1113"/>
      <c r="AW7" s="1113"/>
      <c r="AX7" s="1113"/>
      <c r="AY7" s="1114"/>
      <c r="AZ7" s="232"/>
      <c r="BA7" s="232"/>
      <c r="BB7" s="232"/>
      <c r="BC7" s="232"/>
      <c r="BD7" s="232"/>
      <c r="BE7" s="233"/>
      <c r="BF7" s="233"/>
      <c r="BG7" s="233"/>
      <c r="BH7" s="233"/>
      <c r="BI7" s="233"/>
      <c r="BJ7" s="233"/>
      <c r="BK7" s="233"/>
      <c r="BL7" s="233"/>
      <c r="BM7" s="233"/>
      <c r="BN7" s="233"/>
      <c r="BO7" s="233"/>
      <c r="BP7" s="233"/>
      <c r="BQ7" s="236">
        <v>1</v>
      </c>
      <c r="BR7" s="237"/>
      <c r="BS7" s="1102" t="s">
        <v>604</v>
      </c>
      <c r="BT7" s="1103"/>
      <c r="BU7" s="1103"/>
      <c r="BV7" s="1103"/>
      <c r="BW7" s="1103"/>
      <c r="BX7" s="1103"/>
      <c r="BY7" s="1103"/>
      <c r="BZ7" s="1103"/>
      <c r="CA7" s="1103"/>
      <c r="CB7" s="1103"/>
      <c r="CC7" s="1103"/>
      <c r="CD7" s="1103"/>
      <c r="CE7" s="1103"/>
      <c r="CF7" s="1103"/>
      <c r="CG7" s="1115"/>
      <c r="CH7" s="1099">
        <v>-1</v>
      </c>
      <c r="CI7" s="1100"/>
      <c r="CJ7" s="1100"/>
      <c r="CK7" s="1100"/>
      <c r="CL7" s="1101"/>
      <c r="CM7" s="1099">
        <v>176</v>
      </c>
      <c r="CN7" s="1100"/>
      <c r="CO7" s="1100"/>
      <c r="CP7" s="1100"/>
      <c r="CQ7" s="1101"/>
      <c r="CR7" s="1099">
        <v>30</v>
      </c>
      <c r="CS7" s="1100"/>
      <c r="CT7" s="1100"/>
      <c r="CU7" s="1100"/>
      <c r="CV7" s="1101"/>
      <c r="CW7" s="1099">
        <v>96</v>
      </c>
      <c r="CX7" s="1100"/>
      <c r="CY7" s="1100"/>
      <c r="CZ7" s="1100"/>
      <c r="DA7" s="1101"/>
      <c r="DB7" s="1099">
        <v>0</v>
      </c>
      <c r="DC7" s="1100"/>
      <c r="DD7" s="1100"/>
      <c r="DE7" s="1100"/>
      <c r="DF7" s="1101"/>
      <c r="DG7" s="1099">
        <v>0</v>
      </c>
      <c r="DH7" s="1100"/>
      <c r="DI7" s="1100"/>
      <c r="DJ7" s="1100"/>
      <c r="DK7" s="1101"/>
      <c r="DL7" s="1099">
        <v>0</v>
      </c>
      <c r="DM7" s="1100"/>
      <c r="DN7" s="1100"/>
      <c r="DO7" s="1100"/>
      <c r="DP7" s="1101"/>
      <c r="DQ7" s="1099">
        <v>0</v>
      </c>
      <c r="DR7" s="1100"/>
      <c r="DS7" s="1100"/>
      <c r="DT7" s="1100"/>
      <c r="DU7" s="1101"/>
      <c r="DV7" s="1102"/>
      <c r="DW7" s="1103"/>
      <c r="DX7" s="1103"/>
      <c r="DY7" s="1103"/>
      <c r="DZ7" s="1104"/>
      <c r="EA7" s="234"/>
    </row>
    <row r="8" spans="1:131" s="235" customFormat="1" ht="26.25" customHeight="1" x14ac:dyDescent="0.2">
      <c r="A8" s="238">
        <v>2</v>
      </c>
      <c r="B8" s="1030" t="s">
        <v>390</v>
      </c>
      <c r="C8" s="1031"/>
      <c r="D8" s="1031"/>
      <c r="E8" s="1031"/>
      <c r="F8" s="1031"/>
      <c r="G8" s="1031"/>
      <c r="H8" s="1031"/>
      <c r="I8" s="1031"/>
      <c r="J8" s="1031"/>
      <c r="K8" s="1031"/>
      <c r="L8" s="1031"/>
      <c r="M8" s="1031"/>
      <c r="N8" s="1031"/>
      <c r="O8" s="1031"/>
      <c r="P8" s="1032"/>
      <c r="Q8" s="1038">
        <v>436755</v>
      </c>
      <c r="R8" s="1039"/>
      <c r="S8" s="1039"/>
      <c r="T8" s="1039"/>
      <c r="U8" s="1039"/>
      <c r="V8" s="1039">
        <v>436755</v>
      </c>
      <c r="W8" s="1039"/>
      <c r="X8" s="1039"/>
      <c r="Y8" s="1039"/>
      <c r="Z8" s="1039"/>
      <c r="AA8" s="1039">
        <v>0</v>
      </c>
      <c r="AB8" s="1039"/>
      <c r="AC8" s="1039"/>
      <c r="AD8" s="1039"/>
      <c r="AE8" s="1040"/>
      <c r="AF8" s="1035" t="s">
        <v>391</v>
      </c>
      <c r="AG8" s="1036"/>
      <c r="AH8" s="1036"/>
      <c r="AI8" s="1036"/>
      <c r="AJ8" s="1037"/>
      <c r="AK8" s="1083">
        <v>217925.61587099999</v>
      </c>
      <c r="AL8" s="1084"/>
      <c r="AM8" s="1084"/>
      <c r="AN8" s="1084"/>
      <c r="AO8" s="1084"/>
      <c r="AP8" s="1084" t="s">
        <v>531</v>
      </c>
      <c r="AQ8" s="1084"/>
      <c r="AR8" s="1084"/>
      <c r="AS8" s="1084"/>
      <c r="AT8" s="1084"/>
      <c r="AU8" s="1085"/>
      <c r="AV8" s="1085"/>
      <c r="AW8" s="1085"/>
      <c r="AX8" s="1085"/>
      <c r="AY8" s="1086"/>
      <c r="AZ8" s="232"/>
      <c r="BA8" s="232"/>
      <c r="BB8" s="232"/>
      <c r="BC8" s="232"/>
      <c r="BD8" s="232"/>
      <c r="BE8" s="233"/>
      <c r="BF8" s="233"/>
      <c r="BG8" s="233"/>
      <c r="BH8" s="233"/>
      <c r="BI8" s="233"/>
      <c r="BJ8" s="233"/>
      <c r="BK8" s="233"/>
      <c r="BL8" s="233"/>
      <c r="BM8" s="233"/>
      <c r="BN8" s="233"/>
      <c r="BO8" s="233"/>
      <c r="BP8" s="233"/>
      <c r="BQ8" s="238">
        <v>2</v>
      </c>
      <c r="BR8" s="239"/>
      <c r="BS8" s="1042" t="s">
        <v>605</v>
      </c>
      <c r="BT8" s="1043"/>
      <c r="BU8" s="1043"/>
      <c r="BV8" s="1043"/>
      <c r="BW8" s="1043"/>
      <c r="BX8" s="1043"/>
      <c r="BY8" s="1043"/>
      <c r="BZ8" s="1043"/>
      <c r="CA8" s="1043"/>
      <c r="CB8" s="1043"/>
      <c r="CC8" s="1043"/>
      <c r="CD8" s="1043"/>
      <c r="CE8" s="1043"/>
      <c r="CF8" s="1043"/>
      <c r="CG8" s="1044"/>
      <c r="CH8" s="989">
        <v>11</v>
      </c>
      <c r="CI8" s="990"/>
      <c r="CJ8" s="990"/>
      <c r="CK8" s="990"/>
      <c r="CL8" s="991"/>
      <c r="CM8" s="989">
        <v>796</v>
      </c>
      <c r="CN8" s="990"/>
      <c r="CO8" s="990"/>
      <c r="CP8" s="990"/>
      <c r="CQ8" s="991"/>
      <c r="CR8" s="989">
        <v>100</v>
      </c>
      <c r="CS8" s="990"/>
      <c r="CT8" s="990"/>
      <c r="CU8" s="990"/>
      <c r="CV8" s="991"/>
      <c r="CW8" s="989">
        <v>199</v>
      </c>
      <c r="CX8" s="990"/>
      <c r="CY8" s="990"/>
      <c r="CZ8" s="990"/>
      <c r="DA8" s="991"/>
      <c r="DB8" s="989">
        <v>0</v>
      </c>
      <c r="DC8" s="990"/>
      <c r="DD8" s="990"/>
      <c r="DE8" s="990"/>
      <c r="DF8" s="991"/>
      <c r="DG8" s="989">
        <v>0</v>
      </c>
      <c r="DH8" s="990"/>
      <c r="DI8" s="990"/>
      <c r="DJ8" s="990"/>
      <c r="DK8" s="991"/>
      <c r="DL8" s="989">
        <v>0</v>
      </c>
      <c r="DM8" s="990"/>
      <c r="DN8" s="990"/>
      <c r="DO8" s="990"/>
      <c r="DP8" s="991"/>
      <c r="DQ8" s="989">
        <v>0</v>
      </c>
      <c r="DR8" s="990"/>
      <c r="DS8" s="990"/>
      <c r="DT8" s="990"/>
      <c r="DU8" s="991"/>
      <c r="DV8" s="992"/>
      <c r="DW8" s="993"/>
      <c r="DX8" s="993"/>
      <c r="DY8" s="993"/>
      <c r="DZ8" s="994"/>
      <c r="EA8" s="234"/>
    </row>
    <row r="9" spans="1:131" s="235" customFormat="1" ht="26.25" customHeight="1" x14ac:dyDescent="0.2">
      <c r="A9" s="238">
        <v>3</v>
      </c>
      <c r="B9" s="1030" t="s">
        <v>392</v>
      </c>
      <c r="C9" s="1031"/>
      <c r="D9" s="1031"/>
      <c r="E9" s="1031"/>
      <c r="F9" s="1031"/>
      <c r="G9" s="1031"/>
      <c r="H9" s="1031"/>
      <c r="I9" s="1031"/>
      <c r="J9" s="1031"/>
      <c r="K9" s="1031"/>
      <c r="L9" s="1031"/>
      <c r="M9" s="1031"/>
      <c r="N9" s="1031"/>
      <c r="O9" s="1031"/>
      <c r="P9" s="1032"/>
      <c r="Q9" s="1038">
        <v>1101</v>
      </c>
      <c r="R9" s="1039"/>
      <c r="S9" s="1039"/>
      <c r="T9" s="1039"/>
      <c r="U9" s="1039"/>
      <c r="V9" s="1039">
        <v>793</v>
      </c>
      <c r="W9" s="1039"/>
      <c r="X9" s="1039"/>
      <c r="Y9" s="1039"/>
      <c r="Z9" s="1039"/>
      <c r="AA9" s="1039">
        <v>308</v>
      </c>
      <c r="AB9" s="1039"/>
      <c r="AC9" s="1039"/>
      <c r="AD9" s="1039"/>
      <c r="AE9" s="1040"/>
      <c r="AF9" s="1035">
        <v>308</v>
      </c>
      <c r="AG9" s="1036"/>
      <c r="AH9" s="1036"/>
      <c r="AI9" s="1036"/>
      <c r="AJ9" s="1037"/>
      <c r="AK9" s="1083">
        <v>21.479769000000001</v>
      </c>
      <c r="AL9" s="1084"/>
      <c r="AM9" s="1084"/>
      <c r="AN9" s="1084"/>
      <c r="AO9" s="1084"/>
      <c r="AP9" s="1084">
        <v>2148.0590000000002</v>
      </c>
      <c r="AQ9" s="1084"/>
      <c r="AR9" s="1084"/>
      <c r="AS9" s="1084"/>
      <c r="AT9" s="1084"/>
      <c r="AU9" s="1085"/>
      <c r="AV9" s="1085"/>
      <c r="AW9" s="1085"/>
      <c r="AX9" s="1085"/>
      <c r="AY9" s="1086"/>
      <c r="AZ9" s="232"/>
      <c r="BA9" s="232"/>
      <c r="BB9" s="232"/>
      <c r="BC9" s="232"/>
      <c r="BD9" s="232"/>
      <c r="BE9" s="233"/>
      <c r="BF9" s="233"/>
      <c r="BG9" s="233"/>
      <c r="BH9" s="233"/>
      <c r="BI9" s="233"/>
      <c r="BJ9" s="233"/>
      <c r="BK9" s="233"/>
      <c r="BL9" s="233"/>
      <c r="BM9" s="233"/>
      <c r="BN9" s="233"/>
      <c r="BO9" s="233"/>
      <c r="BP9" s="233"/>
      <c r="BQ9" s="238">
        <v>3</v>
      </c>
      <c r="BR9" s="239"/>
      <c r="BS9" s="992" t="s">
        <v>606</v>
      </c>
      <c r="BT9" s="993"/>
      <c r="BU9" s="993"/>
      <c r="BV9" s="993"/>
      <c r="BW9" s="993"/>
      <c r="BX9" s="993"/>
      <c r="BY9" s="993"/>
      <c r="BZ9" s="993"/>
      <c r="CA9" s="993"/>
      <c r="CB9" s="993"/>
      <c r="CC9" s="993"/>
      <c r="CD9" s="993"/>
      <c r="CE9" s="993"/>
      <c r="CF9" s="993"/>
      <c r="CG9" s="1014"/>
      <c r="CH9" s="989">
        <v>255</v>
      </c>
      <c r="CI9" s="990"/>
      <c r="CJ9" s="990"/>
      <c r="CK9" s="990"/>
      <c r="CL9" s="991"/>
      <c r="CM9" s="989">
        <v>3221</v>
      </c>
      <c r="CN9" s="990"/>
      <c r="CO9" s="990"/>
      <c r="CP9" s="990"/>
      <c r="CQ9" s="991"/>
      <c r="CR9" s="989">
        <v>75</v>
      </c>
      <c r="CS9" s="990"/>
      <c r="CT9" s="990"/>
      <c r="CU9" s="990"/>
      <c r="CV9" s="991"/>
      <c r="CW9" s="989">
        <v>723</v>
      </c>
      <c r="CX9" s="990"/>
      <c r="CY9" s="990"/>
      <c r="CZ9" s="990"/>
      <c r="DA9" s="991"/>
      <c r="DB9" s="989">
        <v>0</v>
      </c>
      <c r="DC9" s="990"/>
      <c r="DD9" s="990"/>
      <c r="DE9" s="990"/>
      <c r="DF9" s="991"/>
      <c r="DG9" s="989">
        <v>0</v>
      </c>
      <c r="DH9" s="990"/>
      <c r="DI9" s="990"/>
      <c r="DJ9" s="990"/>
      <c r="DK9" s="991"/>
      <c r="DL9" s="989">
        <v>0</v>
      </c>
      <c r="DM9" s="990"/>
      <c r="DN9" s="990"/>
      <c r="DO9" s="990"/>
      <c r="DP9" s="991"/>
      <c r="DQ9" s="989">
        <v>0</v>
      </c>
      <c r="DR9" s="990"/>
      <c r="DS9" s="990"/>
      <c r="DT9" s="990"/>
      <c r="DU9" s="991"/>
      <c r="DV9" s="992"/>
      <c r="DW9" s="993"/>
      <c r="DX9" s="993"/>
      <c r="DY9" s="993"/>
      <c r="DZ9" s="994"/>
      <c r="EA9" s="234"/>
    </row>
    <row r="10" spans="1:131" s="235" customFormat="1" ht="26.25" customHeight="1" x14ac:dyDescent="0.2">
      <c r="A10" s="238">
        <v>4</v>
      </c>
      <c r="B10" s="1030" t="s">
        <v>393</v>
      </c>
      <c r="C10" s="1031"/>
      <c r="D10" s="1031"/>
      <c r="E10" s="1031"/>
      <c r="F10" s="1031"/>
      <c r="G10" s="1031"/>
      <c r="H10" s="1031"/>
      <c r="I10" s="1031"/>
      <c r="J10" s="1031"/>
      <c r="K10" s="1031"/>
      <c r="L10" s="1031"/>
      <c r="M10" s="1031"/>
      <c r="N10" s="1031"/>
      <c r="O10" s="1031"/>
      <c r="P10" s="1032"/>
      <c r="Q10" s="1038">
        <v>609</v>
      </c>
      <c r="R10" s="1039"/>
      <c r="S10" s="1039"/>
      <c r="T10" s="1039"/>
      <c r="U10" s="1039"/>
      <c r="V10" s="1039">
        <v>450</v>
      </c>
      <c r="W10" s="1039"/>
      <c r="X10" s="1039"/>
      <c r="Y10" s="1039"/>
      <c r="Z10" s="1039"/>
      <c r="AA10" s="1039">
        <v>158</v>
      </c>
      <c r="AB10" s="1039"/>
      <c r="AC10" s="1039"/>
      <c r="AD10" s="1039"/>
      <c r="AE10" s="1040"/>
      <c r="AF10" s="1035">
        <v>158</v>
      </c>
      <c r="AG10" s="1036"/>
      <c r="AH10" s="1036"/>
      <c r="AI10" s="1036"/>
      <c r="AJ10" s="1037"/>
      <c r="AK10" s="1083">
        <v>15.864000000000001</v>
      </c>
      <c r="AL10" s="1084"/>
      <c r="AM10" s="1084"/>
      <c r="AN10" s="1084"/>
      <c r="AO10" s="1084"/>
      <c r="AP10" s="1084" t="s">
        <v>531</v>
      </c>
      <c r="AQ10" s="1084"/>
      <c r="AR10" s="1084"/>
      <c r="AS10" s="1084"/>
      <c r="AT10" s="1084"/>
      <c r="AU10" s="1085"/>
      <c r="AV10" s="1085"/>
      <c r="AW10" s="1085"/>
      <c r="AX10" s="1085"/>
      <c r="AY10" s="1086"/>
      <c r="AZ10" s="232"/>
      <c r="BA10" s="232"/>
      <c r="BB10" s="232"/>
      <c r="BC10" s="232"/>
      <c r="BD10" s="232"/>
      <c r="BE10" s="233"/>
      <c r="BF10" s="233"/>
      <c r="BG10" s="233"/>
      <c r="BH10" s="233"/>
      <c r="BI10" s="233"/>
      <c r="BJ10" s="233"/>
      <c r="BK10" s="233"/>
      <c r="BL10" s="233"/>
      <c r="BM10" s="233"/>
      <c r="BN10" s="233"/>
      <c r="BO10" s="233"/>
      <c r="BP10" s="233"/>
      <c r="BQ10" s="238">
        <v>4</v>
      </c>
      <c r="BR10" s="239"/>
      <c r="BS10" s="992" t="s">
        <v>607</v>
      </c>
      <c r="BT10" s="993"/>
      <c r="BU10" s="993"/>
      <c r="BV10" s="993"/>
      <c r="BW10" s="993"/>
      <c r="BX10" s="993"/>
      <c r="BY10" s="993"/>
      <c r="BZ10" s="993"/>
      <c r="CA10" s="993"/>
      <c r="CB10" s="993"/>
      <c r="CC10" s="993"/>
      <c r="CD10" s="993"/>
      <c r="CE10" s="993"/>
      <c r="CF10" s="993"/>
      <c r="CG10" s="1014"/>
      <c r="CH10" s="989">
        <v>19</v>
      </c>
      <c r="CI10" s="990"/>
      <c r="CJ10" s="990"/>
      <c r="CK10" s="990"/>
      <c r="CL10" s="991"/>
      <c r="CM10" s="989">
        <v>1219</v>
      </c>
      <c r="CN10" s="990"/>
      <c r="CO10" s="990"/>
      <c r="CP10" s="990"/>
      <c r="CQ10" s="991"/>
      <c r="CR10" s="989">
        <v>100</v>
      </c>
      <c r="CS10" s="990"/>
      <c r="CT10" s="990"/>
      <c r="CU10" s="990"/>
      <c r="CV10" s="991"/>
      <c r="CW10" s="989">
        <v>210</v>
      </c>
      <c r="CX10" s="990"/>
      <c r="CY10" s="990"/>
      <c r="CZ10" s="990"/>
      <c r="DA10" s="991"/>
      <c r="DB10" s="989">
        <v>0</v>
      </c>
      <c r="DC10" s="990"/>
      <c r="DD10" s="990"/>
      <c r="DE10" s="990"/>
      <c r="DF10" s="991"/>
      <c r="DG10" s="989">
        <v>0</v>
      </c>
      <c r="DH10" s="990"/>
      <c r="DI10" s="990"/>
      <c r="DJ10" s="990"/>
      <c r="DK10" s="991"/>
      <c r="DL10" s="989">
        <v>0</v>
      </c>
      <c r="DM10" s="990"/>
      <c r="DN10" s="990"/>
      <c r="DO10" s="990"/>
      <c r="DP10" s="991"/>
      <c r="DQ10" s="989">
        <v>0</v>
      </c>
      <c r="DR10" s="990"/>
      <c r="DS10" s="990"/>
      <c r="DT10" s="990"/>
      <c r="DU10" s="991"/>
      <c r="DV10" s="992"/>
      <c r="DW10" s="993"/>
      <c r="DX10" s="993"/>
      <c r="DY10" s="993"/>
      <c r="DZ10" s="994"/>
      <c r="EA10" s="234"/>
    </row>
    <row r="11" spans="1:131" s="235" customFormat="1" ht="26.25" customHeight="1" x14ac:dyDescent="0.2">
      <c r="A11" s="238">
        <v>5</v>
      </c>
      <c r="B11" s="1030" t="s">
        <v>394</v>
      </c>
      <c r="C11" s="1031"/>
      <c r="D11" s="1031"/>
      <c r="E11" s="1031"/>
      <c r="F11" s="1031"/>
      <c r="G11" s="1031"/>
      <c r="H11" s="1031"/>
      <c r="I11" s="1031"/>
      <c r="J11" s="1031"/>
      <c r="K11" s="1031"/>
      <c r="L11" s="1031"/>
      <c r="M11" s="1031"/>
      <c r="N11" s="1031"/>
      <c r="O11" s="1031"/>
      <c r="P11" s="1032"/>
      <c r="Q11" s="1038">
        <v>43</v>
      </c>
      <c r="R11" s="1039"/>
      <c r="S11" s="1039"/>
      <c r="T11" s="1039"/>
      <c r="U11" s="1039"/>
      <c r="V11" s="1039">
        <v>22</v>
      </c>
      <c r="W11" s="1039"/>
      <c r="X11" s="1039"/>
      <c r="Y11" s="1039"/>
      <c r="Z11" s="1039"/>
      <c r="AA11" s="1039">
        <v>22</v>
      </c>
      <c r="AB11" s="1039"/>
      <c r="AC11" s="1039"/>
      <c r="AD11" s="1039"/>
      <c r="AE11" s="1040"/>
      <c r="AF11" s="1035">
        <v>22</v>
      </c>
      <c r="AG11" s="1036"/>
      <c r="AH11" s="1036"/>
      <c r="AI11" s="1036"/>
      <c r="AJ11" s="1037"/>
      <c r="AK11" s="1083">
        <v>9.4990279999999991</v>
      </c>
      <c r="AL11" s="1084"/>
      <c r="AM11" s="1084"/>
      <c r="AN11" s="1084"/>
      <c r="AO11" s="1084"/>
      <c r="AP11" s="1084" t="s">
        <v>531</v>
      </c>
      <c r="AQ11" s="1084"/>
      <c r="AR11" s="1084"/>
      <c r="AS11" s="1084"/>
      <c r="AT11" s="1084"/>
      <c r="AU11" s="1085"/>
      <c r="AV11" s="1085"/>
      <c r="AW11" s="1085"/>
      <c r="AX11" s="1085"/>
      <c r="AY11" s="1086"/>
      <c r="AZ11" s="232"/>
      <c r="BA11" s="232"/>
      <c r="BB11" s="232"/>
      <c r="BC11" s="232"/>
      <c r="BD11" s="232"/>
      <c r="BE11" s="233"/>
      <c r="BF11" s="233"/>
      <c r="BG11" s="233"/>
      <c r="BH11" s="233"/>
      <c r="BI11" s="233"/>
      <c r="BJ11" s="233"/>
      <c r="BK11" s="233"/>
      <c r="BL11" s="233"/>
      <c r="BM11" s="233"/>
      <c r="BN11" s="233"/>
      <c r="BO11" s="233"/>
      <c r="BP11" s="233"/>
      <c r="BQ11" s="238">
        <v>5</v>
      </c>
      <c r="BR11" s="239"/>
      <c r="BS11" s="992" t="s">
        <v>608</v>
      </c>
      <c r="BT11" s="993"/>
      <c r="BU11" s="993"/>
      <c r="BV11" s="993"/>
      <c r="BW11" s="993"/>
      <c r="BX11" s="993"/>
      <c r="BY11" s="993"/>
      <c r="BZ11" s="993"/>
      <c r="CA11" s="993"/>
      <c r="CB11" s="993"/>
      <c r="CC11" s="993"/>
      <c r="CD11" s="993"/>
      <c r="CE11" s="993"/>
      <c r="CF11" s="993"/>
      <c r="CG11" s="1014"/>
      <c r="CH11" s="989">
        <v>5</v>
      </c>
      <c r="CI11" s="990"/>
      <c r="CJ11" s="990"/>
      <c r="CK11" s="990"/>
      <c r="CL11" s="991"/>
      <c r="CM11" s="989">
        <v>3182</v>
      </c>
      <c r="CN11" s="990"/>
      <c r="CO11" s="990"/>
      <c r="CP11" s="990"/>
      <c r="CQ11" s="991"/>
      <c r="CR11" s="989">
        <v>0</v>
      </c>
      <c r="CS11" s="990"/>
      <c r="CT11" s="990"/>
      <c r="CU11" s="990"/>
      <c r="CV11" s="991"/>
      <c r="CW11" s="989">
        <v>235</v>
      </c>
      <c r="CX11" s="990"/>
      <c r="CY11" s="990"/>
      <c r="CZ11" s="990"/>
      <c r="DA11" s="991"/>
      <c r="DB11" s="989">
        <v>0</v>
      </c>
      <c r="DC11" s="990"/>
      <c r="DD11" s="990"/>
      <c r="DE11" s="990"/>
      <c r="DF11" s="991"/>
      <c r="DG11" s="989">
        <v>0</v>
      </c>
      <c r="DH11" s="990"/>
      <c r="DI11" s="990"/>
      <c r="DJ11" s="990"/>
      <c r="DK11" s="991"/>
      <c r="DL11" s="989">
        <v>0</v>
      </c>
      <c r="DM11" s="990"/>
      <c r="DN11" s="990"/>
      <c r="DO11" s="990"/>
      <c r="DP11" s="991"/>
      <c r="DQ11" s="989">
        <v>0</v>
      </c>
      <c r="DR11" s="990"/>
      <c r="DS11" s="990"/>
      <c r="DT11" s="990"/>
      <c r="DU11" s="991"/>
      <c r="DV11" s="992"/>
      <c r="DW11" s="993"/>
      <c r="DX11" s="993"/>
      <c r="DY11" s="993"/>
      <c r="DZ11" s="994"/>
      <c r="EA11" s="234"/>
    </row>
    <row r="12" spans="1:131" s="235" customFormat="1" ht="26.25" customHeight="1" x14ac:dyDescent="0.2">
      <c r="A12" s="238">
        <v>6</v>
      </c>
      <c r="B12" s="1030" t="s">
        <v>395</v>
      </c>
      <c r="C12" s="1031"/>
      <c r="D12" s="1031"/>
      <c r="E12" s="1031"/>
      <c r="F12" s="1031"/>
      <c r="G12" s="1031"/>
      <c r="H12" s="1031"/>
      <c r="I12" s="1031"/>
      <c r="J12" s="1031"/>
      <c r="K12" s="1031"/>
      <c r="L12" s="1031"/>
      <c r="M12" s="1031"/>
      <c r="N12" s="1031"/>
      <c r="O12" s="1031"/>
      <c r="P12" s="1032"/>
      <c r="Q12" s="1038">
        <v>7736</v>
      </c>
      <c r="R12" s="1039"/>
      <c r="S12" s="1039"/>
      <c r="T12" s="1039"/>
      <c r="U12" s="1039"/>
      <c r="V12" s="1039">
        <v>7436</v>
      </c>
      <c r="W12" s="1039"/>
      <c r="X12" s="1039"/>
      <c r="Y12" s="1039"/>
      <c r="Z12" s="1039"/>
      <c r="AA12" s="1039">
        <v>300</v>
      </c>
      <c r="AB12" s="1039"/>
      <c r="AC12" s="1039"/>
      <c r="AD12" s="1039"/>
      <c r="AE12" s="1040"/>
      <c r="AF12" s="1035">
        <v>300</v>
      </c>
      <c r="AG12" s="1036"/>
      <c r="AH12" s="1036"/>
      <c r="AI12" s="1036"/>
      <c r="AJ12" s="1037"/>
      <c r="AK12" s="1083">
        <v>540.37823100000003</v>
      </c>
      <c r="AL12" s="1084"/>
      <c r="AM12" s="1084"/>
      <c r="AN12" s="1084"/>
      <c r="AO12" s="1084"/>
      <c r="AP12" s="1084">
        <v>4544.7299999999996</v>
      </c>
      <c r="AQ12" s="1084"/>
      <c r="AR12" s="1084"/>
      <c r="AS12" s="1084"/>
      <c r="AT12" s="1084"/>
      <c r="AU12" s="1085"/>
      <c r="AV12" s="1085"/>
      <c r="AW12" s="1085"/>
      <c r="AX12" s="1085"/>
      <c r="AY12" s="1086"/>
      <c r="AZ12" s="232"/>
      <c r="BA12" s="232"/>
      <c r="BB12" s="232"/>
      <c r="BC12" s="232"/>
      <c r="BD12" s="232"/>
      <c r="BE12" s="233"/>
      <c r="BF12" s="233"/>
      <c r="BG12" s="233"/>
      <c r="BH12" s="233"/>
      <c r="BI12" s="233"/>
      <c r="BJ12" s="233"/>
      <c r="BK12" s="233"/>
      <c r="BL12" s="233"/>
      <c r="BM12" s="233"/>
      <c r="BN12" s="233"/>
      <c r="BO12" s="233"/>
      <c r="BP12" s="233"/>
      <c r="BQ12" s="238">
        <v>6</v>
      </c>
      <c r="BR12" s="239"/>
      <c r="BS12" s="992" t="s">
        <v>609</v>
      </c>
      <c r="BT12" s="993"/>
      <c r="BU12" s="993"/>
      <c r="BV12" s="993"/>
      <c r="BW12" s="993"/>
      <c r="BX12" s="993"/>
      <c r="BY12" s="993"/>
      <c r="BZ12" s="993"/>
      <c r="CA12" s="993"/>
      <c r="CB12" s="993"/>
      <c r="CC12" s="993"/>
      <c r="CD12" s="993"/>
      <c r="CE12" s="993"/>
      <c r="CF12" s="993"/>
      <c r="CG12" s="1014"/>
      <c r="CH12" s="989">
        <v>10</v>
      </c>
      <c r="CI12" s="990"/>
      <c r="CJ12" s="990"/>
      <c r="CK12" s="990"/>
      <c r="CL12" s="991"/>
      <c r="CM12" s="989">
        <v>1034</v>
      </c>
      <c r="CN12" s="990"/>
      <c r="CO12" s="990"/>
      <c r="CP12" s="990"/>
      <c r="CQ12" s="991"/>
      <c r="CR12" s="989">
        <v>350</v>
      </c>
      <c r="CS12" s="990"/>
      <c r="CT12" s="990"/>
      <c r="CU12" s="990"/>
      <c r="CV12" s="991"/>
      <c r="CW12" s="989">
        <v>1375</v>
      </c>
      <c r="CX12" s="990"/>
      <c r="CY12" s="990"/>
      <c r="CZ12" s="990"/>
      <c r="DA12" s="991"/>
      <c r="DB12" s="989">
        <v>0</v>
      </c>
      <c r="DC12" s="990"/>
      <c r="DD12" s="990"/>
      <c r="DE12" s="990"/>
      <c r="DF12" s="991"/>
      <c r="DG12" s="989">
        <v>0</v>
      </c>
      <c r="DH12" s="990"/>
      <c r="DI12" s="990"/>
      <c r="DJ12" s="990"/>
      <c r="DK12" s="991"/>
      <c r="DL12" s="989">
        <v>0</v>
      </c>
      <c r="DM12" s="990"/>
      <c r="DN12" s="990"/>
      <c r="DO12" s="990"/>
      <c r="DP12" s="991"/>
      <c r="DQ12" s="989">
        <v>0</v>
      </c>
      <c r="DR12" s="990"/>
      <c r="DS12" s="990"/>
      <c r="DT12" s="990"/>
      <c r="DU12" s="991"/>
      <c r="DV12" s="992"/>
      <c r="DW12" s="993"/>
      <c r="DX12" s="993"/>
      <c r="DY12" s="993"/>
      <c r="DZ12" s="994"/>
      <c r="EA12" s="234"/>
    </row>
    <row r="13" spans="1:131" s="235" customFormat="1" ht="26.25" customHeight="1" x14ac:dyDescent="0.2">
      <c r="A13" s="238">
        <v>7</v>
      </c>
      <c r="B13" s="1030" t="s">
        <v>396</v>
      </c>
      <c r="C13" s="1031"/>
      <c r="D13" s="1031"/>
      <c r="E13" s="1031"/>
      <c r="F13" s="1031"/>
      <c r="G13" s="1031"/>
      <c r="H13" s="1031"/>
      <c r="I13" s="1031"/>
      <c r="J13" s="1031"/>
      <c r="K13" s="1031"/>
      <c r="L13" s="1031"/>
      <c r="M13" s="1031"/>
      <c r="N13" s="1031"/>
      <c r="O13" s="1031"/>
      <c r="P13" s="1032"/>
      <c r="Q13" s="1038">
        <v>1246</v>
      </c>
      <c r="R13" s="1039"/>
      <c r="S13" s="1039"/>
      <c r="T13" s="1039"/>
      <c r="U13" s="1039"/>
      <c r="V13" s="1039">
        <v>1246</v>
      </c>
      <c r="W13" s="1039"/>
      <c r="X13" s="1039"/>
      <c r="Y13" s="1039"/>
      <c r="Z13" s="1039"/>
      <c r="AA13" s="1039">
        <v>0</v>
      </c>
      <c r="AB13" s="1039"/>
      <c r="AC13" s="1039"/>
      <c r="AD13" s="1039"/>
      <c r="AE13" s="1040"/>
      <c r="AF13" s="1035">
        <v>0</v>
      </c>
      <c r="AG13" s="1036"/>
      <c r="AH13" s="1036"/>
      <c r="AI13" s="1036"/>
      <c r="AJ13" s="1037"/>
      <c r="AK13" s="1083" t="s">
        <v>531</v>
      </c>
      <c r="AL13" s="1084"/>
      <c r="AM13" s="1084"/>
      <c r="AN13" s="1084"/>
      <c r="AO13" s="1084"/>
      <c r="AP13" s="1084">
        <v>4256</v>
      </c>
      <c r="AQ13" s="1084"/>
      <c r="AR13" s="1084"/>
      <c r="AS13" s="1084"/>
      <c r="AT13" s="1084"/>
      <c r="AU13" s="1085"/>
      <c r="AV13" s="1085"/>
      <c r="AW13" s="1085"/>
      <c r="AX13" s="1085"/>
      <c r="AY13" s="1086"/>
      <c r="AZ13" s="232"/>
      <c r="BA13" s="232"/>
      <c r="BB13" s="232"/>
      <c r="BC13" s="232"/>
      <c r="BD13" s="232"/>
      <c r="BE13" s="233"/>
      <c r="BF13" s="233"/>
      <c r="BG13" s="233"/>
      <c r="BH13" s="233"/>
      <c r="BI13" s="233"/>
      <c r="BJ13" s="233"/>
      <c r="BK13" s="233"/>
      <c r="BL13" s="233"/>
      <c r="BM13" s="233"/>
      <c r="BN13" s="233"/>
      <c r="BO13" s="233"/>
      <c r="BP13" s="233"/>
      <c r="BQ13" s="238">
        <v>7</v>
      </c>
      <c r="BR13" s="239"/>
      <c r="BS13" s="992" t="s">
        <v>610</v>
      </c>
      <c r="BT13" s="993"/>
      <c r="BU13" s="993"/>
      <c r="BV13" s="993"/>
      <c r="BW13" s="993"/>
      <c r="BX13" s="993"/>
      <c r="BY13" s="993"/>
      <c r="BZ13" s="993"/>
      <c r="CA13" s="993"/>
      <c r="CB13" s="993"/>
      <c r="CC13" s="993"/>
      <c r="CD13" s="993"/>
      <c r="CE13" s="993"/>
      <c r="CF13" s="993"/>
      <c r="CG13" s="1014"/>
      <c r="CH13" s="989">
        <v>336</v>
      </c>
      <c r="CI13" s="990"/>
      <c r="CJ13" s="990"/>
      <c r="CK13" s="990"/>
      <c r="CL13" s="991"/>
      <c r="CM13" s="989">
        <v>9780</v>
      </c>
      <c r="CN13" s="990"/>
      <c r="CO13" s="990"/>
      <c r="CP13" s="990"/>
      <c r="CQ13" s="991"/>
      <c r="CR13" s="989">
        <v>4100</v>
      </c>
      <c r="CS13" s="990"/>
      <c r="CT13" s="990"/>
      <c r="CU13" s="990"/>
      <c r="CV13" s="991"/>
      <c r="CW13" s="989">
        <v>4</v>
      </c>
      <c r="CX13" s="990"/>
      <c r="CY13" s="990"/>
      <c r="CZ13" s="990"/>
      <c r="DA13" s="991"/>
      <c r="DB13" s="989">
        <v>7700</v>
      </c>
      <c r="DC13" s="990"/>
      <c r="DD13" s="990"/>
      <c r="DE13" s="990"/>
      <c r="DF13" s="991"/>
      <c r="DG13" s="989">
        <v>0</v>
      </c>
      <c r="DH13" s="990"/>
      <c r="DI13" s="990"/>
      <c r="DJ13" s="990"/>
      <c r="DK13" s="991"/>
      <c r="DL13" s="989">
        <v>1872</v>
      </c>
      <c r="DM13" s="990"/>
      <c r="DN13" s="990"/>
      <c r="DO13" s="990"/>
      <c r="DP13" s="991"/>
      <c r="DQ13" s="989">
        <v>0</v>
      </c>
      <c r="DR13" s="990"/>
      <c r="DS13" s="990"/>
      <c r="DT13" s="990"/>
      <c r="DU13" s="991"/>
      <c r="DV13" s="992"/>
      <c r="DW13" s="993"/>
      <c r="DX13" s="993"/>
      <c r="DY13" s="993"/>
      <c r="DZ13" s="994"/>
      <c r="EA13" s="234"/>
    </row>
    <row r="14" spans="1:131" s="235" customFormat="1" ht="26.25" customHeight="1" x14ac:dyDescent="0.2">
      <c r="A14" s="238">
        <v>8</v>
      </c>
      <c r="B14" s="1030" t="s">
        <v>397</v>
      </c>
      <c r="C14" s="1031"/>
      <c r="D14" s="1031"/>
      <c r="E14" s="1031"/>
      <c r="F14" s="1031"/>
      <c r="G14" s="1031"/>
      <c r="H14" s="1031"/>
      <c r="I14" s="1031"/>
      <c r="J14" s="1031"/>
      <c r="K14" s="1031"/>
      <c r="L14" s="1031"/>
      <c r="M14" s="1031"/>
      <c r="N14" s="1031"/>
      <c r="O14" s="1031"/>
      <c r="P14" s="1032"/>
      <c r="Q14" s="1038">
        <v>10587</v>
      </c>
      <c r="R14" s="1039"/>
      <c r="S14" s="1039"/>
      <c r="T14" s="1039"/>
      <c r="U14" s="1039"/>
      <c r="V14" s="1039">
        <v>9847</v>
      </c>
      <c r="W14" s="1039"/>
      <c r="X14" s="1039"/>
      <c r="Y14" s="1039"/>
      <c r="Z14" s="1039"/>
      <c r="AA14" s="1039">
        <v>740</v>
      </c>
      <c r="AB14" s="1039"/>
      <c r="AC14" s="1039"/>
      <c r="AD14" s="1039"/>
      <c r="AE14" s="1040"/>
      <c r="AF14" s="1035" t="s">
        <v>391</v>
      </c>
      <c r="AG14" s="1036"/>
      <c r="AH14" s="1036"/>
      <c r="AI14" s="1036"/>
      <c r="AJ14" s="1037"/>
      <c r="AK14" s="1083">
        <v>3496.6679720000002</v>
      </c>
      <c r="AL14" s="1084"/>
      <c r="AM14" s="1084"/>
      <c r="AN14" s="1084"/>
      <c r="AO14" s="1084"/>
      <c r="AP14" s="1084">
        <v>45250.857000000004</v>
      </c>
      <c r="AQ14" s="1084"/>
      <c r="AR14" s="1084"/>
      <c r="AS14" s="1084"/>
      <c r="AT14" s="1084"/>
      <c r="AU14" s="1085"/>
      <c r="AV14" s="1085"/>
      <c r="AW14" s="1085"/>
      <c r="AX14" s="1085"/>
      <c r="AY14" s="1086"/>
      <c r="AZ14" s="232"/>
      <c r="BA14" s="232"/>
      <c r="BB14" s="232"/>
      <c r="BC14" s="232"/>
      <c r="BD14" s="232"/>
      <c r="BE14" s="233"/>
      <c r="BF14" s="233"/>
      <c r="BG14" s="233"/>
      <c r="BH14" s="233"/>
      <c r="BI14" s="233"/>
      <c r="BJ14" s="233"/>
      <c r="BK14" s="233"/>
      <c r="BL14" s="233"/>
      <c r="BM14" s="233"/>
      <c r="BN14" s="233"/>
      <c r="BO14" s="233"/>
      <c r="BP14" s="233"/>
      <c r="BQ14" s="238">
        <v>8</v>
      </c>
      <c r="BR14" s="239"/>
      <c r="BS14" s="992" t="s">
        <v>611</v>
      </c>
      <c r="BT14" s="993"/>
      <c r="BU14" s="993"/>
      <c r="BV14" s="993"/>
      <c r="BW14" s="993"/>
      <c r="BX14" s="993"/>
      <c r="BY14" s="993"/>
      <c r="BZ14" s="993"/>
      <c r="CA14" s="993"/>
      <c r="CB14" s="993"/>
      <c r="CC14" s="993"/>
      <c r="CD14" s="993"/>
      <c r="CE14" s="993"/>
      <c r="CF14" s="993"/>
      <c r="CG14" s="1014"/>
      <c r="CH14" s="989">
        <v>75</v>
      </c>
      <c r="CI14" s="990"/>
      <c r="CJ14" s="990"/>
      <c r="CK14" s="990"/>
      <c r="CL14" s="991"/>
      <c r="CM14" s="989">
        <v>1242</v>
      </c>
      <c r="CN14" s="990"/>
      <c r="CO14" s="990"/>
      <c r="CP14" s="990"/>
      <c r="CQ14" s="991"/>
      <c r="CR14" s="989">
        <v>500</v>
      </c>
      <c r="CS14" s="990"/>
      <c r="CT14" s="990"/>
      <c r="CU14" s="990"/>
      <c r="CV14" s="991"/>
      <c r="CW14" s="989">
        <v>90</v>
      </c>
      <c r="CX14" s="990"/>
      <c r="CY14" s="990"/>
      <c r="CZ14" s="990"/>
      <c r="DA14" s="991"/>
      <c r="DB14" s="989">
        <v>0</v>
      </c>
      <c r="DC14" s="990"/>
      <c r="DD14" s="990"/>
      <c r="DE14" s="990"/>
      <c r="DF14" s="991"/>
      <c r="DG14" s="989">
        <v>0</v>
      </c>
      <c r="DH14" s="990"/>
      <c r="DI14" s="990"/>
      <c r="DJ14" s="990"/>
      <c r="DK14" s="991"/>
      <c r="DL14" s="989">
        <v>0</v>
      </c>
      <c r="DM14" s="990"/>
      <c r="DN14" s="990"/>
      <c r="DO14" s="990"/>
      <c r="DP14" s="991"/>
      <c r="DQ14" s="989">
        <v>0</v>
      </c>
      <c r="DR14" s="990"/>
      <c r="DS14" s="990"/>
      <c r="DT14" s="990"/>
      <c r="DU14" s="991"/>
      <c r="DV14" s="992"/>
      <c r="DW14" s="993"/>
      <c r="DX14" s="993"/>
      <c r="DY14" s="993"/>
      <c r="DZ14" s="994"/>
      <c r="EA14" s="234"/>
    </row>
    <row r="15" spans="1:131" s="235" customFormat="1" ht="26.25" customHeight="1" x14ac:dyDescent="0.2">
      <c r="A15" s="238">
        <v>9</v>
      </c>
      <c r="B15" s="1030" t="s">
        <v>398</v>
      </c>
      <c r="C15" s="1031"/>
      <c r="D15" s="1031"/>
      <c r="E15" s="1031"/>
      <c r="F15" s="1031"/>
      <c r="G15" s="1031"/>
      <c r="H15" s="1031"/>
      <c r="I15" s="1031"/>
      <c r="J15" s="1031"/>
      <c r="K15" s="1031"/>
      <c r="L15" s="1031"/>
      <c r="M15" s="1031"/>
      <c r="N15" s="1031"/>
      <c r="O15" s="1031"/>
      <c r="P15" s="1032"/>
      <c r="Q15" s="1038">
        <v>13509</v>
      </c>
      <c r="R15" s="1039"/>
      <c r="S15" s="1039"/>
      <c r="T15" s="1039"/>
      <c r="U15" s="1039"/>
      <c r="V15" s="1039">
        <v>12102</v>
      </c>
      <c r="W15" s="1039"/>
      <c r="X15" s="1039"/>
      <c r="Y15" s="1039"/>
      <c r="Z15" s="1039"/>
      <c r="AA15" s="1039">
        <v>1407</v>
      </c>
      <c r="AB15" s="1039"/>
      <c r="AC15" s="1039"/>
      <c r="AD15" s="1039"/>
      <c r="AE15" s="1040"/>
      <c r="AF15" s="1035">
        <v>43</v>
      </c>
      <c r="AG15" s="1036"/>
      <c r="AH15" s="1036"/>
      <c r="AI15" s="1036"/>
      <c r="AJ15" s="1037"/>
      <c r="AK15" s="1083">
        <v>3645.1048999999998</v>
      </c>
      <c r="AL15" s="1084"/>
      <c r="AM15" s="1084"/>
      <c r="AN15" s="1084"/>
      <c r="AO15" s="1084"/>
      <c r="AP15" s="1084">
        <v>42020.688999999998</v>
      </c>
      <c r="AQ15" s="1084"/>
      <c r="AR15" s="1084"/>
      <c r="AS15" s="1084"/>
      <c r="AT15" s="1084"/>
      <c r="AU15" s="1085"/>
      <c r="AV15" s="1085"/>
      <c r="AW15" s="1085"/>
      <c r="AX15" s="1085"/>
      <c r="AY15" s="1086"/>
      <c r="AZ15" s="232"/>
      <c r="BA15" s="232"/>
      <c r="BB15" s="232"/>
      <c r="BC15" s="232"/>
      <c r="BD15" s="232"/>
      <c r="BE15" s="233"/>
      <c r="BF15" s="233"/>
      <c r="BG15" s="233"/>
      <c r="BH15" s="233"/>
      <c r="BI15" s="233"/>
      <c r="BJ15" s="233"/>
      <c r="BK15" s="233"/>
      <c r="BL15" s="233"/>
      <c r="BM15" s="233"/>
      <c r="BN15" s="233"/>
      <c r="BO15" s="233"/>
      <c r="BP15" s="233"/>
      <c r="BQ15" s="238">
        <v>9</v>
      </c>
      <c r="BR15" s="239"/>
      <c r="BS15" s="992" t="s">
        <v>612</v>
      </c>
      <c r="BT15" s="993"/>
      <c r="BU15" s="993"/>
      <c r="BV15" s="993"/>
      <c r="BW15" s="993"/>
      <c r="BX15" s="993"/>
      <c r="BY15" s="993"/>
      <c r="BZ15" s="993"/>
      <c r="CA15" s="993"/>
      <c r="CB15" s="993"/>
      <c r="CC15" s="993"/>
      <c r="CD15" s="993"/>
      <c r="CE15" s="993"/>
      <c r="CF15" s="993"/>
      <c r="CG15" s="1014"/>
      <c r="CH15" s="989">
        <v>33</v>
      </c>
      <c r="CI15" s="990"/>
      <c r="CJ15" s="990"/>
      <c r="CK15" s="990"/>
      <c r="CL15" s="991"/>
      <c r="CM15" s="989">
        <v>14911</v>
      </c>
      <c r="CN15" s="990"/>
      <c r="CO15" s="990"/>
      <c r="CP15" s="990"/>
      <c r="CQ15" s="991"/>
      <c r="CR15" s="989">
        <v>100</v>
      </c>
      <c r="CS15" s="990"/>
      <c r="CT15" s="990"/>
      <c r="CU15" s="990"/>
      <c r="CV15" s="991"/>
      <c r="CW15" s="989">
        <v>427</v>
      </c>
      <c r="CX15" s="990"/>
      <c r="CY15" s="990"/>
      <c r="CZ15" s="990"/>
      <c r="DA15" s="991"/>
      <c r="DB15" s="989">
        <v>367</v>
      </c>
      <c r="DC15" s="990"/>
      <c r="DD15" s="990"/>
      <c r="DE15" s="990"/>
      <c r="DF15" s="991"/>
      <c r="DG15" s="989">
        <v>0</v>
      </c>
      <c r="DH15" s="990"/>
      <c r="DI15" s="990"/>
      <c r="DJ15" s="990"/>
      <c r="DK15" s="991"/>
      <c r="DL15" s="989">
        <v>0</v>
      </c>
      <c r="DM15" s="990"/>
      <c r="DN15" s="990"/>
      <c r="DO15" s="990"/>
      <c r="DP15" s="991"/>
      <c r="DQ15" s="989">
        <v>0</v>
      </c>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3"/>
      <c r="AL16" s="1084"/>
      <c r="AM16" s="1084"/>
      <c r="AN16" s="1084"/>
      <c r="AO16" s="1084"/>
      <c r="AP16" s="1084"/>
      <c r="AQ16" s="1084"/>
      <c r="AR16" s="1084"/>
      <c r="AS16" s="1084"/>
      <c r="AT16" s="1084"/>
      <c r="AU16" s="1085"/>
      <c r="AV16" s="1085"/>
      <c r="AW16" s="1085"/>
      <c r="AX16" s="1085"/>
      <c r="AY16" s="1086"/>
      <c r="AZ16" s="232"/>
      <c r="BA16" s="232"/>
      <c r="BB16" s="232"/>
      <c r="BC16" s="232"/>
      <c r="BD16" s="232"/>
      <c r="BE16" s="233"/>
      <c r="BF16" s="233"/>
      <c r="BG16" s="233"/>
      <c r="BH16" s="233"/>
      <c r="BI16" s="233"/>
      <c r="BJ16" s="233"/>
      <c r="BK16" s="233"/>
      <c r="BL16" s="233"/>
      <c r="BM16" s="233"/>
      <c r="BN16" s="233"/>
      <c r="BO16" s="233"/>
      <c r="BP16" s="233"/>
      <c r="BQ16" s="238">
        <v>10</v>
      </c>
      <c r="BR16" s="239"/>
      <c r="BS16" s="992" t="s">
        <v>613</v>
      </c>
      <c r="BT16" s="993"/>
      <c r="BU16" s="993"/>
      <c r="BV16" s="993"/>
      <c r="BW16" s="993"/>
      <c r="BX16" s="993"/>
      <c r="BY16" s="993"/>
      <c r="BZ16" s="993"/>
      <c r="CA16" s="993"/>
      <c r="CB16" s="993"/>
      <c r="CC16" s="993"/>
      <c r="CD16" s="993"/>
      <c r="CE16" s="993"/>
      <c r="CF16" s="993"/>
      <c r="CG16" s="1014"/>
      <c r="CH16" s="989">
        <v>0</v>
      </c>
      <c r="CI16" s="990"/>
      <c r="CJ16" s="990"/>
      <c r="CK16" s="990"/>
      <c r="CL16" s="991"/>
      <c r="CM16" s="989">
        <v>71</v>
      </c>
      <c r="CN16" s="990"/>
      <c r="CO16" s="990"/>
      <c r="CP16" s="990"/>
      <c r="CQ16" s="991"/>
      <c r="CR16" s="989">
        <v>5</v>
      </c>
      <c r="CS16" s="990"/>
      <c r="CT16" s="990"/>
      <c r="CU16" s="990"/>
      <c r="CV16" s="991"/>
      <c r="CW16" s="989">
        <v>10</v>
      </c>
      <c r="CX16" s="990"/>
      <c r="CY16" s="990"/>
      <c r="CZ16" s="990"/>
      <c r="DA16" s="991"/>
      <c r="DB16" s="989">
        <v>0</v>
      </c>
      <c r="DC16" s="990"/>
      <c r="DD16" s="990"/>
      <c r="DE16" s="990"/>
      <c r="DF16" s="991"/>
      <c r="DG16" s="989">
        <v>0</v>
      </c>
      <c r="DH16" s="990"/>
      <c r="DI16" s="990"/>
      <c r="DJ16" s="990"/>
      <c r="DK16" s="991"/>
      <c r="DL16" s="989">
        <v>0</v>
      </c>
      <c r="DM16" s="990"/>
      <c r="DN16" s="990"/>
      <c r="DO16" s="990"/>
      <c r="DP16" s="991"/>
      <c r="DQ16" s="989">
        <v>0</v>
      </c>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3"/>
      <c r="AL17" s="1084"/>
      <c r="AM17" s="1084"/>
      <c r="AN17" s="1084"/>
      <c r="AO17" s="1084"/>
      <c r="AP17" s="1084"/>
      <c r="AQ17" s="1084"/>
      <c r="AR17" s="1084"/>
      <c r="AS17" s="1084"/>
      <c r="AT17" s="1084"/>
      <c r="AU17" s="1085"/>
      <c r="AV17" s="1085"/>
      <c r="AW17" s="1085"/>
      <c r="AX17" s="1085"/>
      <c r="AY17" s="1086"/>
      <c r="AZ17" s="232"/>
      <c r="BA17" s="232"/>
      <c r="BB17" s="232"/>
      <c r="BC17" s="232"/>
      <c r="BD17" s="232"/>
      <c r="BE17" s="233"/>
      <c r="BF17" s="233"/>
      <c r="BG17" s="233"/>
      <c r="BH17" s="233"/>
      <c r="BI17" s="233"/>
      <c r="BJ17" s="233"/>
      <c r="BK17" s="233"/>
      <c r="BL17" s="233"/>
      <c r="BM17" s="233"/>
      <c r="BN17" s="233"/>
      <c r="BO17" s="233"/>
      <c r="BP17" s="233"/>
      <c r="BQ17" s="238">
        <v>11</v>
      </c>
      <c r="BR17" s="239"/>
      <c r="BS17" s="1042" t="s">
        <v>614</v>
      </c>
      <c r="BT17" s="1043"/>
      <c r="BU17" s="1043"/>
      <c r="BV17" s="1043"/>
      <c r="BW17" s="1043"/>
      <c r="BX17" s="1043"/>
      <c r="BY17" s="1043"/>
      <c r="BZ17" s="1043"/>
      <c r="CA17" s="1043"/>
      <c r="CB17" s="1043"/>
      <c r="CC17" s="1043"/>
      <c r="CD17" s="1043"/>
      <c r="CE17" s="1043"/>
      <c r="CF17" s="1043"/>
      <c r="CG17" s="1044"/>
      <c r="CH17" s="989">
        <v>104</v>
      </c>
      <c r="CI17" s="990"/>
      <c r="CJ17" s="990"/>
      <c r="CK17" s="990"/>
      <c r="CL17" s="991"/>
      <c r="CM17" s="989">
        <v>617</v>
      </c>
      <c r="CN17" s="990"/>
      <c r="CO17" s="990"/>
      <c r="CP17" s="990"/>
      <c r="CQ17" s="991"/>
      <c r="CR17" s="989">
        <v>10</v>
      </c>
      <c r="CS17" s="990"/>
      <c r="CT17" s="990"/>
      <c r="CU17" s="990"/>
      <c r="CV17" s="991"/>
      <c r="CW17" s="989">
        <v>48</v>
      </c>
      <c r="CX17" s="990"/>
      <c r="CY17" s="990"/>
      <c r="CZ17" s="990"/>
      <c r="DA17" s="991"/>
      <c r="DB17" s="989">
        <v>0</v>
      </c>
      <c r="DC17" s="990"/>
      <c r="DD17" s="990"/>
      <c r="DE17" s="990"/>
      <c r="DF17" s="991"/>
      <c r="DG17" s="989">
        <v>0</v>
      </c>
      <c r="DH17" s="990"/>
      <c r="DI17" s="990"/>
      <c r="DJ17" s="990"/>
      <c r="DK17" s="991"/>
      <c r="DL17" s="989">
        <v>0</v>
      </c>
      <c r="DM17" s="990"/>
      <c r="DN17" s="990"/>
      <c r="DO17" s="990"/>
      <c r="DP17" s="991"/>
      <c r="DQ17" s="989">
        <v>0</v>
      </c>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3"/>
      <c r="AL18" s="1084"/>
      <c r="AM18" s="1084"/>
      <c r="AN18" s="1084"/>
      <c r="AO18" s="1084"/>
      <c r="AP18" s="1084"/>
      <c r="AQ18" s="1084"/>
      <c r="AR18" s="1084"/>
      <c r="AS18" s="1084"/>
      <c r="AT18" s="1084"/>
      <c r="AU18" s="1085"/>
      <c r="AV18" s="1085"/>
      <c r="AW18" s="1085"/>
      <c r="AX18" s="1085"/>
      <c r="AY18" s="1086"/>
      <c r="AZ18" s="232"/>
      <c r="BA18" s="232"/>
      <c r="BB18" s="232"/>
      <c r="BC18" s="232"/>
      <c r="BD18" s="232"/>
      <c r="BE18" s="233"/>
      <c r="BF18" s="233"/>
      <c r="BG18" s="233"/>
      <c r="BH18" s="233"/>
      <c r="BI18" s="233"/>
      <c r="BJ18" s="233"/>
      <c r="BK18" s="233"/>
      <c r="BL18" s="233"/>
      <c r="BM18" s="233"/>
      <c r="BN18" s="233"/>
      <c r="BO18" s="233"/>
      <c r="BP18" s="233"/>
      <c r="BQ18" s="238">
        <v>12</v>
      </c>
      <c r="BR18" s="239"/>
      <c r="BS18" s="992" t="s">
        <v>641</v>
      </c>
      <c r="BT18" s="993"/>
      <c r="BU18" s="993"/>
      <c r="BV18" s="993"/>
      <c r="BW18" s="993"/>
      <c r="BX18" s="993"/>
      <c r="BY18" s="993"/>
      <c r="BZ18" s="993"/>
      <c r="CA18" s="993"/>
      <c r="CB18" s="993"/>
      <c r="CC18" s="993"/>
      <c r="CD18" s="993"/>
      <c r="CE18" s="993"/>
      <c r="CF18" s="993"/>
      <c r="CG18" s="1014"/>
      <c r="CH18" s="989">
        <v>2720</v>
      </c>
      <c r="CI18" s="990"/>
      <c r="CJ18" s="990"/>
      <c r="CK18" s="990"/>
      <c r="CL18" s="991"/>
      <c r="CM18" s="989">
        <v>38043</v>
      </c>
      <c r="CN18" s="990"/>
      <c r="CO18" s="990"/>
      <c r="CP18" s="990"/>
      <c r="CQ18" s="991"/>
      <c r="CR18" s="989">
        <v>7628</v>
      </c>
      <c r="CS18" s="990"/>
      <c r="CT18" s="990"/>
      <c r="CU18" s="990"/>
      <c r="CV18" s="991"/>
      <c r="CW18" s="989">
        <v>776</v>
      </c>
      <c r="CX18" s="990"/>
      <c r="CY18" s="990"/>
      <c r="CZ18" s="990"/>
      <c r="DA18" s="991"/>
      <c r="DB18" s="989">
        <v>141843</v>
      </c>
      <c r="DC18" s="990"/>
      <c r="DD18" s="990"/>
      <c r="DE18" s="990"/>
      <c r="DF18" s="991"/>
      <c r="DG18" s="989">
        <v>0</v>
      </c>
      <c r="DH18" s="990"/>
      <c r="DI18" s="990"/>
      <c r="DJ18" s="990"/>
      <c r="DK18" s="991"/>
      <c r="DL18" s="989">
        <v>0</v>
      </c>
      <c r="DM18" s="990"/>
      <c r="DN18" s="990"/>
      <c r="DO18" s="990"/>
      <c r="DP18" s="991"/>
      <c r="DQ18" s="989">
        <v>0</v>
      </c>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3"/>
      <c r="AL19" s="1084"/>
      <c r="AM19" s="1084"/>
      <c r="AN19" s="1084"/>
      <c r="AO19" s="1084"/>
      <c r="AP19" s="1084"/>
      <c r="AQ19" s="1084"/>
      <c r="AR19" s="1084"/>
      <c r="AS19" s="1084"/>
      <c r="AT19" s="1084"/>
      <c r="AU19" s="1085"/>
      <c r="AV19" s="1085"/>
      <c r="AW19" s="1085"/>
      <c r="AX19" s="1085"/>
      <c r="AY19" s="1086"/>
      <c r="AZ19" s="232"/>
      <c r="BA19" s="232"/>
      <c r="BB19" s="232"/>
      <c r="BC19" s="232"/>
      <c r="BD19" s="232"/>
      <c r="BE19" s="233"/>
      <c r="BF19" s="233"/>
      <c r="BG19" s="233"/>
      <c r="BH19" s="233"/>
      <c r="BI19" s="233"/>
      <c r="BJ19" s="233"/>
      <c r="BK19" s="233"/>
      <c r="BL19" s="233"/>
      <c r="BM19" s="233"/>
      <c r="BN19" s="233"/>
      <c r="BO19" s="233"/>
      <c r="BP19" s="233"/>
      <c r="BQ19" s="238">
        <v>13</v>
      </c>
      <c r="BR19" s="239"/>
      <c r="BS19" s="992" t="s">
        <v>615</v>
      </c>
      <c r="BT19" s="993"/>
      <c r="BU19" s="993"/>
      <c r="BV19" s="993"/>
      <c r="BW19" s="993"/>
      <c r="BX19" s="993"/>
      <c r="BY19" s="993"/>
      <c r="BZ19" s="993"/>
      <c r="CA19" s="993"/>
      <c r="CB19" s="993"/>
      <c r="CC19" s="993"/>
      <c r="CD19" s="993"/>
      <c r="CE19" s="993"/>
      <c r="CF19" s="993"/>
      <c r="CG19" s="1014"/>
      <c r="CH19" s="989">
        <v>31</v>
      </c>
      <c r="CI19" s="990"/>
      <c r="CJ19" s="990"/>
      <c r="CK19" s="990"/>
      <c r="CL19" s="991"/>
      <c r="CM19" s="989">
        <v>1170</v>
      </c>
      <c r="CN19" s="990"/>
      <c r="CO19" s="990"/>
      <c r="CP19" s="990"/>
      <c r="CQ19" s="991"/>
      <c r="CR19" s="989">
        <v>25</v>
      </c>
      <c r="CS19" s="990"/>
      <c r="CT19" s="990"/>
      <c r="CU19" s="990"/>
      <c r="CV19" s="991"/>
      <c r="CW19" s="989">
        <v>1</v>
      </c>
      <c r="CX19" s="990"/>
      <c r="CY19" s="990"/>
      <c r="CZ19" s="990"/>
      <c r="DA19" s="991"/>
      <c r="DB19" s="989">
        <v>0</v>
      </c>
      <c r="DC19" s="990"/>
      <c r="DD19" s="990"/>
      <c r="DE19" s="990"/>
      <c r="DF19" s="991"/>
      <c r="DG19" s="989">
        <v>0</v>
      </c>
      <c r="DH19" s="990"/>
      <c r="DI19" s="990"/>
      <c r="DJ19" s="990"/>
      <c r="DK19" s="991"/>
      <c r="DL19" s="989">
        <v>0</v>
      </c>
      <c r="DM19" s="990"/>
      <c r="DN19" s="990"/>
      <c r="DO19" s="990"/>
      <c r="DP19" s="991"/>
      <c r="DQ19" s="989">
        <v>0</v>
      </c>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3"/>
      <c r="AL20" s="1084"/>
      <c r="AM20" s="1084"/>
      <c r="AN20" s="1084"/>
      <c r="AO20" s="1084"/>
      <c r="AP20" s="1084"/>
      <c r="AQ20" s="1084"/>
      <c r="AR20" s="1084"/>
      <c r="AS20" s="1084"/>
      <c r="AT20" s="1084"/>
      <c r="AU20" s="1085"/>
      <c r="AV20" s="1085"/>
      <c r="AW20" s="1085"/>
      <c r="AX20" s="1085"/>
      <c r="AY20" s="1086"/>
      <c r="AZ20" s="232"/>
      <c r="BA20" s="232"/>
      <c r="BB20" s="232"/>
      <c r="BC20" s="232"/>
      <c r="BD20" s="232"/>
      <c r="BE20" s="233"/>
      <c r="BF20" s="233"/>
      <c r="BG20" s="233"/>
      <c r="BH20" s="233"/>
      <c r="BI20" s="233"/>
      <c r="BJ20" s="233"/>
      <c r="BK20" s="233"/>
      <c r="BL20" s="233"/>
      <c r="BM20" s="233"/>
      <c r="BN20" s="233"/>
      <c r="BO20" s="233"/>
      <c r="BP20" s="233"/>
      <c r="BQ20" s="238">
        <v>14</v>
      </c>
      <c r="BR20" s="239"/>
      <c r="BS20" s="992" t="s">
        <v>616</v>
      </c>
      <c r="BT20" s="993"/>
      <c r="BU20" s="993"/>
      <c r="BV20" s="993"/>
      <c r="BW20" s="993"/>
      <c r="BX20" s="993"/>
      <c r="BY20" s="993"/>
      <c r="BZ20" s="993"/>
      <c r="CA20" s="993"/>
      <c r="CB20" s="993"/>
      <c r="CC20" s="993"/>
      <c r="CD20" s="993"/>
      <c r="CE20" s="993"/>
      <c r="CF20" s="993"/>
      <c r="CG20" s="1014"/>
      <c r="CH20" s="989">
        <v>28.847823999999999</v>
      </c>
      <c r="CI20" s="990"/>
      <c r="CJ20" s="990"/>
      <c r="CK20" s="990"/>
      <c r="CL20" s="991"/>
      <c r="CM20" s="989">
        <v>180.054688</v>
      </c>
      <c r="CN20" s="990"/>
      <c r="CO20" s="990"/>
      <c r="CP20" s="990"/>
      <c r="CQ20" s="991"/>
      <c r="CR20" s="989">
        <v>50</v>
      </c>
      <c r="CS20" s="990"/>
      <c r="CT20" s="990"/>
      <c r="CU20" s="990"/>
      <c r="CV20" s="991"/>
      <c r="CW20" s="989">
        <v>237</v>
      </c>
      <c r="CX20" s="990"/>
      <c r="CY20" s="990"/>
      <c r="CZ20" s="990"/>
      <c r="DA20" s="991"/>
      <c r="DB20" s="989">
        <v>580</v>
      </c>
      <c r="DC20" s="990"/>
      <c r="DD20" s="990"/>
      <c r="DE20" s="990"/>
      <c r="DF20" s="991"/>
      <c r="DG20" s="989">
        <v>0</v>
      </c>
      <c r="DH20" s="990"/>
      <c r="DI20" s="990"/>
      <c r="DJ20" s="990"/>
      <c r="DK20" s="991"/>
      <c r="DL20" s="989">
        <v>0</v>
      </c>
      <c r="DM20" s="990"/>
      <c r="DN20" s="990"/>
      <c r="DO20" s="990"/>
      <c r="DP20" s="991"/>
      <c r="DQ20" s="989">
        <v>0</v>
      </c>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3"/>
      <c r="AL21" s="1084"/>
      <c r="AM21" s="1084"/>
      <c r="AN21" s="1084"/>
      <c r="AO21" s="1084"/>
      <c r="AP21" s="1084"/>
      <c r="AQ21" s="1084"/>
      <c r="AR21" s="1084"/>
      <c r="AS21" s="1084"/>
      <c r="AT21" s="1084"/>
      <c r="AU21" s="1085"/>
      <c r="AV21" s="1085"/>
      <c r="AW21" s="1085"/>
      <c r="AX21" s="1085"/>
      <c r="AY21" s="1086"/>
      <c r="AZ21" s="232"/>
      <c r="BA21" s="232"/>
      <c r="BB21" s="232"/>
      <c r="BC21" s="232"/>
      <c r="BD21" s="232"/>
      <c r="BE21" s="233"/>
      <c r="BF21" s="233"/>
      <c r="BG21" s="233"/>
      <c r="BH21" s="233"/>
      <c r="BI21" s="233"/>
      <c r="BJ21" s="233"/>
      <c r="BK21" s="233"/>
      <c r="BL21" s="233"/>
      <c r="BM21" s="233"/>
      <c r="BN21" s="233"/>
      <c r="BO21" s="233"/>
      <c r="BP21" s="233"/>
      <c r="BQ21" s="238">
        <v>15</v>
      </c>
      <c r="BR21" s="239"/>
      <c r="BS21" s="992" t="s">
        <v>617</v>
      </c>
      <c r="BT21" s="993"/>
      <c r="BU21" s="993"/>
      <c r="BV21" s="993"/>
      <c r="BW21" s="993"/>
      <c r="BX21" s="993"/>
      <c r="BY21" s="993"/>
      <c r="BZ21" s="993"/>
      <c r="CA21" s="993"/>
      <c r="CB21" s="993"/>
      <c r="CC21" s="993"/>
      <c r="CD21" s="993"/>
      <c r="CE21" s="993"/>
      <c r="CF21" s="993"/>
      <c r="CG21" s="1014"/>
      <c r="CH21" s="989">
        <v>-16.508047999999999</v>
      </c>
      <c r="CI21" s="990"/>
      <c r="CJ21" s="990"/>
      <c r="CK21" s="990"/>
      <c r="CL21" s="991"/>
      <c r="CM21" s="989">
        <v>7.2279530000000003</v>
      </c>
      <c r="CN21" s="990"/>
      <c r="CO21" s="990"/>
      <c r="CP21" s="990"/>
      <c r="CQ21" s="991"/>
      <c r="CR21" s="989">
        <v>5</v>
      </c>
      <c r="CS21" s="990"/>
      <c r="CT21" s="990"/>
      <c r="CU21" s="990"/>
      <c r="CV21" s="991"/>
      <c r="CW21" s="989">
        <v>582</v>
      </c>
      <c r="CX21" s="990"/>
      <c r="CY21" s="990"/>
      <c r="CZ21" s="990"/>
      <c r="DA21" s="991"/>
      <c r="DB21" s="989">
        <v>0</v>
      </c>
      <c r="DC21" s="990"/>
      <c r="DD21" s="990"/>
      <c r="DE21" s="990"/>
      <c r="DF21" s="991"/>
      <c r="DG21" s="989">
        <v>0</v>
      </c>
      <c r="DH21" s="990"/>
      <c r="DI21" s="990"/>
      <c r="DJ21" s="990"/>
      <c r="DK21" s="991"/>
      <c r="DL21" s="989">
        <v>0</v>
      </c>
      <c r="DM21" s="990"/>
      <c r="DN21" s="990"/>
      <c r="DO21" s="990"/>
      <c r="DP21" s="991"/>
      <c r="DQ21" s="989">
        <v>0</v>
      </c>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6"/>
      <c r="R22" s="1077"/>
      <c r="S22" s="1077"/>
      <c r="T22" s="1077"/>
      <c r="U22" s="1077"/>
      <c r="V22" s="1077"/>
      <c r="W22" s="1077"/>
      <c r="X22" s="1077"/>
      <c r="Y22" s="1077"/>
      <c r="Z22" s="1077"/>
      <c r="AA22" s="1077"/>
      <c r="AB22" s="1077"/>
      <c r="AC22" s="1077"/>
      <c r="AD22" s="1077"/>
      <c r="AE22" s="1078"/>
      <c r="AF22" s="1035"/>
      <c r="AG22" s="1036"/>
      <c r="AH22" s="1036"/>
      <c r="AI22" s="1036"/>
      <c r="AJ22" s="1037"/>
      <c r="AK22" s="1079"/>
      <c r="AL22" s="1080"/>
      <c r="AM22" s="1080"/>
      <c r="AN22" s="1080"/>
      <c r="AO22" s="1080"/>
      <c r="AP22" s="1080"/>
      <c r="AQ22" s="1080"/>
      <c r="AR22" s="1080"/>
      <c r="AS22" s="1080"/>
      <c r="AT22" s="1080"/>
      <c r="AU22" s="1081"/>
      <c r="AV22" s="1081"/>
      <c r="AW22" s="1081"/>
      <c r="AX22" s="1081"/>
      <c r="AY22" s="1082"/>
      <c r="AZ22" s="1028" t="s">
        <v>399</v>
      </c>
      <c r="BA22" s="1028"/>
      <c r="BB22" s="1028"/>
      <c r="BC22" s="1028"/>
      <c r="BD22" s="1029"/>
      <c r="BE22" s="233"/>
      <c r="BF22" s="233"/>
      <c r="BG22" s="233"/>
      <c r="BH22" s="233"/>
      <c r="BI22" s="233"/>
      <c r="BJ22" s="233"/>
      <c r="BK22" s="233"/>
      <c r="BL22" s="233"/>
      <c r="BM22" s="233"/>
      <c r="BN22" s="233"/>
      <c r="BO22" s="233"/>
      <c r="BP22" s="233"/>
      <c r="BQ22" s="238">
        <v>16</v>
      </c>
      <c r="BR22" s="239"/>
      <c r="BS22" s="992" t="s">
        <v>618</v>
      </c>
      <c r="BT22" s="993"/>
      <c r="BU22" s="993"/>
      <c r="BV22" s="993"/>
      <c r="BW22" s="993"/>
      <c r="BX22" s="993"/>
      <c r="BY22" s="993"/>
      <c r="BZ22" s="993"/>
      <c r="CA22" s="993"/>
      <c r="CB22" s="993"/>
      <c r="CC22" s="993"/>
      <c r="CD22" s="993"/>
      <c r="CE22" s="993"/>
      <c r="CF22" s="993"/>
      <c r="CG22" s="1014"/>
      <c r="CH22" s="989">
        <v>-9</v>
      </c>
      <c r="CI22" s="990"/>
      <c r="CJ22" s="990"/>
      <c r="CK22" s="990"/>
      <c r="CL22" s="991"/>
      <c r="CM22" s="989">
        <v>536</v>
      </c>
      <c r="CN22" s="990"/>
      <c r="CO22" s="990"/>
      <c r="CP22" s="990"/>
      <c r="CQ22" s="991"/>
      <c r="CR22" s="989">
        <v>290</v>
      </c>
      <c r="CS22" s="990"/>
      <c r="CT22" s="990"/>
      <c r="CU22" s="990"/>
      <c r="CV22" s="991"/>
      <c r="CW22" s="989">
        <v>588</v>
      </c>
      <c r="CX22" s="990"/>
      <c r="CY22" s="990"/>
      <c r="CZ22" s="990"/>
      <c r="DA22" s="991"/>
      <c r="DB22" s="989">
        <v>0</v>
      </c>
      <c r="DC22" s="990"/>
      <c r="DD22" s="990"/>
      <c r="DE22" s="990"/>
      <c r="DF22" s="991"/>
      <c r="DG22" s="989">
        <v>0</v>
      </c>
      <c r="DH22" s="990"/>
      <c r="DI22" s="990"/>
      <c r="DJ22" s="990"/>
      <c r="DK22" s="991"/>
      <c r="DL22" s="989">
        <v>0</v>
      </c>
      <c r="DM22" s="990"/>
      <c r="DN22" s="990"/>
      <c r="DO22" s="990"/>
      <c r="DP22" s="991"/>
      <c r="DQ22" s="989">
        <v>0</v>
      </c>
      <c r="DR22" s="990"/>
      <c r="DS22" s="990"/>
      <c r="DT22" s="990"/>
      <c r="DU22" s="991"/>
      <c r="DV22" s="992"/>
      <c r="DW22" s="993"/>
      <c r="DX22" s="993"/>
      <c r="DY22" s="993"/>
      <c r="DZ22" s="994"/>
      <c r="EA22" s="234"/>
    </row>
    <row r="23" spans="1:131" s="235" customFormat="1" ht="26.25" customHeight="1" thickBot="1" x14ac:dyDescent="0.25">
      <c r="A23" s="240" t="s">
        <v>400</v>
      </c>
      <c r="B23" s="937" t="s">
        <v>401</v>
      </c>
      <c r="C23" s="938"/>
      <c r="D23" s="938"/>
      <c r="E23" s="938"/>
      <c r="F23" s="938"/>
      <c r="G23" s="938"/>
      <c r="H23" s="938"/>
      <c r="I23" s="938"/>
      <c r="J23" s="938"/>
      <c r="K23" s="938"/>
      <c r="L23" s="938"/>
      <c r="M23" s="938"/>
      <c r="N23" s="938"/>
      <c r="O23" s="938"/>
      <c r="P23" s="948"/>
      <c r="Q23" s="1070">
        <v>2327259</v>
      </c>
      <c r="R23" s="1064"/>
      <c r="S23" s="1064"/>
      <c r="T23" s="1064"/>
      <c r="U23" s="1064"/>
      <c r="V23" s="1064">
        <v>2296905</v>
      </c>
      <c r="W23" s="1064"/>
      <c r="X23" s="1064"/>
      <c r="Y23" s="1064"/>
      <c r="Z23" s="1064"/>
      <c r="AA23" s="1064">
        <v>30354</v>
      </c>
      <c r="AB23" s="1064"/>
      <c r="AC23" s="1064"/>
      <c r="AD23" s="1064"/>
      <c r="AE23" s="1071"/>
      <c r="AF23" s="1072">
        <v>16094</v>
      </c>
      <c r="AG23" s="1064"/>
      <c r="AH23" s="1064"/>
      <c r="AI23" s="1064"/>
      <c r="AJ23" s="1073"/>
      <c r="AK23" s="1074"/>
      <c r="AL23" s="1075"/>
      <c r="AM23" s="1075"/>
      <c r="AN23" s="1075"/>
      <c r="AO23" s="1075"/>
      <c r="AP23" s="1064"/>
      <c r="AQ23" s="1064"/>
      <c r="AR23" s="1064"/>
      <c r="AS23" s="1064"/>
      <c r="AT23" s="1064"/>
      <c r="AU23" s="1065"/>
      <c r="AV23" s="1065"/>
      <c r="AW23" s="1065"/>
      <c r="AX23" s="1065"/>
      <c r="AY23" s="1066"/>
      <c r="AZ23" s="1067" t="s">
        <v>133</v>
      </c>
      <c r="BA23" s="1068"/>
      <c r="BB23" s="1068"/>
      <c r="BC23" s="1068"/>
      <c r="BD23" s="1069"/>
      <c r="BE23" s="233"/>
      <c r="BF23" s="233"/>
      <c r="BG23" s="233"/>
      <c r="BH23" s="233"/>
      <c r="BI23" s="233"/>
      <c r="BJ23" s="233"/>
      <c r="BK23" s="233"/>
      <c r="BL23" s="233"/>
      <c r="BM23" s="233"/>
      <c r="BN23" s="233"/>
      <c r="BO23" s="233"/>
      <c r="BP23" s="233"/>
      <c r="BQ23" s="238">
        <v>17</v>
      </c>
      <c r="BR23" s="239"/>
      <c r="BS23" s="992" t="s">
        <v>619</v>
      </c>
      <c r="BT23" s="993"/>
      <c r="BU23" s="993"/>
      <c r="BV23" s="993"/>
      <c r="BW23" s="993"/>
      <c r="BX23" s="993"/>
      <c r="BY23" s="993"/>
      <c r="BZ23" s="993"/>
      <c r="CA23" s="993"/>
      <c r="CB23" s="993"/>
      <c r="CC23" s="993"/>
      <c r="CD23" s="993"/>
      <c r="CE23" s="993"/>
      <c r="CF23" s="993"/>
      <c r="CG23" s="1014"/>
      <c r="CH23" s="989">
        <v>-39</v>
      </c>
      <c r="CI23" s="990"/>
      <c r="CJ23" s="990"/>
      <c r="CK23" s="990"/>
      <c r="CL23" s="991"/>
      <c r="CM23" s="989">
        <v>56</v>
      </c>
      <c r="CN23" s="990"/>
      <c r="CO23" s="990"/>
      <c r="CP23" s="990"/>
      <c r="CQ23" s="991"/>
      <c r="CR23" s="989">
        <v>1</v>
      </c>
      <c r="CS23" s="990"/>
      <c r="CT23" s="990"/>
      <c r="CU23" s="990"/>
      <c r="CV23" s="991"/>
      <c r="CW23" s="989">
        <v>3</v>
      </c>
      <c r="CX23" s="990"/>
      <c r="CY23" s="990"/>
      <c r="CZ23" s="990"/>
      <c r="DA23" s="991"/>
      <c r="DB23" s="989">
        <v>0</v>
      </c>
      <c r="DC23" s="990"/>
      <c r="DD23" s="990"/>
      <c r="DE23" s="990"/>
      <c r="DF23" s="991"/>
      <c r="DG23" s="989">
        <v>0</v>
      </c>
      <c r="DH23" s="990"/>
      <c r="DI23" s="990"/>
      <c r="DJ23" s="990"/>
      <c r="DK23" s="991"/>
      <c r="DL23" s="989">
        <v>0</v>
      </c>
      <c r="DM23" s="990"/>
      <c r="DN23" s="990"/>
      <c r="DO23" s="990"/>
      <c r="DP23" s="991"/>
      <c r="DQ23" s="989">
        <v>0</v>
      </c>
      <c r="DR23" s="990"/>
      <c r="DS23" s="990"/>
      <c r="DT23" s="990"/>
      <c r="DU23" s="991"/>
      <c r="DV23" s="992"/>
      <c r="DW23" s="993"/>
      <c r="DX23" s="993"/>
      <c r="DY23" s="993"/>
      <c r="DZ23" s="994"/>
      <c r="EA23" s="234"/>
    </row>
    <row r="24" spans="1:131" s="235" customFormat="1" ht="26.25" customHeight="1" x14ac:dyDescent="0.2">
      <c r="A24" s="1063" t="s">
        <v>402</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32"/>
      <c r="BA24" s="232"/>
      <c r="BB24" s="232"/>
      <c r="BC24" s="232"/>
      <c r="BD24" s="232"/>
      <c r="BE24" s="233"/>
      <c r="BF24" s="233"/>
      <c r="BG24" s="233"/>
      <c r="BH24" s="233"/>
      <c r="BI24" s="233"/>
      <c r="BJ24" s="233"/>
      <c r="BK24" s="233"/>
      <c r="BL24" s="233"/>
      <c r="BM24" s="233"/>
      <c r="BN24" s="233"/>
      <c r="BO24" s="233"/>
      <c r="BP24" s="233"/>
      <c r="BQ24" s="238">
        <v>18</v>
      </c>
      <c r="BR24" s="239"/>
      <c r="BS24" s="992" t="s">
        <v>620</v>
      </c>
      <c r="BT24" s="993"/>
      <c r="BU24" s="993"/>
      <c r="BV24" s="993"/>
      <c r="BW24" s="993"/>
      <c r="BX24" s="993"/>
      <c r="BY24" s="993"/>
      <c r="BZ24" s="993"/>
      <c r="CA24" s="993"/>
      <c r="CB24" s="993"/>
      <c r="CC24" s="993"/>
      <c r="CD24" s="993"/>
      <c r="CE24" s="993"/>
      <c r="CF24" s="993"/>
      <c r="CG24" s="1014"/>
      <c r="CH24" s="989">
        <v>-49</v>
      </c>
      <c r="CI24" s="990"/>
      <c r="CJ24" s="990"/>
      <c r="CK24" s="990"/>
      <c r="CL24" s="991"/>
      <c r="CM24" s="989">
        <v>924</v>
      </c>
      <c r="CN24" s="990"/>
      <c r="CO24" s="990"/>
      <c r="CP24" s="990"/>
      <c r="CQ24" s="991"/>
      <c r="CR24" s="989">
        <v>300</v>
      </c>
      <c r="CS24" s="990"/>
      <c r="CT24" s="990"/>
      <c r="CU24" s="990"/>
      <c r="CV24" s="991"/>
      <c r="CW24" s="989">
        <v>28</v>
      </c>
      <c r="CX24" s="990"/>
      <c r="CY24" s="990"/>
      <c r="CZ24" s="990"/>
      <c r="DA24" s="991"/>
      <c r="DB24" s="989">
        <v>0</v>
      </c>
      <c r="DC24" s="990"/>
      <c r="DD24" s="990"/>
      <c r="DE24" s="990"/>
      <c r="DF24" s="991"/>
      <c r="DG24" s="989">
        <v>0</v>
      </c>
      <c r="DH24" s="990"/>
      <c r="DI24" s="990"/>
      <c r="DJ24" s="990"/>
      <c r="DK24" s="991"/>
      <c r="DL24" s="989">
        <v>0</v>
      </c>
      <c r="DM24" s="990"/>
      <c r="DN24" s="990"/>
      <c r="DO24" s="990"/>
      <c r="DP24" s="991"/>
      <c r="DQ24" s="989">
        <v>0</v>
      </c>
      <c r="DR24" s="990"/>
      <c r="DS24" s="990"/>
      <c r="DT24" s="990"/>
      <c r="DU24" s="991"/>
      <c r="DV24" s="992"/>
      <c r="DW24" s="993"/>
      <c r="DX24" s="993"/>
      <c r="DY24" s="993"/>
      <c r="DZ24" s="994"/>
      <c r="EA24" s="234"/>
    </row>
    <row r="25" spans="1:131" ht="26.25" customHeight="1" thickBot="1" x14ac:dyDescent="0.25">
      <c r="A25" s="1062" t="s">
        <v>403</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32"/>
      <c r="BK25" s="232"/>
      <c r="BL25" s="232"/>
      <c r="BM25" s="232"/>
      <c r="BN25" s="232"/>
      <c r="BO25" s="241"/>
      <c r="BP25" s="241"/>
      <c r="BQ25" s="238">
        <v>19</v>
      </c>
      <c r="BR25" s="239"/>
      <c r="BS25" s="992" t="s">
        <v>642</v>
      </c>
      <c r="BT25" s="993"/>
      <c r="BU25" s="993"/>
      <c r="BV25" s="993"/>
      <c r="BW25" s="993"/>
      <c r="BX25" s="993"/>
      <c r="BY25" s="993"/>
      <c r="BZ25" s="993"/>
      <c r="CA25" s="993"/>
      <c r="CB25" s="993"/>
      <c r="CC25" s="993"/>
      <c r="CD25" s="993"/>
      <c r="CE25" s="993"/>
      <c r="CF25" s="993"/>
      <c r="CG25" s="1014"/>
      <c r="CH25" s="989">
        <v>64</v>
      </c>
      <c r="CI25" s="990"/>
      <c r="CJ25" s="990"/>
      <c r="CK25" s="990"/>
      <c r="CL25" s="991"/>
      <c r="CM25" s="989">
        <v>6278</v>
      </c>
      <c r="CN25" s="990"/>
      <c r="CO25" s="990"/>
      <c r="CP25" s="990"/>
      <c r="CQ25" s="991"/>
      <c r="CR25" s="989">
        <v>0</v>
      </c>
      <c r="CS25" s="990"/>
      <c r="CT25" s="990"/>
      <c r="CU25" s="990"/>
      <c r="CV25" s="991"/>
      <c r="CW25" s="989">
        <v>3644</v>
      </c>
      <c r="CX25" s="990"/>
      <c r="CY25" s="990"/>
      <c r="CZ25" s="990"/>
      <c r="DA25" s="991"/>
      <c r="DB25" s="989">
        <v>0</v>
      </c>
      <c r="DC25" s="990"/>
      <c r="DD25" s="990"/>
      <c r="DE25" s="990"/>
      <c r="DF25" s="991"/>
      <c r="DG25" s="989">
        <v>0</v>
      </c>
      <c r="DH25" s="990"/>
      <c r="DI25" s="990"/>
      <c r="DJ25" s="990"/>
      <c r="DK25" s="991"/>
      <c r="DL25" s="989">
        <v>6020</v>
      </c>
      <c r="DM25" s="990"/>
      <c r="DN25" s="990"/>
      <c r="DO25" s="990"/>
      <c r="DP25" s="991"/>
      <c r="DQ25" s="989">
        <v>5418</v>
      </c>
      <c r="DR25" s="990"/>
      <c r="DS25" s="990"/>
      <c r="DT25" s="990"/>
      <c r="DU25" s="991"/>
      <c r="DV25" s="992"/>
      <c r="DW25" s="993"/>
      <c r="DX25" s="993"/>
      <c r="DY25" s="993"/>
      <c r="DZ25" s="994"/>
      <c r="EA25" s="230"/>
    </row>
    <row r="26" spans="1:131" ht="26.25" customHeight="1" x14ac:dyDescent="0.2">
      <c r="A26" s="995" t="s">
        <v>372</v>
      </c>
      <c r="B26" s="996"/>
      <c r="C26" s="996"/>
      <c r="D26" s="996"/>
      <c r="E26" s="996"/>
      <c r="F26" s="996"/>
      <c r="G26" s="996"/>
      <c r="H26" s="996"/>
      <c r="I26" s="996"/>
      <c r="J26" s="996"/>
      <c r="K26" s="996"/>
      <c r="L26" s="996"/>
      <c r="M26" s="996"/>
      <c r="N26" s="996"/>
      <c r="O26" s="996"/>
      <c r="P26" s="997"/>
      <c r="Q26" s="1001" t="s">
        <v>404</v>
      </c>
      <c r="R26" s="1002"/>
      <c r="S26" s="1002"/>
      <c r="T26" s="1002"/>
      <c r="U26" s="1003"/>
      <c r="V26" s="1001" t="s">
        <v>405</v>
      </c>
      <c r="W26" s="1002"/>
      <c r="X26" s="1002"/>
      <c r="Y26" s="1002"/>
      <c r="Z26" s="1003"/>
      <c r="AA26" s="1001" t="s">
        <v>406</v>
      </c>
      <c r="AB26" s="1002"/>
      <c r="AC26" s="1002"/>
      <c r="AD26" s="1002"/>
      <c r="AE26" s="1002"/>
      <c r="AF26" s="1058" t="s">
        <v>407</v>
      </c>
      <c r="AG26" s="1008"/>
      <c r="AH26" s="1008"/>
      <c r="AI26" s="1008"/>
      <c r="AJ26" s="1059"/>
      <c r="AK26" s="1002" t="s">
        <v>408</v>
      </c>
      <c r="AL26" s="1002"/>
      <c r="AM26" s="1002"/>
      <c r="AN26" s="1002"/>
      <c r="AO26" s="1003"/>
      <c r="AP26" s="1001" t="s">
        <v>409</v>
      </c>
      <c r="AQ26" s="1002"/>
      <c r="AR26" s="1002"/>
      <c r="AS26" s="1002"/>
      <c r="AT26" s="1003"/>
      <c r="AU26" s="1001" t="s">
        <v>410</v>
      </c>
      <c r="AV26" s="1002"/>
      <c r="AW26" s="1002"/>
      <c r="AX26" s="1002"/>
      <c r="AY26" s="1003"/>
      <c r="AZ26" s="1001" t="s">
        <v>411</v>
      </c>
      <c r="BA26" s="1002"/>
      <c r="BB26" s="1002"/>
      <c r="BC26" s="1002"/>
      <c r="BD26" s="1003"/>
      <c r="BE26" s="1001" t="s">
        <v>379</v>
      </c>
      <c r="BF26" s="1002"/>
      <c r="BG26" s="1002"/>
      <c r="BH26" s="1002"/>
      <c r="BI26" s="1015"/>
      <c r="BJ26" s="232"/>
      <c r="BK26" s="232"/>
      <c r="BL26" s="232"/>
      <c r="BM26" s="232"/>
      <c r="BN26" s="232"/>
      <c r="BO26" s="241"/>
      <c r="BP26" s="241"/>
      <c r="BQ26" s="238">
        <v>20</v>
      </c>
      <c r="BR26" s="239"/>
      <c r="BS26" s="992" t="s">
        <v>643</v>
      </c>
      <c r="BT26" s="993"/>
      <c r="BU26" s="993"/>
      <c r="BV26" s="993"/>
      <c r="BW26" s="993"/>
      <c r="BX26" s="993"/>
      <c r="BY26" s="993"/>
      <c r="BZ26" s="993"/>
      <c r="CA26" s="993"/>
      <c r="CB26" s="993"/>
      <c r="CC26" s="993"/>
      <c r="CD26" s="993"/>
      <c r="CE26" s="993"/>
      <c r="CF26" s="993"/>
      <c r="CG26" s="1014"/>
      <c r="CH26" s="989">
        <v>-136</v>
      </c>
      <c r="CI26" s="990"/>
      <c r="CJ26" s="990"/>
      <c r="CK26" s="990"/>
      <c r="CL26" s="991"/>
      <c r="CM26" s="989">
        <v>1160</v>
      </c>
      <c r="CN26" s="990"/>
      <c r="CO26" s="990"/>
      <c r="CP26" s="990"/>
      <c r="CQ26" s="991"/>
      <c r="CR26" s="989">
        <v>30</v>
      </c>
      <c r="CS26" s="990"/>
      <c r="CT26" s="990"/>
      <c r="CU26" s="990"/>
      <c r="CV26" s="991"/>
      <c r="CW26" s="989">
        <v>362</v>
      </c>
      <c r="CX26" s="990"/>
      <c r="CY26" s="990"/>
      <c r="CZ26" s="990"/>
      <c r="DA26" s="991"/>
      <c r="DB26" s="989">
        <v>0</v>
      </c>
      <c r="DC26" s="990"/>
      <c r="DD26" s="990"/>
      <c r="DE26" s="990"/>
      <c r="DF26" s="991"/>
      <c r="DG26" s="989">
        <v>0</v>
      </c>
      <c r="DH26" s="990"/>
      <c r="DI26" s="990"/>
      <c r="DJ26" s="990"/>
      <c r="DK26" s="991"/>
      <c r="DL26" s="989">
        <v>0</v>
      </c>
      <c r="DM26" s="990"/>
      <c r="DN26" s="990"/>
      <c r="DO26" s="990"/>
      <c r="DP26" s="991"/>
      <c r="DQ26" s="989">
        <v>0</v>
      </c>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60"/>
      <c r="AG27" s="1011"/>
      <c r="AH27" s="1011"/>
      <c r="AI27" s="1011"/>
      <c r="AJ27" s="1061"/>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t="s">
        <v>621</v>
      </c>
      <c r="BT27" s="993"/>
      <c r="BU27" s="993"/>
      <c r="BV27" s="993"/>
      <c r="BW27" s="993"/>
      <c r="BX27" s="993"/>
      <c r="BY27" s="993"/>
      <c r="BZ27" s="993"/>
      <c r="CA27" s="993"/>
      <c r="CB27" s="993"/>
      <c r="CC27" s="993"/>
      <c r="CD27" s="993"/>
      <c r="CE27" s="993"/>
      <c r="CF27" s="993"/>
      <c r="CG27" s="1014"/>
      <c r="CH27" s="989">
        <v>-1</v>
      </c>
      <c r="CI27" s="990"/>
      <c r="CJ27" s="990"/>
      <c r="CK27" s="990"/>
      <c r="CL27" s="991"/>
      <c r="CM27" s="989">
        <v>5620</v>
      </c>
      <c r="CN27" s="990"/>
      <c r="CO27" s="990"/>
      <c r="CP27" s="990"/>
      <c r="CQ27" s="991"/>
      <c r="CR27" s="989">
        <v>1</v>
      </c>
      <c r="CS27" s="990"/>
      <c r="CT27" s="990"/>
      <c r="CU27" s="990"/>
      <c r="CV27" s="991"/>
      <c r="CW27" s="989">
        <v>89</v>
      </c>
      <c r="CX27" s="990"/>
      <c r="CY27" s="990"/>
      <c r="CZ27" s="990"/>
      <c r="DA27" s="991"/>
      <c r="DB27" s="989">
        <v>0</v>
      </c>
      <c r="DC27" s="990"/>
      <c r="DD27" s="990"/>
      <c r="DE27" s="990"/>
      <c r="DF27" s="991"/>
      <c r="DG27" s="989">
        <v>0</v>
      </c>
      <c r="DH27" s="990"/>
      <c r="DI27" s="990"/>
      <c r="DJ27" s="990"/>
      <c r="DK27" s="991"/>
      <c r="DL27" s="989">
        <v>0</v>
      </c>
      <c r="DM27" s="990"/>
      <c r="DN27" s="990"/>
      <c r="DO27" s="990"/>
      <c r="DP27" s="991"/>
      <c r="DQ27" s="989">
        <v>0</v>
      </c>
      <c r="DR27" s="990"/>
      <c r="DS27" s="990"/>
      <c r="DT27" s="990"/>
      <c r="DU27" s="991"/>
      <c r="DV27" s="992"/>
      <c r="DW27" s="993"/>
      <c r="DX27" s="993"/>
      <c r="DY27" s="993"/>
      <c r="DZ27" s="994"/>
      <c r="EA27" s="230"/>
    </row>
    <row r="28" spans="1:131" ht="26.25" customHeight="1" thickTop="1" x14ac:dyDescent="0.2">
      <c r="A28" s="242">
        <v>1</v>
      </c>
      <c r="B28" s="1050" t="s">
        <v>412</v>
      </c>
      <c r="C28" s="1051"/>
      <c r="D28" s="1051"/>
      <c r="E28" s="1051"/>
      <c r="F28" s="1051"/>
      <c r="G28" s="1051"/>
      <c r="H28" s="1051"/>
      <c r="I28" s="1051"/>
      <c r="J28" s="1051"/>
      <c r="K28" s="1051"/>
      <c r="L28" s="1051"/>
      <c r="M28" s="1051"/>
      <c r="N28" s="1051"/>
      <c r="O28" s="1051"/>
      <c r="P28" s="1052"/>
      <c r="Q28" s="1053">
        <v>332891</v>
      </c>
      <c r="R28" s="1054"/>
      <c r="S28" s="1054"/>
      <c r="T28" s="1054"/>
      <c r="U28" s="1054"/>
      <c r="V28" s="1054">
        <v>317186</v>
      </c>
      <c r="W28" s="1054"/>
      <c r="X28" s="1054"/>
      <c r="Y28" s="1054"/>
      <c r="Z28" s="1054"/>
      <c r="AA28" s="1054">
        <v>15705</v>
      </c>
      <c r="AB28" s="1054"/>
      <c r="AC28" s="1054"/>
      <c r="AD28" s="1054"/>
      <c r="AE28" s="1055"/>
      <c r="AF28" s="1056">
        <v>15705</v>
      </c>
      <c r="AG28" s="1054"/>
      <c r="AH28" s="1054"/>
      <c r="AI28" s="1054"/>
      <c r="AJ28" s="1057"/>
      <c r="AK28" s="1045">
        <v>27901</v>
      </c>
      <c r="AL28" s="1046"/>
      <c r="AM28" s="1046"/>
      <c r="AN28" s="1046"/>
      <c r="AO28" s="1046"/>
      <c r="AP28" s="1046" t="s">
        <v>531</v>
      </c>
      <c r="AQ28" s="1046"/>
      <c r="AR28" s="1046"/>
      <c r="AS28" s="1046"/>
      <c r="AT28" s="1046"/>
      <c r="AU28" s="1046" t="s">
        <v>531</v>
      </c>
      <c r="AV28" s="1046"/>
      <c r="AW28" s="1046"/>
      <c r="AX28" s="1046"/>
      <c r="AY28" s="1046"/>
      <c r="AZ28" s="1047" t="s">
        <v>531</v>
      </c>
      <c r="BA28" s="1047"/>
      <c r="BB28" s="1047"/>
      <c r="BC28" s="1047"/>
      <c r="BD28" s="1047"/>
      <c r="BE28" s="1048"/>
      <c r="BF28" s="1048"/>
      <c r="BG28" s="1048"/>
      <c r="BH28" s="1048"/>
      <c r="BI28" s="1049"/>
      <c r="BJ28" s="232"/>
      <c r="BK28" s="232"/>
      <c r="BL28" s="232"/>
      <c r="BM28" s="232"/>
      <c r="BN28" s="232"/>
      <c r="BO28" s="241"/>
      <c r="BP28" s="241"/>
      <c r="BQ28" s="238">
        <v>22</v>
      </c>
      <c r="BR28" s="239"/>
      <c r="BS28" s="992" t="s">
        <v>622</v>
      </c>
      <c r="BT28" s="993"/>
      <c r="BU28" s="993"/>
      <c r="BV28" s="993"/>
      <c r="BW28" s="993"/>
      <c r="BX28" s="993"/>
      <c r="BY28" s="993"/>
      <c r="BZ28" s="993"/>
      <c r="CA28" s="993"/>
      <c r="CB28" s="993"/>
      <c r="CC28" s="993"/>
      <c r="CD28" s="993"/>
      <c r="CE28" s="993"/>
      <c r="CF28" s="993"/>
      <c r="CG28" s="1014"/>
      <c r="CH28" s="989">
        <v>-70</v>
      </c>
      <c r="CI28" s="990"/>
      <c r="CJ28" s="990"/>
      <c r="CK28" s="990"/>
      <c r="CL28" s="991"/>
      <c r="CM28" s="989">
        <v>723</v>
      </c>
      <c r="CN28" s="990"/>
      <c r="CO28" s="990"/>
      <c r="CP28" s="990"/>
      <c r="CQ28" s="991"/>
      <c r="CR28" s="989">
        <v>10</v>
      </c>
      <c r="CS28" s="990"/>
      <c r="CT28" s="990"/>
      <c r="CU28" s="990"/>
      <c r="CV28" s="991"/>
      <c r="CW28" s="989">
        <v>0</v>
      </c>
      <c r="CX28" s="990"/>
      <c r="CY28" s="990"/>
      <c r="CZ28" s="990"/>
      <c r="DA28" s="991"/>
      <c r="DB28" s="989">
        <v>0</v>
      </c>
      <c r="DC28" s="990"/>
      <c r="DD28" s="990"/>
      <c r="DE28" s="990"/>
      <c r="DF28" s="991"/>
      <c r="DG28" s="989">
        <v>0</v>
      </c>
      <c r="DH28" s="990"/>
      <c r="DI28" s="990"/>
      <c r="DJ28" s="990"/>
      <c r="DK28" s="991"/>
      <c r="DL28" s="989">
        <v>0</v>
      </c>
      <c r="DM28" s="990"/>
      <c r="DN28" s="990"/>
      <c r="DO28" s="990"/>
      <c r="DP28" s="991"/>
      <c r="DQ28" s="989">
        <v>0</v>
      </c>
      <c r="DR28" s="990"/>
      <c r="DS28" s="990"/>
      <c r="DT28" s="990"/>
      <c r="DU28" s="991"/>
      <c r="DV28" s="992"/>
      <c r="DW28" s="993"/>
      <c r="DX28" s="993"/>
      <c r="DY28" s="993"/>
      <c r="DZ28" s="994"/>
      <c r="EA28" s="230"/>
    </row>
    <row r="29" spans="1:131" ht="26.25" customHeight="1" x14ac:dyDescent="0.2">
      <c r="A29" s="242">
        <v>2</v>
      </c>
      <c r="B29" s="1030" t="s">
        <v>413</v>
      </c>
      <c r="C29" s="1031"/>
      <c r="D29" s="1031"/>
      <c r="E29" s="1031"/>
      <c r="F29" s="1031"/>
      <c r="G29" s="1031"/>
      <c r="H29" s="1031"/>
      <c r="I29" s="1031"/>
      <c r="J29" s="1031"/>
      <c r="K29" s="1031"/>
      <c r="L29" s="1031"/>
      <c r="M29" s="1031"/>
      <c r="N29" s="1031"/>
      <c r="O29" s="1031"/>
      <c r="P29" s="1032"/>
      <c r="Q29" s="1038">
        <v>327352</v>
      </c>
      <c r="R29" s="1039"/>
      <c r="S29" s="1039"/>
      <c r="T29" s="1039"/>
      <c r="U29" s="1039"/>
      <c r="V29" s="1039">
        <v>312945</v>
      </c>
      <c r="W29" s="1039"/>
      <c r="X29" s="1039"/>
      <c r="Y29" s="1039"/>
      <c r="Z29" s="1039"/>
      <c r="AA29" s="1039">
        <v>14407</v>
      </c>
      <c r="AB29" s="1039"/>
      <c r="AC29" s="1039"/>
      <c r="AD29" s="1039"/>
      <c r="AE29" s="1040"/>
      <c r="AF29" s="1035">
        <v>14407</v>
      </c>
      <c r="AG29" s="1036"/>
      <c r="AH29" s="1036"/>
      <c r="AI29" s="1036"/>
      <c r="AJ29" s="1037"/>
      <c r="AK29" s="980">
        <v>54252</v>
      </c>
      <c r="AL29" s="971"/>
      <c r="AM29" s="971"/>
      <c r="AN29" s="971"/>
      <c r="AO29" s="971"/>
      <c r="AP29" s="971" t="s">
        <v>531</v>
      </c>
      <c r="AQ29" s="971"/>
      <c r="AR29" s="971"/>
      <c r="AS29" s="971"/>
      <c r="AT29" s="971"/>
      <c r="AU29" s="971" t="s">
        <v>531</v>
      </c>
      <c r="AV29" s="971"/>
      <c r="AW29" s="971"/>
      <c r="AX29" s="971"/>
      <c r="AY29" s="971"/>
      <c r="AZ29" s="1041" t="s">
        <v>531</v>
      </c>
      <c r="BA29" s="1041"/>
      <c r="BB29" s="1041"/>
      <c r="BC29" s="1041"/>
      <c r="BD29" s="1041"/>
      <c r="BE29" s="972"/>
      <c r="BF29" s="972"/>
      <c r="BG29" s="972"/>
      <c r="BH29" s="972"/>
      <c r="BI29" s="973"/>
      <c r="BJ29" s="232"/>
      <c r="BK29" s="232"/>
      <c r="BL29" s="232"/>
      <c r="BM29" s="232"/>
      <c r="BN29" s="232"/>
      <c r="BO29" s="241"/>
      <c r="BP29" s="241"/>
      <c r="BQ29" s="238">
        <v>23</v>
      </c>
      <c r="BR29" s="239"/>
      <c r="BS29" s="992" t="s">
        <v>623</v>
      </c>
      <c r="BT29" s="993"/>
      <c r="BU29" s="993"/>
      <c r="BV29" s="993"/>
      <c r="BW29" s="993"/>
      <c r="BX29" s="993"/>
      <c r="BY29" s="993"/>
      <c r="BZ29" s="993"/>
      <c r="CA29" s="993"/>
      <c r="CB29" s="993"/>
      <c r="CC29" s="993"/>
      <c r="CD29" s="993"/>
      <c r="CE29" s="993"/>
      <c r="CF29" s="993"/>
      <c r="CG29" s="1014"/>
      <c r="CH29" s="989">
        <v>314</v>
      </c>
      <c r="CI29" s="990"/>
      <c r="CJ29" s="990"/>
      <c r="CK29" s="990"/>
      <c r="CL29" s="991"/>
      <c r="CM29" s="989">
        <v>15989</v>
      </c>
      <c r="CN29" s="990"/>
      <c r="CO29" s="990"/>
      <c r="CP29" s="990"/>
      <c r="CQ29" s="991"/>
      <c r="CR29" s="989">
        <v>10</v>
      </c>
      <c r="CS29" s="990"/>
      <c r="CT29" s="990"/>
      <c r="CU29" s="990"/>
      <c r="CV29" s="991"/>
      <c r="CW29" s="989">
        <v>34</v>
      </c>
      <c r="CX29" s="990"/>
      <c r="CY29" s="990"/>
      <c r="CZ29" s="990"/>
      <c r="DA29" s="991"/>
      <c r="DB29" s="989">
        <v>0</v>
      </c>
      <c r="DC29" s="990"/>
      <c r="DD29" s="990"/>
      <c r="DE29" s="990"/>
      <c r="DF29" s="991"/>
      <c r="DG29" s="989">
        <v>0</v>
      </c>
      <c r="DH29" s="990"/>
      <c r="DI29" s="990"/>
      <c r="DJ29" s="990"/>
      <c r="DK29" s="991"/>
      <c r="DL29" s="989">
        <v>2260</v>
      </c>
      <c r="DM29" s="990"/>
      <c r="DN29" s="990"/>
      <c r="DO29" s="990"/>
      <c r="DP29" s="991"/>
      <c r="DQ29" s="989">
        <v>226</v>
      </c>
      <c r="DR29" s="990"/>
      <c r="DS29" s="990"/>
      <c r="DT29" s="990"/>
      <c r="DU29" s="991"/>
      <c r="DV29" s="992"/>
      <c r="DW29" s="993"/>
      <c r="DX29" s="993"/>
      <c r="DY29" s="993"/>
      <c r="DZ29" s="994"/>
      <c r="EA29" s="230"/>
    </row>
    <row r="30" spans="1:131" ht="26.25" customHeight="1" x14ac:dyDescent="0.2">
      <c r="A30" s="242">
        <v>3</v>
      </c>
      <c r="B30" s="1030" t="s">
        <v>414</v>
      </c>
      <c r="C30" s="1031"/>
      <c r="D30" s="1031"/>
      <c r="E30" s="1031"/>
      <c r="F30" s="1031"/>
      <c r="G30" s="1031"/>
      <c r="H30" s="1031"/>
      <c r="I30" s="1031"/>
      <c r="J30" s="1031"/>
      <c r="K30" s="1031"/>
      <c r="L30" s="1031"/>
      <c r="M30" s="1031"/>
      <c r="N30" s="1031"/>
      <c r="O30" s="1031"/>
      <c r="P30" s="1032"/>
      <c r="Q30" s="1038">
        <v>87046</v>
      </c>
      <c r="R30" s="1039"/>
      <c r="S30" s="1039"/>
      <c r="T30" s="1039"/>
      <c r="U30" s="1039"/>
      <c r="V30" s="1039">
        <v>86623</v>
      </c>
      <c r="W30" s="1039"/>
      <c r="X30" s="1039"/>
      <c r="Y30" s="1039"/>
      <c r="Z30" s="1039"/>
      <c r="AA30" s="1039">
        <v>423</v>
      </c>
      <c r="AB30" s="1039"/>
      <c r="AC30" s="1039"/>
      <c r="AD30" s="1039"/>
      <c r="AE30" s="1040"/>
      <c r="AF30" s="1035">
        <v>423</v>
      </c>
      <c r="AG30" s="1036"/>
      <c r="AH30" s="1036"/>
      <c r="AI30" s="1036"/>
      <c r="AJ30" s="1037"/>
      <c r="AK30" s="980">
        <v>38264</v>
      </c>
      <c r="AL30" s="971"/>
      <c r="AM30" s="971"/>
      <c r="AN30" s="971"/>
      <c r="AO30" s="971"/>
      <c r="AP30" s="971" t="s">
        <v>531</v>
      </c>
      <c r="AQ30" s="971"/>
      <c r="AR30" s="971"/>
      <c r="AS30" s="971"/>
      <c r="AT30" s="971"/>
      <c r="AU30" s="971" t="s">
        <v>531</v>
      </c>
      <c r="AV30" s="971"/>
      <c r="AW30" s="971"/>
      <c r="AX30" s="971"/>
      <c r="AY30" s="971"/>
      <c r="AZ30" s="1041" t="s">
        <v>531</v>
      </c>
      <c r="BA30" s="1041"/>
      <c r="BB30" s="1041"/>
      <c r="BC30" s="1041"/>
      <c r="BD30" s="1041"/>
      <c r="BE30" s="972"/>
      <c r="BF30" s="972"/>
      <c r="BG30" s="972"/>
      <c r="BH30" s="972"/>
      <c r="BI30" s="973"/>
      <c r="BJ30" s="232"/>
      <c r="BK30" s="232"/>
      <c r="BL30" s="232"/>
      <c r="BM30" s="232"/>
      <c r="BN30" s="232"/>
      <c r="BO30" s="241"/>
      <c r="BP30" s="241"/>
      <c r="BQ30" s="238">
        <v>24</v>
      </c>
      <c r="BR30" s="239"/>
      <c r="BS30" s="992" t="s">
        <v>624</v>
      </c>
      <c r="BT30" s="993"/>
      <c r="BU30" s="993"/>
      <c r="BV30" s="993"/>
      <c r="BW30" s="993"/>
      <c r="BX30" s="993"/>
      <c r="BY30" s="993"/>
      <c r="BZ30" s="993"/>
      <c r="CA30" s="993"/>
      <c r="CB30" s="993"/>
      <c r="CC30" s="993"/>
      <c r="CD30" s="993"/>
      <c r="CE30" s="993"/>
      <c r="CF30" s="993"/>
      <c r="CG30" s="1014"/>
      <c r="CH30" s="989">
        <v>415</v>
      </c>
      <c r="CI30" s="990"/>
      <c r="CJ30" s="990"/>
      <c r="CK30" s="990"/>
      <c r="CL30" s="991"/>
      <c r="CM30" s="989">
        <v>27576</v>
      </c>
      <c r="CN30" s="990"/>
      <c r="CO30" s="990"/>
      <c r="CP30" s="990"/>
      <c r="CQ30" s="991"/>
      <c r="CR30" s="989">
        <v>3</v>
      </c>
      <c r="CS30" s="990"/>
      <c r="CT30" s="990"/>
      <c r="CU30" s="990"/>
      <c r="CV30" s="991"/>
      <c r="CW30" s="989">
        <v>0</v>
      </c>
      <c r="CX30" s="990"/>
      <c r="CY30" s="990"/>
      <c r="CZ30" s="990"/>
      <c r="DA30" s="991"/>
      <c r="DB30" s="989">
        <v>0</v>
      </c>
      <c r="DC30" s="990"/>
      <c r="DD30" s="990"/>
      <c r="DE30" s="990"/>
      <c r="DF30" s="991"/>
      <c r="DG30" s="989">
        <v>0</v>
      </c>
      <c r="DH30" s="990"/>
      <c r="DI30" s="990"/>
      <c r="DJ30" s="990"/>
      <c r="DK30" s="991"/>
      <c r="DL30" s="989">
        <v>0</v>
      </c>
      <c r="DM30" s="990"/>
      <c r="DN30" s="990"/>
      <c r="DO30" s="990"/>
      <c r="DP30" s="991"/>
      <c r="DQ30" s="989">
        <v>0</v>
      </c>
      <c r="DR30" s="990"/>
      <c r="DS30" s="990"/>
      <c r="DT30" s="990"/>
      <c r="DU30" s="991"/>
      <c r="DV30" s="992"/>
      <c r="DW30" s="993"/>
      <c r="DX30" s="993"/>
      <c r="DY30" s="993"/>
      <c r="DZ30" s="994"/>
      <c r="EA30" s="230"/>
    </row>
    <row r="31" spans="1:131" ht="26.25" customHeight="1" x14ac:dyDescent="0.2">
      <c r="A31" s="242">
        <v>4</v>
      </c>
      <c r="B31" s="1030" t="s">
        <v>415</v>
      </c>
      <c r="C31" s="1031"/>
      <c r="D31" s="1031"/>
      <c r="E31" s="1031"/>
      <c r="F31" s="1031"/>
      <c r="G31" s="1031"/>
      <c r="H31" s="1031"/>
      <c r="I31" s="1031"/>
      <c r="J31" s="1031"/>
      <c r="K31" s="1031"/>
      <c r="L31" s="1031"/>
      <c r="M31" s="1031"/>
      <c r="N31" s="1031"/>
      <c r="O31" s="1031"/>
      <c r="P31" s="1032"/>
      <c r="Q31" s="1038">
        <v>506</v>
      </c>
      <c r="R31" s="1039"/>
      <c r="S31" s="1039"/>
      <c r="T31" s="1039"/>
      <c r="U31" s="1039"/>
      <c r="V31" s="1039">
        <v>424</v>
      </c>
      <c r="W31" s="1039"/>
      <c r="X31" s="1039"/>
      <c r="Y31" s="1039"/>
      <c r="Z31" s="1039"/>
      <c r="AA31" s="1039">
        <v>82</v>
      </c>
      <c r="AB31" s="1039"/>
      <c r="AC31" s="1039"/>
      <c r="AD31" s="1039"/>
      <c r="AE31" s="1040"/>
      <c r="AF31" s="1035">
        <v>51</v>
      </c>
      <c r="AG31" s="1036"/>
      <c r="AH31" s="1036"/>
      <c r="AI31" s="1036"/>
      <c r="AJ31" s="1037"/>
      <c r="AK31" s="980">
        <v>326</v>
      </c>
      <c r="AL31" s="971"/>
      <c r="AM31" s="971"/>
      <c r="AN31" s="971"/>
      <c r="AO31" s="971"/>
      <c r="AP31" s="971">
        <v>600</v>
      </c>
      <c r="AQ31" s="971"/>
      <c r="AR31" s="971"/>
      <c r="AS31" s="971"/>
      <c r="AT31" s="971"/>
      <c r="AU31" s="971">
        <v>525</v>
      </c>
      <c r="AV31" s="971"/>
      <c r="AW31" s="971"/>
      <c r="AX31" s="971"/>
      <c r="AY31" s="971"/>
      <c r="AZ31" s="1041" t="s">
        <v>531</v>
      </c>
      <c r="BA31" s="1041"/>
      <c r="BB31" s="1041"/>
      <c r="BC31" s="1041"/>
      <c r="BD31" s="1041"/>
      <c r="BE31" s="972"/>
      <c r="BF31" s="972"/>
      <c r="BG31" s="972"/>
      <c r="BH31" s="972"/>
      <c r="BI31" s="973"/>
      <c r="BJ31" s="232"/>
      <c r="BK31" s="232"/>
      <c r="BL31" s="232"/>
      <c r="BM31" s="232"/>
      <c r="BN31" s="232"/>
      <c r="BO31" s="241"/>
      <c r="BP31" s="241"/>
      <c r="BQ31" s="238">
        <v>25</v>
      </c>
      <c r="BR31" s="239"/>
      <c r="BS31" s="992" t="s">
        <v>625</v>
      </c>
      <c r="BT31" s="993"/>
      <c r="BU31" s="993"/>
      <c r="BV31" s="993"/>
      <c r="BW31" s="993"/>
      <c r="BX31" s="993"/>
      <c r="BY31" s="993"/>
      <c r="BZ31" s="993"/>
      <c r="CA31" s="993"/>
      <c r="CB31" s="993"/>
      <c r="CC31" s="993"/>
      <c r="CD31" s="993"/>
      <c r="CE31" s="993"/>
      <c r="CF31" s="993"/>
      <c r="CG31" s="1014"/>
      <c r="CH31" s="989">
        <v>-107</v>
      </c>
      <c r="CI31" s="990"/>
      <c r="CJ31" s="990"/>
      <c r="CK31" s="990"/>
      <c r="CL31" s="991"/>
      <c r="CM31" s="989">
        <v>748</v>
      </c>
      <c r="CN31" s="990"/>
      <c r="CO31" s="990"/>
      <c r="CP31" s="990"/>
      <c r="CQ31" s="991"/>
      <c r="CR31" s="989">
        <v>30</v>
      </c>
      <c r="CS31" s="990"/>
      <c r="CT31" s="990"/>
      <c r="CU31" s="990"/>
      <c r="CV31" s="991"/>
      <c r="CW31" s="989">
        <v>0</v>
      </c>
      <c r="CX31" s="990"/>
      <c r="CY31" s="990"/>
      <c r="CZ31" s="990"/>
      <c r="DA31" s="991"/>
      <c r="DB31" s="989">
        <v>0</v>
      </c>
      <c r="DC31" s="990"/>
      <c r="DD31" s="990"/>
      <c r="DE31" s="990"/>
      <c r="DF31" s="991"/>
      <c r="DG31" s="989">
        <v>0</v>
      </c>
      <c r="DH31" s="990"/>
      <c r="DI31" s="990"/>
      <c r="DJ31" s="990"/>
      <c r="DK31" s="991"/>
      <c r="DL31" s="989">
        <v>0</v>
      </c>
      <c r="DM31" s="990"/>
      <c r="DN31" s="990"/>
      <c r="DO31" s="990"/>
      <c r="DP31" s="991"/>
      <c r="DQ31" s="989">
        <v>0</v>
      </c>
      <c r="DR31" s="990"/>
      <c r="DS31" s="990"/>
      <c r="DT31" s="990"/>
      <c r="DU31" s="991"/>
      <c r="DV31" s="992"/>
      <c r="DW31" s="993"/>
      <c r="DX31" s="993"/>
      <c r="DY31" s="993"/>
      <c r="DZ31" s="994"/>
      <c r="EA31" s="230"/>
    </row>
    <row r="32" spans="1:131" ht="26.25" customHeight="1" x14ac:dyDescent="0.2">
      <c r="A32" s="242">
        <v>5</v>
      </c>
      <c r="B32" s="1030" t="s">
        <v>416</v>
      </c>
      <c r="C32" s="1031"/>
      <c r="D32" s="1031"/>
      <c r="E32" s="1031"/>
      <c r="F32" s="1031"/>
      <c r="G32" s="1031"/>
      <c r="H32" s="1031"/>
      <c r="I32" s="1031"/>
      <c r="J32" s="1031"/>
      <c r="K32" s="1031"/>
      <c r="L32" s="1031"/>
      <c r="M32" s="1031"/>
      <c r="N32" s="1031"/>
      <c r="O32" s="1031"/>
      <c r="P32" s="1032"/>
      <c r="Q32" s="1038">
        <v>85305</v>
      </c>
      <c r="R32" s="1039"/>
      <c r="S32" s="1039"/>
      <c r="T32" s="1039"/>
      <c r="U32" s="1039"/>
      <c r="V32" s="1039">
        <v>75079</v>
      </c>
      <c r="W32" s="1039"/>
      <c r="X32" s="1039"/>
      <c r="Y32" s="1039"/>
      <c r="Z32" s="1039"/>
      <c r="AA32" s="1039">
        <v>10226</v>
      </c>
      <c r="AB32" s="1039"/>
      <c r="AC32" s="1039"/>
      <c r="AD32" s="1039"/>
      <c r="AE32" s="1040"/>
      <c r="AF32" s="1035">
        <v>29682</v>
      </c>
      <c r="AG32" s="1036"/>
      <c r="AH32" s="1036"/>
      <c r="AI32" s="1036"/>
      <c r="AJ32" s="1037"/>
      <c r="AK32" s="980">
        <v>4740</v>
      </c>
      <c r="AL32" s="971"/>
      <c r="AM32" s="971"/>
      <c r="AN32" s="971"/>
      <c r="AO32" s="971"/>
      <c r="AP32" s="971">
        <v>158337</v>
      </c>
      <c r="AQ32" s="971"/>
      <c r="AR32" s="971"/>
      <c r="AS32" s="971"/>
      <c r="AT32" s="971"/>
      <c r="AU32" s="971">
        <v>3008</v>
      </c>
      <c r="AV32" s="971"/>
      <c r="AW32" s="971"/>
      <c r="AX32" s="971"/>
      <c r="AY32" s="971"/>
      <c r="AZ32" s="1041" t="s">
        <v>531</v>
      </c>
      <c r="BA32" s="1041"/>
      <c r="BB32" s="1041"/>
      <c r="BC32" s="1041"/>
      <c r="BD32" s="1041"/>
      <c r="BE32" s="972" t="s">
        <v>417</v>
      </c>
      <c r="BF32" s="972"/>
      <c r="BG32" s="972"/>
      <c r="BH32" s="972"/>
      <c r="BI32" s="973"/>
      <c r="BJ32" s="232"/>
      <c r="BK32" s="232"/>
      <c r="BL32" s="232"/>
      <c r="BM32" s="232"/>
      <c r="BN32" s="232"/>
      <c r="BO32" s="241"/>
      <c r="BP32" s="241"/>
      <c r="BQ32" s="238">
        <v>26</v>
      </c>
      <c r="BR32" s="239"/>
      <c r="BS32" s="992" t="s">
        <v>626</v>
      </c>
      <c r="BT32" s="993"/>
      <c r="BU32" s="993"/>
      <c r="BV32" s="993"/>
      <c r="BW32" s="993"/>
      <c r="BX32" s="993"/>
      <c r="BY32" s="993"/>
      <c r="BZ32" s="993"/>
      <c r="CA32" s="993"/>
      <c r="CB32" s="993"/>
      <c r="CC32" s="993"/>
      <c r="CD32" s="993"/>
      <c r="CE32" s="993"/>
      <c r="CF32" s="993"/>
      <c r="CG32" s="1014"/>
      <c r="CH32" s="989">
        <v>-52</v>
      </c>
      <c r="CI32" s="990"/>
      <c r="CJ32" s="990"/>
      <c r="CK32" s="990"/>
      <c r="CL32" s="991"/>
      <c r="CM32" s="989">
        <v>3268</v>
      </c>
      <c r="CN32" s="990"/>
      <c r="CO32" s="990"/>
      <c r="CP32" s="990"/>
      <c r="CQ32" s="991"/>
      <c r="CR32" s="989">
        <v>1550</v>
      </c>
      <c r="CS32" s="990"/>
      <c r="CT32" s="990"/>
      <c r="CU32" s="990"/>
      <c r="CV32" s="991"/>
      <c r="CW32" s="989">
        <v>0</v>
      </c>
      <c r="CX32" s="990"/>
      <c r="CY32" s="990"/>
      <c r="CZ32" s="990"/>
      <c r="DA32" s="991"/>
      <c r="DB32" s="989">
        <v>0</v>
      </c>
      <c r="DC32" s="990"/>
      <c r="DD32" s="990"/>
      <c r="DE32" s="990"/>
      <c r="DF32" s="991"/>
      <c r="DG32" s="989">
        <v>0</v>
      </c>
      <c r="DH32" s="990"/>
      <c r="DI32" s="990"/>
      <c r="DJ32" s="990"/>
      <c r="DK32" s="991"/>
      <c r="DL32" s="989">
        <v>0</v>
      </c>
      <c r="DM32" s="990"/>
      <c r="DN32" s="990"/>
      <c r="DO32" s="990"/>
      <c r="DP32" s="991"/>
      <c r="DQ32" s="989">
        <v>0</v>
      </c>
      <c r="DR32" s="990"/>
      <c r="DS32" s="990"/>
      <c r="DT32" s="990"/>
      <c r="DU32" s="991"/>
      <c r="DV32" s="992"/>
      <c r="DW32" s="993"/>
      <c r="DX32" s="993"/>
      <c r="DY32" s="993"/>
      <c r="DZ32" s="994"/>
      <c r="EA32" s="230"/>
    </row>
    <row r="33" spans="1:131" ht="26.25" customHeight="1" x14ac:dyDescent="0.2">
      <c r="A33" s="242">
        <v>6</v>
      </c>
      <c r="B33" s="1030" t="s">
        <v>418</v>
      </c>
      <c r="C33" s="1031"/>
      <c r="D33" s="1031"/>
      <c r="E33" s="1031"/>
      <c r="F33" s="1031"/>
      <c r="G33" s="1031"/>
      <c r="H33" s="1031"/>
      <c r="I33" s="1031"/>
      <c r="J33" s="1031"/>
      <c r="K33" s="1031"/>
      <c r="L33" s="1031"/>
      <c r="M33" s="1031"/>
      <c r="N33" s="1031"/>
      <c r="O33" s="1031"/>
      <c r="P33" s="1032"/>
      <c r="Q33" s="1038">
        <v>2806</v>
      </c>
      <c r="R33" s="1039"/>
      <c r="S33" s="1039"/>
      <c r="T33" s="1039"/>
      <c r="U33" s="1039"/>
      <c r="V33" s="1039">
        <v>2076</v>
      </c>
      <c r="W33" s="1039"/>
      <c r="X33" s="1039"/>
      <c r="Y33" s="1039"/>
      <c r="Z33" s="1039"/>
      <c r="AA33" s="1039">
        <v>729</v>
      </c>
      <c r="AB33" s="1039"/>
      <c r="AC33" s="1039"/>
      <c r="AD33" s="1039"/>
      <c r="AE33" s="1040"/>
      <c r="AF33" s="1035">
        <v>4873</v>
      </c>
      <c r="AG33" s="1036"/>
      <c r="AH33" s="1036"/>
      <c r="AI33" s="1036"/>
      <c r="AJ33" s="1037"/>
      <c r="AK33" s="980">
        <v>1</v>
      </c>
      <c r="AL33" s="971"/>
      <c r="AM33" s="971"/>
      <c r="AN33" s="971"/>
      <c r="AO33" s="971"/>
      <c r="AP33" s="971">
        <v>3583</v>
      </c>
      <c r="AQ33" s="971"/>
      <c r="AR33" s="971"/>
      <c r="AS33" s="971"/>
      <c r="AT33" s="971"/>
      <c r="AU33" s="971" t="s">
        <v>531</v>
      </c>
      <c r="AV33" s="971"/>
      <c r="AW33" s="971"/>
      <c r="AX33" s="971"/>
      <c r="AY33" s="971"/>
      <c r="AZ33" s="1041" t="s">
        <v>531</v>
      </c>
      <c r="BA33" s="1041"/>
      <c r="BB33" s="1041"/>
      <c r="BC33" s="1041"/>
      <c r="BD33" s="1041"/>
      <c r="BE33" s="972" t="s">
        <v>417</v>
      </c>
      <c r="BF33" s="972"/>
      <c r="BG33" s="972"/>
      <c r="BH33" s="972"/>
      <c r="BI33" s="973"/>
      <c r="BJ33" s="232"/>
      <c r="BK33" s="232"/>
      <c r="BL33" s="232"/>
      <c r="BM33" s="232"/>
      <c r="BN33" s="232"/>
      <c r="BO33" s="241"/>
      <c r="BP33" s="241"/>
      <c r="BQ33" s="238">
        <v>27</v>
      </c>
      <c r="BR33" s="239"/>
      <c r="BS33" s="992" t="s">
        <v>627</v>
      </c>
      <c r="BT33" s="993"/>
      <c r="BU33" s="993"/>
      <c r="BV33" s="993"/>
      <c r="BW33" s="993"/>
      <c r="BX33" s="993"/>
      <c r="BY33" s="993"/>
      <c r="BZ33" s="993"/>
      <c r="CA33" s="993"/>
      <c r="CB33" s="993"/>
      <c r="CC33" s="993"/>
      <c r="CD33" s="993"/>
      <c r="CE33" s="993"/>
      <c r="CF33" s="993"/>
      <c r="CG33" s="1014"/>
      <c r="CH33" s="989">
        <v>-370</v>
      </c>
      <c r="CI33" s="990"/>
      <c r="CJ33" s="990"/>
      <c r="CK33" s="990"/>
      <c r="CL33" s="991"/>
      <c r="CM33" s="989">
        <v>34756</v>
      </c>
      <c r="CN33" s="990"/>
      <c r="CO33" s="990"/>
      <c r="CP33" s="990"/>
      <c r="CQ33" s="991"/>
      <c r="CR33" s="989">
        <v>32197</v>
      </c>
      <c r="CS33" s="990"/>
      <c r="CT33" s="990"/>
      <c r="CU33" s="990"/>
      <c r="CV33" s="991"/>
      <c r="CW33" s="989">
        <v>260</v>
      </c>
      <c r="CX33" s="990"/>
      <c r="CY33" s="990"/>
      <c r="CZ33" s="990"/>
      <c r="DA33" s="991"/>
      <c r="DB33" s="989">
        <v>0</v>
      </c>
      <c r="DC33" s="990"/>
      <c r="DD33" s="990"/>
      <c r="DE33" s="990"/>
      <c r="DF33" s="991"/>
      <c r="DG33" s="989">
        <v>0</v>
      </c>
      <c r="DH33" s="990"/>
      <c r="DI33" s="990"/>
      <c r="DJ33" s="990"/>
      <c r="DK33" s="991"/>
      <c r="DL33" s="989">
        <v>35339</v>
      </c>
      <c r="DM33" s="990"/>
      <c r="DN33" s="990"/>
      <c r="DO33" s="990"/>
      <c r="DP33" s="991"/>
      <c r="DQ33" s="989">
        <v>3534</v>
      </c>
      <c r="DR33" s="990"/>
      <c r="DS33" s="990"/>
      <c r="DT33" s="990"/>
      <c r="DU33" s="991"/>
      <c r="DV33" s="992"/>
      <c r="DW33" s="993"/>
      <c r="DX33" s="993"/>
      <c r="DY33" s="993"/>
      <c r="DZ33" s="994"/>
      <c r="EA33" s="230"/>
    </row>
    <row r="34" spans="1:131" ht="26.25" customHeight="1" x14ac:dyDescent="0.2">
      <c r="A34" s="242">
        <v>7</v>
      </c>
      <c r="B34" s="1030" t="s">
        <v>419</v>
      </c>
      <c r="C34" s="1031"/>
      <c r="D34" s="1031"/>
      <c r="E34" s="1031"/>
      <c r="F34" s="1031"/>
      <c r="G34" s="1031"/>
      <c r="H34" s="1031"/>
      <c r="I34" s="1031"/>
      <c r="J34" s="1031"/>
      <c r="K34" s="1031"/>
      <c r="L34" s="1031"/>
      <c r="M34" s="1031"/>
      <c r="N34" s="1031"/>
      <c r="O34" s="1031"/>
      <c r="P34" s="1032"/>
      <c r="Q34" s="1038">
        <v>19663</v>
      </c>
      <c r="R34" s="1039"/>
      <c r="S34" s="1039"/>
      <c r="T34" s="1039"/>
      <c r="U34" s="1039"/>
      <c r="V34" s="1039">
        <v>19423</v>
      </c>
      <c r="W34" s="1039"/>
      <c r="X34" s="1039"/>
      <c r="Y34" s="1039"/>
      <c r="Z34" s="1039"/>
      <c r="AA34" s="1039">
        <v>241</v>
      </c>
      <c r="AB34" s="1039"/>
      <c r="AC34" s="1039"/>
      <c r="AD34" s="1039"/>
      <c r="AE34" s="1040"/>
      <c r="AF34" s="1035">
        <v>4648</v>
      </c>
      <c r="AG34" s="1036"/>
      <c r="AH34" s="1036"/>
      <c r="AI34" s="1036"/>
      <c r="AJ34" s="1037"/>
      <c r="AK34" s="980">
        <v>914</v>
      </c>
      <c r="AL34" s="971"/>
      <c r="AM34" s="971"/>
      <c r="AN34" s="971"/>
      <c r="AO34" s="971"/>
      <c r="AP34" s="971">
        <v>1925</v>
      </c>
      <c r="AQ34" s="971"/>
      <c r="AR34" s="971"/>
      <c r="AS34" s="971"/>
      <c r="AT34" s="971"/>
      <c r="AU34" s="971">
        <v>635</v>
      </c>
      <c r="AV34" s="971"/>
      <c r="AW34" s="971"/>
      <c r="AX34" s="971"/>
      <c r="AY34" s="971"/>
      <c r="AZ34" s="1041" t="s">
        <v>531</v>
      </c>
      <c r="BA34" s="1041"/>
      <c r="BB34" s="1041"/>
      <c r="BC34" s="1041"/>
      <c r="BD34" s="1041"/>
      <c r="BE34" s="972" t="s">
        <v>417</v>
      </c>
      <c r="BF34" s="972"/>
      <c r="BG34" s="972"/>
      <c r="BH34" s="972"/>
      <c r="BI34" s="973"/>
      <c r="BJ34" s="232"/>
      <c r="BK34" s="232"/>
      <c r="BL34" s="232"/>
      <c r="BM34" s="232"/>
      <c r="BN34" s="232"/>
      <c r="BO34" s="241"/>
      <c r="BP34" s="241"/>
      <c r="BQ34" s="238">
        <v>28</v>
      </c>
      <c r="BR34" s="239"/>
      <c r="BS34" s="1042" t="s">
        <v>628</v>
      </c>
      <c r="BT34" s="1043"/>
      <c r="BU34" s="1043"/>
      <c r="BV34" s="1043"/>
      <c r="BW34" s="1043"/>
      <c r="BX34" s="1043"/>
      <c r="BY34" s="1043"/>
      <c r="BZ34" s="1043"/>
      <c r="CA34" s="1043"/>
      <c r="CB34" s="1043"/>
      <c r="CC34" s="1043"/>
      <c r="CD34" s="1043"/>
      <c r="CE34" s="1043"/>
      <c r="CF34" s="1043"/>
      <c r="CG34" s="1044"/>
      <c r="CH34" s="989" t="s">
        <v>644</v>
      </c>
      <c r="CI34" s="990"/>
      <c r="CJ34" s="990"/>
      <c r="CK34" s="990"/>
      <c r="CL34" s="991"/>
      <c r="CM34" s="989">
        <v>6922</v>
      </c>
      <c r="CN34" s="990"/>
      <c r="CO34" s="990"/>
      <c r="CP34" s="990"/>
      <c r="CQ34" s="991"/>
      <c r="CR34" s="989">
        <v>100</v>
      </c>
      <c r="CS34" s="990"/>
      <c r="CT34" s="990"/>
      <c r="CU34" s="990"/>
      <c r="CV34" s="991"/>
      <c r="CW34" s="989">
        <v>68</v>
      </c>
      <c r="CX34" s="990"/>
      <c r="CY34" s="990"/>
      <c r="CZ34" s="990"/>
      <c r="DA34" s="991"/>
      <c r="DB34" s="989">
        <v>0</v>
      </c>
      <c r="DC34" s="990"/>
      <c r="DD34" s="990"/>
      <c r="DE34" s="990"/>
      <c r="DF34" s="991"/>
      <c r="DG34" s="989">
        <v>0</v>
      </c>
      <c r="DH34" s="990"/>
      <c r="DI34" s="990"/>
      <c r="DJ34" s="990"/>
      <c r="DK34" s="991"/>
      <c r="DL34" s="989">
        <v>0</v>
      </c>
      <c r="DM34" s="990"/>
      <c r="DN34" s="990"/>
      <c r="DO34" s="990"/>
      <c r="DP34" s="991"/>
      <c r="DQ34" s="989">
        <v>0</v>
      </c>
      <c r="DR34" s="990"/>
      <c r="DS34" s="990"/>
      <c r="DT34" s="990"/>
      <c r="DU34" s="991"/>
      <c r="DV34" s="992"/>
      <c r="DW34" s="993"/>
      <c r="DX34" s="993"/>
      <c r="DY34" s="993"/>
      <c r="DZ34" s="994"/>
      <c r="EA34" s="230"/>
    </row>
    <row r="35" spans="1:131" ht="26.25" customHeight="1" x14ac:dyDescent="0.2">
      <c r="A35" s="242">
        <v>8</v>
      </c>
      <c r="B35" s="1030" t="s">
        <v>420</v>
      </c>
      <c r="C35" s="1031"/>
      <c r="D35" s="1031"/>
      <c r="E35" s="1031"/>
      <c r="F35" s="1031"/>
      <c r="G35" s="1031"/>
      <c r="H35" s="1031"/>
      <c r="I35" s="1031"/>
      <c r="J35" s="1031"/>
      <c r="K35" s="1031"/>
      <c r="L35" s="1031"/>
      <c r="M35" s="1031"/>
      <c r="N35" s="1031"/>
      <c r="O35" s="1031"/>
      <c r="P35" s="1032"/>
      <c r="Q35" s="1038">
        <v>43130</v>
      </c>
      <c r="R35" s="1039"/>
      <c r="S35" s="1039"/>
      <c r="T35" s="1039"/>
      <c r="U35" s="1039"/>
      <c r="V35" s="1039">
        <v>41068</v>
      </c>
      <c r="W35" s="1039"/>
      <c r="X35" s="1039"/>
      <c r="Y35" s="1039"/>
      <c r="Z35" s="1039"/>
      <c r="AA35" s="1039">
        <v>2062</v>
      </c>
      <c r="AB35" s="1039"/>
      <c r="AC35" s="1039"/>
      <c r="AD35" s="1039"/>
      <c r="AE35" s="1040"/>
      <c r="AF35" s="1035" t="s">
        <v>133</v>
      </c>
      <c r="AG35" s="1036"/>
      <c r="AH35" s="1036"/>
      <c r="AI35" s="1036"/>
      <c r="AJ35" s="1037"/>
      <c r="AK35" s="980">
        <v>6806</v>
      </c>
      <c r="AL35" s="971"/>
      <c r="AM35" s="971"/>
      <c r="AN35" s="971"/>
      <c r="AO35" s="971"/>
      <c r="AP35" s="971">
        <v>317961</v>
      </c>
      <c r="AQ35" s="971"/>
      <c r="AR35" s="971"/>
      <c r="AS35" s="971"/>
      <c r="AT35" s="971"/>
      <c r="AU35" s="971">
        <v>37201</v>
      </c>
      <c r="AV35" s="971"/>
      <c r="AW35" s="971"/>
      <c r="AX35" s="971"/>
      <c r="AY35" s="971"/>
      <c r="AZ35" s="1041" t="s">
        <v>531</v>
      </c>
      <c r="BA35" s="1041"/>
      <c r="BB35" s="1041"/>
      <c r="BC35" s="1041"/>
      <c r="BD35" s="1041"/>
      <c r="BE35" s="972" t="s">
        <v>421</v>
      </c>
      <c r="BF35" s="972"/>
      <c r="BG35" s="972"/>
      <c r="BH35" s="972"/>
      <c r="BI35" s="973"/>
      <c r="BJ35" s="232"/>
      <c r="BK35" s="232"/>
      <c r="BL35" s="232"/>
      <c r="BM35" s="232"/>
      <c r="BN35" s="232"/>
      <c r="BO35" s="241"/>
      <c r="BP35" s="241"/>
      <c r="BQ35" s="238">
        <v>29</v>
      </c>
      <c r="BR35" s="239"/>
      <c r="BS35" s="992" t="s">
        <v>629</v>
      </c>
      <c r="BT35" s="993"/>
      <c r="BU35" s="993"/>
      <c r="BV35" s="993"/>
      <c r="BW35" s="993"/>
      <c r="BX35" s="993"/>
      <c r="BY35" s="993"/>
      <c r="BZ35" s="993"/>
      <c r="CA35" s="993"/>
      <c r="CB35" s="993"/>
      <c r="CC35" s="993"/>
      <c r="CD35" s="993"/>
      <c r="CE35" s="993"/>
      <c r="CF35" s="993"/>
      <c r="CG35" s="1014"/>
      <c r="CH35" s="989">
        <v>320</v>
      </c>
      <c r="CI35" s="990"/>
      <c r="CJ35" s="990"/>
      <c r="CK35" s="990"/>
      <c r="CL35" s="991"/>
      <c r="CM35" s="989">
        <v>5329</v>
      </c>
      <c r="CN35" s="990"/>
      <c r="CO35" s="990"/>
      <c r="CP35" s="990"/>
      <c r="CQ35" s="991"/>
      <c r="CR35" s="989">
        <v>6400</v>
      </c>
      <c r="CS35" s="990"/>
      <c r="CT35" s="990"/>
      <c r="CU35" s="990"/>
      <c r="CV35" s="991"/>
      <c r="CW35" s="989">
        <v>0</v>
      </c>
      <c r="CX35" s="990"/>
      <c r="CY35" s="990"/>
      <c r="CZ35" s="990"/>
      <c r="DA35" s="991"/>
      <c r="DB35" s="989">
        <v>0</v>
      </c>
      <c r="DC35" s="990"/>
      <c r="DD35" s="990"/>
      <c r="DE35" s="990"/>
      <c r="DF35" s="991"/>
      <c r="DG35" s="989">
        <v>0</v>
      </c>
      <c r="DH35" s="990"/>
      <c r="DI35" s="990"/>
      <c r="DJ35" s="990"/>
      <c r="DK35" s="991"/>
      <c r="DL35" s="989">
        <v>0</v>
      </c>
      <c r="DM35" s="990"/>
      <c r="DN35" s="990"/>
      <c r="DO35" s="990"/>
      <c r="DP35" s="991"/>
      <c r="DQ35" s="989">
        <v>0</v>
      </c>
      <c r="DR35" s="990"/>
      <c r="DS35" s="990"/>
      <c r="DT35" s="990"/>
      <c r="DU35" s="991"/>
      <c r="DV35" s="992"/>
      <c r="DW35" s="993"/>
      <c r="DX35" s="993"/>
      <c r="DY35" s="993"/>
      <c r="DZ35" s="994"/>
      <c r="EA35" s="230"/>
    </row>
    <row r="36" spans="1:131" ht="26.25" customHeight="1" x14ac:dyDescent="0.2">
      <c r="A36" s="242">
        <v>9</v>
      </c>
      <c r="B36" s="1030" t="s">
        <v>422</v>
      </c>
      <c r="C36" s="1031"/>
      <c r="D36" s="1031"/>
      <c r="E36" s="1031"/>
      <c r="F36" s="1031"/>
      <c r="G36" s="1031"/>
      <c r="H36" s="1031"/>
      <c r="I36" s="1031"/>
      <c r="J36" s="1031"/>
      <c r="K36" s="1031"/>
      <c r="L36" s="1031"/>
      <c r="M36" s="1031"/>
      <c r="N36" s="1031"/>
      <c r="O36" s="1031"/>
      <c r="P36" s="1032"/>
      <c r="Q36" s="1038">
        <v>127028</v>
      </c>
      <c r="R36" s="1039"/>
      <c r="S36" s="1039"/>
      <c r="T36" s="1039"/>
      <c r="U36" s="1039"/>
      <c r="V36" s="1039">
        <v>116836</v>
      </c>
      <c r="W36" s="1039"/>
      <c r="X36" s="1039"/>
      <c r="Y36" s="1039"/>
      <c r="Z36" s="1039"/>
      <c r="AA36" s="1039">
        <v>10192</v>
      </c>
      <c r="AB36" s="1039"/>
      <c r="AC36" s="1039"/>
      <c r="AD36" s="1039"/>
      <c r="AE36" s="1040"/>
      <c r="AF36" s="1035">
        <v>55377</v>
      </c>
      <c r="AG36" s="1036"/>
      <c r="AH36" s="1036"/>
      <c r="AI36" s="1036"/>
      <c r="AJ36" s="1037"/>
      <c r="AK36" s="980">
        <v>41817</v>
      </c>
      <c r="AL36" s="971"/>
      <c r="AM36" s="971"/>
      <c r="AN36" s="971"/>
      <c r="AO36" s="971"/>
      <c r="AP36" s="971">
        <v>606123</v>
      </c>
      <c r="AQ36" s="971"/>
      <c r="AR36" s="971"/>
      <c r="AS36" s="971"/>
      <c r="AT36" s="971"/>
      <c r="AU36" s="971">
        <v>367917</v>
      </c>
      <c r="AV36" s="971"/>
      <c r="AW36" s="971"/>
      <c r="AX36" s="971"/>
      <c r="AY36" s="971"/>
      <c r="AZ36" s="1041" t="s">
        <v>531</v>
      </c>
      <c r="BA36" s="1041"/>
      <c r="BB36" s="1041"/>
      <c r="BC36" s="1041"/>
      <c r="BD36" s="1041"/>
      <c r="BE36" s="972" t="s">
        <v>421</v>
      </c>
      <c r="BF36" s="972"/>
      <c r="BG36" s="972"/>
      <c r="BH36" s="972"/>
      <c r="BI36" s="973"/>
      <c r="BJ36" s="232"/>
      <c r="BK36" s="232"/>
      <c r="BL36" s="232"/>
      <c r="BM36" s="232"/>
      <c r="BN36" s="232"/>
      <c r="BO36" s="241"/>
      <c r="BP36" s="241"/>
      <c r="BQ36" s="238">
        <v>30</v>
      </c>
      <c r="BR36" s="239"/>
      <c r="BS36" s="992" t="s">
        <v>630</v>
      </c>
      <c r="BT36" s="993"/>
      <c r="BU36" s="993"/>
      <c r="BV36" s="993"/>
      <c r="BW36" s="993"/>
      <c r="BX36" s="993"/>
      <c r="BY36" s="993"/>
      <c r="BZ36" s="993"/>
      <c r="CA36" s="993"/>
      <c r="CB36" s="993"/>
      <c r="CC36" s="993"/>
      <c r="CD36" s="993"/>
      <c r="CE36" s="993"/>
      <c r="CF36" s="993"/>
      <c r="CG36" s="1014"/>
      <c r="CH36" s="989">
        <v>-2078</v>
      </c>
      <c r="CI36" s="990"/>
      <c r="CJ36" s="990"/>
      <c r="CK36" s="990"/>
      <c r="CL36" s="991"/>
      <c r="CM36" s="989">
        <v>0</v>
      </c>
      <c r="CN36" s="990"/>
      <c r="CO36" s="990"/>
      <c r="CP36" s="990"/>
      <c r="CQ36" s="991"/>
      <c r="CR36" s="989">
        <v>0</v>
      </c>
      <c r="CS36" s="990"/>
      <c r="CT36" s="990"/>
      <c r="CU36" s="990"/>
      <c r="CV36" s="991"/>
      <c r="CW36" s="989">
        <v>2191</v>
      </c>
      <c r="CX36" s="990"/>
      <c r="CY36" s="990"/>
      <c r="CZ36" s="990"/>
      <c r="DA36" s="991"/>
      <c r="DB36" s="989">
        <v>0</v>
      </c>
      <c r="DC36" s="990"/>
      <c r="DD36" s="990"/>
      <c r="DE36" s="990"/>
      <c r="DF36" s="991"/>
      <c r="DG36" s="989">
        <v>0</v>
      </c>
      <c r="DH36" s="990"/>
      <c r="DI36" s="990"/>
      <c r="DJ36" s="990"/>
      <c r="DK36" s="991"/>
      <c r="DL36" s="989">
        <v>0</v>
      </c>
      <c r="DM36" s="990"/>
      <c r="DN36" s="990"/>
      <c r="DO36" s="990"/>
      <c r="DP36" s="991"/>
      <c r="DQ36" s="989">
        <v>0</v>
      </c>
      <c r="DR36" s="990"/>
      <c r="DS36" s="990"/>
      <c r="DT36" s="990"/>
      <c r="DU36" s="991"/>
      <c r="DV36" s="992" t="s">
        <v>645</v>
      </c>
      <c r="DW36" s="993"/>
      <c r="DX36" s="993"/>
      <c r="DY36" s="993"/>
      <c r="DZ36" s="994"/>
      <c r="EA36" s="230"/>
    </row>
    <row r="37" spans="1:131" ht="26.25" customHeight="1" x14ac:dyDescent="0.2">
      <c r="A37" s="242">
        <v>10</v>
      </c>
      <c r="B37" s="1030" t="s">
        <v>423</v>
      </c>
      <c r="C37" s="1031"/>
      <c r="D37" s="1031"/>
      <c r="E37" s="1031"/>
      <c r="F37" s="1031"/>
      <c r="G37" s="1031"/>
      <c r="H37" s="1031"/>
      <c r="I37" s="1031"/>
      <c r="J37" s="1031"/>
      <c r="K37" s="1031"/>
      <c r="L37" s="1031"/>
      <c r="M37" s="1031"/>
      <c r="N37" s="1031"/>
      <c r="O37" s="1031"/>
      <c r="P37" s="1032"/>
      <c r="Q37" s="1038">
        <v>43117</v>
      </c>
      <c r="R37" s="1039"/>
      <c r="S37" s="1039"/>
      <c r="T37" s="1039"/>
      <c r="U37" s="1039"/>
      <c r="V37" s="1039">
        <v>42295</v>
      </c>
      <c r="W37" s="1039"/>
      <c r="X37" s="1039"/>
      <c r="Y37" s="1039"/>
      <c r="Z37" s="1039"/>
      <c r="AA37" s="1039">
        <v>822</v>
      </c>
      <c r="AB37" s="1039"/>
      <c r="AC37" s="1039"/>
      <c r="AD37" s="1039"/>
      <c r="AE37" s="1040"/>
      <c r="AF37" s="1035">
        <v>7439</v>
      </c>
      <c r="AG37" s="1036"/>
      <c r="AH37" s="1036"/>
      <c r="AI37" s="1036"/>
      <c r="AJ37" s="1037"/>
      <c r="AK37" s="980">
        <v>7005</v>
      </c>
      <c r="AL37" s="971"/>
      <c r="AM37" s="971"/>
      <c r="AN37" s="971"/>
      <c r="AO37" s="971"/>
      <c r="AP37" s="971">
        <v>69422</v>
      </c>
      <c r="AQ37" s="971"/>
      <c r="AR37" s="971"/>
      <c r="AS37" s="971"/>
      <c r="AT37" s="971"/>
      <c r="AU37" s="971">
        <v>37071</v>
      </c>
      <c r="AV37" s="971"/>
      <c r="AW37" s="971"/>
      <c r="AX37" s="971"/>
      <c r="AY37" s="971"/>
      <c r="AZ37" s="1041" t="s">
        <v>531</v>
      </c>
      <c r="BA37" s="1041"/>
      <c r="BB37" s="1041"/>
      <c r="BC37" s="1041"/>
      <c r="BD37" s="1041"/>
      <c r="BE37" s="972" t="s">
        <v>421</v>
      </c>
      <c r="BF37" s="972"/>
      <c r="BG37" s="972"/>
      <c r="BH37" s="972"/>
      <c r="BI37" s="973"/>
      <c r="BJ37" s="232"/>
      <c r="BK37" s="232"/>
      <c r="BL37" s="232"/>
      <c r="BM37" s="232"/>
      <c r="BN37" s="232"/>
      <c r="BO37" s="241"/>
      <c r="BP37" s="241"/>
      <c r="BQ37" s="238">
        <v>31</v>
      </c>
      <c r="BR37" s="239"/>
      <c r="BS37" s="992" t="s">
        <v>631</v>
      </c>
      <c r="BT37" s="993"/>
      <c r="BU37" s="993"/>
      <c r="BV37" s="993"/>
      <c r="BW37" s="993"/>
      <c r="BX37" s="993"/>
      <c r="BY37" s="993"/>
      <c r="BZ37" s="993"/>
      <c r="CA37" s="993"/>
      <c r="CB37" s="993"/>
      <c r="CC37" s="993"/>
      <c r="CD37" s="993"/>
      <c r="CE37" s="993"/>
      <c r="CF37" s="993"/>
      <c r="CG37" s="1014"/>
      <c r="CH37" s="989">
        <v>457</v>
      </c>
      <c r="CI37" s="990"/>
      <c r="CJ37" s="990"/>
      <c r="CK37" s="990"/>
      <c r="CL37" s="991"/>
      <c r="CM37" s="989">
        <v>6445</v>
      </c>
      <c r="CN37" s="990"/>
      <c r="CO37" s="990"/>
      <c r="CP37" s="990"/>
      <c r="CQ37" s="991"/>
      <c r="CR37" s="989">
        <v>1921</v>
      </c>
      <c r="CS37" s="990"/>
      <c r="CT37" s="990"/>
      <c r="CU37" s="990"/>
      <c r="CV37" s="991"/>
      <c r="CW37" s="989">
        <v>0</v>
      </c>
      <c r="CX37" s="990"/>
      <c r="CY37" s="990"/>
      <c r="CZ37" s="990"/>
      <c r="DA37" s="991"/>
      <c r="DB37" s="989">
        <v>0</v>
      </c>
      <c r="DC37" s="990"/>
      <c r="DD37" s="990"/>
      <c r="DE37" s="990"/>
      <c r="DF37" s="991"/>
      <c r="DG37" s="989">
        <v>0</v>
      </c>
      <c r="DH37" s="990"/>
      <c r="DI37" s="990"/>
      <c r="DJ37" s="990"/>
      <c r="DK37" s="991"/>
      <c r="DL37" s="989">
        <v>0</v>
      </c>
      <c r="DM37" s="990"/>
      <c r="DN37" s="990"/>
      <c r="DO37" s="990"/>
      <c r="DP37" s="991"/>
      <c r="DQ37" s="989">
        <v>0</v>
      </c>
      <c r="DR37" s="990"/>
      <c r="DS37" s="990"/>
      <c r="DT37" s="990"/>
      <c r="DU37" s="991"/>
      <c r="DV37" s="992"/>
      <c r="DW37" s="993"/>
      <c r="DX37" s="993"/>
      <c r="DY37" s="993"/>
      <c r="DZ37" s="994"/>
      <c r="EA37" s="230"/>
    </row>
    <row r="38" spans="1:131" ht="26.25" customHeight="1" x14ac:dyDescent="0.2">
      <c r="A38" s="242">
        <v>11</v>
      </c>
      <c r="B38" s="1030" t="s">
        <v>424</v>
      </c>
      <c r="C38" s="1031"/>
      <c r="D38" s="1031"/>
      <c r="E38" s="1031"/>
      <c r="F38" s="1031"/>
      <c r="G38" s="1031"/>
      <c r="H38" s="1031"/>
      <c r="I38" s="1031"/>
      <c r="J38" s="1031"/>
      <c r="K38" s="1031"/>
      <c r="L38" s="1031"/>
      <c r="M38" s="1031"/>
      <c r="N38" s="1031"/>
      <c r="O38" s="1031"/>
      <c r="P38" s="1032"/>
      <c r="Q38" s="1038">
        <v>20735</v>
      </c>
      <c r="R38" s="1039"/>
      <c r="S38" s="1039"/>
      <c r="T38" s="1039"/>
      <c r="U38" s="1039"/>
      <c r="V38" s="1039">
        <v>11120</v>
      </c>
      <c r="W38" s="1039"/>
      <c r="X38" s="1039"/>
      <c r="Y38" s="1039"/>
      <c r="Z38" s="1039"/>
      <c r="AA38" s="1039">
        <v>9615</v>
      </c>
      <c r="AB38" s="1039"/>
      <c r="AC38" s="1039"/>
      <c r="AD38" s="1039"/>
      <c r="AE38" s="1040"/>
      <c r="AF38" s="1035" t="s">
        <v>133</v>
      </c>
      <c r="AG38" s="1036"/>
      <c r="AH38" s="1036"/>
      <c r="AI38" s="1036"/>
      <c r="AJ38" s="1037"/>
      <c r="AK38" s="980">
        <v>115</v>
      </c>
      <c r="AL38" s="971"/>
      <c r="AM38" s="971"/>
      <c r="AN38" s="971"/>
      <c r="AO38" s="971"/>
      <c r="AP38" s="971">
        <v>114481</v>
      </c>
      <c r="AQ38" s="971"/>
      <c r="AR38" s="971"/>
      <c r="AS38" s="971"/>
      <c r="AT38" s="971"/>
      <c r="AU38" s="971">
        <v>7428</v>
      </c>
      <c r="AV38" s="971"/>
      <c r="AW38" s="971"/>
      <c r="AX38" s="971"/>
      <c r="AY38" s="971"/>
      <c r="AZ38" s="1041" t="s">
        <v>531</v>
      </c>
      <c r="BA38" s="1041"/>
      <c r="BB38" s="1041"/>
      <c r="BC38" s="1041"/>
      <c r="BD38" s="1041"/>
      <c r="BE38" s="972" t="s">
        <v>421</v>
      </c>
      <c r="BF38" s="972"/>
      <c r="BG38" s="972"/>
      <c r="BH38" s="972"/>
      <c r="BI38" s="973"/>
      <c r="BJ38" s="232"/>
      <c r="BK38" s="232"/>
      <c r="BL38" s="232"/>
      <c r="BM38" s="232"/>
      <c r="BN38" s="232"/>
      <c r="BO38" s="241"/>
      <c r="BP38" s="241"/>
      <c r="BQ38" s="238">
        <v>32</v>
      </c>
      <c r="BR38" s="239"/>
      <c r="BS38" s="992" t="s">
        <v>632</v>
      </c>
      <c r="BT38" s="993"/>
      <c r="BU38" s="993"/>
      <c r="BV38" s="993"/>
      <c r="BW38" s="993"/>
      <c r="BX38" s="993"/>
      <c r="BY38" s="993"/>
      <c r="BZ38" s="993"/>
      <c r="CA38" s="993"/>
      <c r="CB38" s="993"/>
      <c r="CC38" s="993"/>
      <c r="CD38" s="993"/>
      <c r="CE38" s="993"/>
      <c r="CF38" s="993"/>
      <c r="CG38" s="1014"/>
      <c r="CH38" s="989">
        <v>1599</v>
      </c>
      <c r="CI38" s="990"/>
      <c r="CJ38" s="990"/>
      <c r="CK38" s="990"/>
      <c r="CL38" s="991"/>
      <c r="CM38" s="989">
        <v>30438</v>
      </c>
      <c r="CN38" s="990"/>
      <c r="CO38" s="990"/>
      <c r="CP38" s="990"/>
      <c r="CQ38" s="991"/>
      <c r="CR38" s="989">
        <v>28292</v>
      </c>
      <c r="CS38" s="990"/>
      <c r="CT38" s="990"/>
      <c r="CU38" s="990"/>
      <c r="CV38" s="991"/>
      <c r="CW38" s="989">
        <v>0</v>
      </c>
      <c r="CX38" s="990"/>
      <c r="CY38" s="990"/>
      <c r="CZ38" s="990"/>
      <c r="DA38" s="991"/>
      <c r="DB38" s="989">
        <v>0</v>
      </c>
      <c r="DC38" s="990"/>
      <c r="DD38" s="990"/>
      <c r="DE38" s="990"/>
      <c r="DF38" s="991"/>
      <c r="DG38" s="989">
        <v>0</v>
      </c>
      <c r="DH38" s="990"/>
      <c r="DI38" s="990"/>
      <c r="DJ38" s="990"/>
      <c r="DK38" s="991"/>
      <c r="DL38" s="989">
        <v>0</v>
      </c>
      <c r="DM38" s="990"/>
      <c r="DN38" s="990"/>
      <c r="DO38" s="990"/>
      <c r="DP38" s="991"/>
      <c r="DQ38" s="989">
        <v>0</v>
      </c>
      <c r="DR38" s="990"/>
      <c r="DS38" s="990"/>
      <c r="DT38" s="990"/>
      <c r="DU38" s="991"/>
      <c r="DV38" s="992"/>
      <c r="DW38" s="993"/>
      <c r="DX38" s="993"/>
      <c r="DY38" s="993"/>
      <c r="DZ38" s="994"/>
      <c r="EA38" s="230"/>
    </row>
    <row r="39" spans="1:131" ht="26.25" customHeight="1" x14ac:dyDescent="0.2">
      <c r="A39" s="242">
        <v>12</v>
      </c>
      <c r="B39" s="1030" t="s">
        <v>425</v>
      </c>
      <c r="C39" s="1031"/>
      <c r="D39" s="1031"/>
      <c r="E39" s="1031"/>
      <c r="F39" s="1031"/>
      <c r="G39" s="1031"/>
      <c r="H39" s="1031"/>
      <c r="I39" s="1031"/>
      <c r="J39" s="1031"/>
      <c r="K39" s="1031"/>
      <c r="L39" s="1031"/>
      <c r="M39" s="1031"/>
      <c r="N39" s="1031"/>
      <c r="O39" s="1031"/>
      <c r="P39" s="1032"/>
      <c r="Q39" s="1038">
        <v>27966</v>
      </c>
      <c r="R39" s="1039"/>
      <c r="S39" s="1039"/>
      <c r="T39" s="1039"/>
      <c r="U39" s="1039"/>
      <c r="V39" s="1039">
        <v>25410</v>
      </c>
      <c r="W39" s="1039"/>
      <c r="X39" s="1039"/>
      <c r="Y39" s="1039"/>
      <c r="Z39" s="1039"/>
      <c r="AA39" s="1039">
        <v>2556</v>
      </c>
      <c r="AB39" s="1039"/>
      <c r="AC39" s="1039"/>
      <c r="AD39" s="1039"/>
      <c r="AE39" s="1040"/>
      <c r="AF39" s="1035" t="s">
        <v>391</v>
      </c>
      <c r="AG39" s="1036"/>
      <c r="AH39" s="1036"/>
      <c r="AI39" s="1036"/>
      <c r="AJ39" s="1037"/>
      <c r="AK39" s="980">
        <v>108</v>
      </c>
      <c r="AL39" s="971"/>
      <c r="AM39" s="971"/>
      <c r="AN39" s="971"/>
      <c r="AO39" s="971"/>
      <c r="AP39" s="971">
        <v>84420</v>
      </c>
      <c r="AQ39" s="971"/>
      <c r="AR39" s="971"/>
      <c r="AS39" s="971"/>
      <c r="AT39" s="971"/>
      <c r="AU39" s="971">
        <v>320</v>
      </c>
      <c r="AV39" s="971"/>
      <c r="AW39" s="971"/>
      <c r="AX39" s="971"/>
      <c r="AY39" s="971"/>
      <c r="AZ39" s="1041" t="s">
        <v>531</v>
      </c>
      <c r="BA39" s="1041"/>
      <c r="BB39" s="1041"/>
      <c r="BC39" s="1041"/>
      <c r="BD39" s="1041"/>
      <c r="BE39" s="972" t="s">
        <v>426</v>
      </c>
      <c r="BF39" s="972"/>
      <c r="BG39" s="972"/>
      <c r="BH39" s="972"/>
      <c r="BI39" s="973"/>
      <c r="BJ39" s="232"/>
      <c r="BK39" s="232"/>
      <c r="BL39" s="232"/>
      <c r="BM39" s="232"/>
      <c r="BN39" s="232"/>
      <c r="BO39" s="241"/>
      <c r="BP39" s="241"/>
      <c r="BQ39" s="238">
        <v>33</v>
      </c>
      <c r="BR39" s="239"/>
      <c r="BS39" s="992" t="s">
        <v>633</v>
      </c>
      <c r="BT39" s="993"/>
      <c r="BU39" s="993"/>
      <c r="BV39" s="993"/>
      <c r="BW39" s="993"/>
      <c r="BX39" s="993"/>
      <c r="BY39" s="993"/>
      <c r="BZ39" s="993"/>
      <c r="CA39" s="993"/>
      <c r="CB39" s="993"/>
      <c r="CC39" s="993"/>
      <c r="CD39" s="993"/>
      <c r="CE39" s="993"/>
      <c r="CF39" s="993"/>
      <c r="CG39" s="1014"/>
      <c r="CH39" s="989">
        <v>-20</v>
      </c>
      <c r="CI39" s="990"/>
      <c r="CJ39" s="990"/>
      <c r="CK39" s="990"/>
      <c r="CL39" s="991"/>
      <c r="CM39" s="989">
        <v>1591</v>
      </c>
      <c r="CN39" s="990"/>
      <c r="CO39" s="990"/>
      <c r="CP39" s="990"/>
      <c r="CQ39" s="991"/>
      <c r="CR39" s="989">
        <v>810</v>
      </c>
      <c r="CS39" s="990"/>
      <c r="CT39" s="990"/>
      <c r="CU39" s="990"/>
      <c r="CV39" s="991"/>
      <c r="CW39" s="989">
        <v>0</v>
      </c>
      <c r="CX39" s="990"/>
      <c r="CY39" s="990"/>
      <c r="CZ39" s="990"/>
      <c r="DA39" s="991"/>
      <c r="DB39" s="989">
        <v>0</v>
      </c>
      <c r="DC39" s="990"/>
      <c r="DD39" s="990"/>
      <c r="DE39" s="990"/>
      <c r="DF39" s="991"/>
      <c r="DG39" s="989">
        <v>0</v>
      </c>
      <c r="DH39" s="990"/>
      <c r="DI39" s="990"/>
      <c r="DJ39" s="990"/>
      <c r="DK39" s="991"/>
      <c r="DL39" s="989">
        <v>0</v>
      </c>
      <c r="DM39" s="990"/>
      <c r="DN39" s="990"/>
      <c r="DO39" s="990"/>
      <c r="DP39" s="991"/>
      <c r="DQ39" s="989">
        <v>0</v>
      </c>
      <c r="DR39" s="990"/>
      <c r="DS39" s="990"/>
      <c r="DT39" s="990"/>
      <c r="DU39" s="991"/>
      <c r="DV39" s="992"/>
      <c r="DW39" s="993"/>
      <c r="DX39" s="993"/>
      <c r="DY39" s="993"/>
      <c r="DZ39" s="994"/>
      <c r="EA39" s="230"/>
    </row>
    <row r="40" spans="1:131" ht="26.25" customHeight="1" x14ac:dyDescent="0.2">
      <c r="A40" s="238">
        <v>13</v>
      </c>
      <c r="B40" s="1030" t="s">
        <v>427</v>
      </c>
      <c r="C40" s="1031"/>
      <c r="D40" s="1031"/>
      <c r="E40" s="1031"/>
      <c r="F40" s="1031"/>
      <c r="G40" s="1031"/>
      <c r="H40" s="1031"/>
      <c r="I40" s="1031"/>
      <c r="J40" s="1031"/>
      <c r="K40" s="1031"/>
      <c r="L40" s="1031"/>
      <c r="M40" s="1031"/>
      <c r="N40" s="1031"/>
      <c r="O40" s="1031"/>
      <c r="P40" s="1032"/>
      <c r="Q40" s="1038">
        <v>4913</v>
      </c>
      <c r="R40" s="1039"/>
      <c r="S40" s="1039"/>
      <c r="T40" s="1039"/>
      <c r="U40" s="1039"/>
      <c r="V40" s="1039">
        <v>4150</v>
      </c>
      <c r="W40" s="1039"/>
      <c r="X40" s="1039"/>
      <c r="Y40" s="1039"/>
      <c r="Z40" s="1039"/>
      <c r="AA40" s="1039">
        <v>764</v>
      </c>
      <c r="AB40" s="1039"/>
      <c r="AC40" s="1039"/>
      <c r="AD40" s="1039"/>
      <c r="AE40" s="1040"/>
      <c r="AF40" s="1035">
        <v>764</v>
      </c>
      <c r="AG40" s="1036"/>
      <c r="AH40" s="1036"/>
      <c r="AI40" s="1036"/>
      <c r="AJ40" s="1037"/>
      <c r="AK40" s="980">
        <v>212</v>
      </c>
      <c r="AL40" s="971"/>
      <c r="AM40" s="971"/>
      <c r="AN40" s="971"/>
      <c r="AO40" s="971"/>
      <c r="AP40" s="971">
        <v>8940</v>
      </c>
      <c r="AQ40" s="971"/>
      <c r="AR40" s="971"/>
      <c r="AS40" s="971"/>
      <c r="AT40" s="971"/>
      <c r="AU40" s="971">
        <v>3093</v>
      </c>
      <c r="AV40" s="971"/>
      <c r="AW40" s="971"/>
      <c r="AX40" s="971"/>
      <c r="AY40" s="971"/>
      <c r="AZ40" s="1041" t="s">
        <v>531</v>
      </c>
      <c r="BA40" s="1041"/>
      <c r="BB40" s="1041"/>
      <c r="BC40" s="1041"/>
      <c r="BD40" s="1041"/>
      <c r="BE40" s="972" t="s">
        <v>428</v>
      </c>
      <c r="BF40" s="972"/>
      <c r="BG40" s="972"/>
      <c r="BH40" s="972"/>
      <c r="BI40" s="973"/>
      <c r="BJ40" s="232"/>
      <c r="BK40" s="232"/>
      <c r="BL40" s="232"/>
      <c r="BM40" s="232"/>
      <c r="BN40" s="232"/>
      <c r="BO40" s="241"/>
      <c r="BP40" s="241"/>
      <c r="BQ40" s="238">
        <v>34</v>
      </c>
      <c r="BR40" s="239"/>
      <c r="BS40" s="992" t="s">
        <v>634</v>
      </c>
      <c r="BT40" s="993"/>
      <c r="BU40" s="993"/>
      <c r="BV40" s="993"/>
      <c r="BW40" s="993"/>
      <c r="BX40" s="993"/>
      <c r="BY40" s="993"/>
      <c r="BZ40" s="993"/>
      <c r="CA40" s="993"/>
      <c r="CB40" s="993"/>
      <c r="CC40" s="993"/>
      <c r="CD40" s="993"/>
      <c r="CE40" s="993"/>
      <c r="CF40" s="993"/>
      <c r="CG40" s="1014"/>
      <c r="CH40" s="989">
        <v>267</v>
      </c>
      <c r="CI40" s="990"/>
      <c r="CJ40" s="990"/>
      <c r="CK40" s="990"/>
      <c r="CL40" s="991"/>
      <c r="CM40" s="989">
        <v>5760</v>
      </c>
      <c r="CN40" s="990"/>
      <c r="CO40" s="990"/>
      <c r="CP40" s="990"/>
      <c r="CQ40" s="991"/>
      <c r="CR40" s="989">
        <v>2040</v>
      </c>
      <c r="CS40" s="990"/>
      <c r="CT40" s="990"/>
      <c r="CU40" s="990"/>
      <c r="CV40" s="991"/>
      <c r="CW40" s="989">
        <v>0</v>
      </c>
      <c r="CX40" s="990"/>
      <c r="CY40" s="990"/>
      <c r="CZ40" s="990"/>
      <c r="DA40" s="991"/>
      <c r="DB40" s="989">
        <v>0</v>
      </c>
      <c r="DC40" s="990"/>
      <c r="DD40" s="990"/>
      <c r="DE40" s="990"/>
      <c r="DF40" s="991"/>
      <c r="DG40" s="989">
        <v>0</v>
      </c>
      <c r="DH40" s="990"/>
      <c r="DI40" s="990"/>
      <c r="DJ40" s="990"/>
      <c r="DK40" s="991"/>
      <c r="DL40" s="989">
        <v>0</v>
      </c>
      <c r="DM40" s="990"/>
      <c r="DN40" s="990"/>
      <c r="DO40" s="990"/>
      <c r="DP40" s="991"/>
      <c r="DQ40" s="989">
        <v>0</v>
      </c>
      <c r="DR40" s="990"/>
      <c r="DS40" s="990"/>
      <c r="DT40" s="990"/>
      <c r="DU40" s="991"/>
      <c r="DV40" s="992"/>
      <c r="DW40" s="993"/>
      <c r="DX40" s="993"/>
      <c r="DY40" s="993"/>
      <c r="DZ40" s="994"/>
      <c r="EA40" s="230"/>
    </row>
    <row r="41" spans="1:131" ht="26.25" customHeight="1" x14ac:dyDescent="0.2">
      <c r="A41" s="238">
        <v>14</v>
      </c>
      <c r="B41" s="1030" t="s">
        <v>429</v>
      </c>
      <c r="C41" s="1031"/>
      <c r="D41" s="1031"/>
      <c r="E41" s="1031"/>
      <c r="F41" s="1031"/>
      <c r="G41" s="1031"/>
      <c r="H41" s="1031"/>
      <c r="I41" s="1031"/>
      <c r="J41" s="1031"/>
      <c r="K41" s="1031"/>
      <c r="L41" s="1031"/>
      <c r="M41" s="1031"/>
      <c r="N41" s="1031"/>
      <c r="O41" s="1031"/>
      <c r="P41" s="1032"/>
      <c r="Q41" s="1038">
        <v>3527</v>
      </c>
      <c r="R41" s="1039"/>
      <c r="S41" s="1039"/>
      <c r="T41" s="1039"/>
      <c r="U41" s="1039"/>
      <c r="V41" s="1039">
        <v>3436</v>
      </c>
      <c r="W41" s="1039"/>
      <c r="X41" s="1039"/>
      <c r="Y41" s="1039"/>
      <c r="Z41" s="1039"/>
      <c r="AA41" s="1039">
        <v>91</v>
      </c>
      <c r="AB41" s="1039"/>
      <c r="AC41" s="1039"/>
      <c r="AD41" s="1039"/>
      <c r="AE41" s="1040"/>
      <c r="AF41" s="1035">
        <v>91</v>
      </c>
      <c r="AG41" s="1036"/>
      <c r="AH41" s="1036"/>
      <c r="AI41" s="1036"/>
      <c r="AJ41" s="1037"/>
      <c r="AK41" s="980">
        <v>2334</v>
      </c>
      <c r="AL41" s="971"/>
      <c r="AM41" s="971"/>
      <c r="AN41" s="971"/>
      <c r="AO41" s="971"/>
      <c r="AP41" s="971">
        <v>4507</v>
      </c>
      <c r="AQ41" s="971"/>
      <c r="AR41" s="971"/>
      <c r="AS41" s="971"/>
      <c r="AT41" s="971"/>
      <c r="AU41" s="971">
        <v>3475</v>
      </c>
      <c r="AV41" s="971"/>
      <c r="AW41" s="971"/>
      <c r="AX41" s="971"/>
      <c r="AY41" s="971"/>
      <c r="AZ41" s="1041" t="s">
        <v>531</v>
      </c>
      <c r="BA41" s="1041"/>
      <c r="BB41" s="1041"/>
      <c r="BC41" s="1041"/>
      <c r="BD41" s="1041"/>
      <c r="BE41" s="972" t="s">
        <v>426</v>
      </c>
      <c r="BF41" s="972"/>
      <c r="BG41" s="972"/>
      <c r="BH41" s="972"/>
      <c r="BI41" s="973"/>
      <c r="BJ41" s="232"/>
      <c r="BK41" s="232"/>
      <c r="BL41" s="232"/>
      <c r="BM41" s="232"/>
      <c r="BN41" s="232"/>
      <c r="BO41" s="241"/>
      <c r="BP41" s="241"/>
      <c r="BQ41" s="238">
        <v>35</v>
      </c>
      <c r="BR41" s="239"/>
      <c r="BS41" s="992" t="s">
        <v>635</v>
      </c>
      <c r="BT41" s="993"/>
      <c r="BU41" s="993"/>
      <c r="BV41" s="993"/>
      <c r="BW41" s="993"/>
      <c r="BX41" s="993"/>
      <c r="BY41" s="993"/>
      <c r="BZ41" s="993"/>
      <c r="CA41" s="993"/>
      <c r="CB41" s="993"/>
      <c r="CC41" s="993"/>
      <c r="CD41" s="993"/>
      <c r="CE41" s="993"/>
      <c r="CF41" s="993"/>
      <c r="CG41" s="1014"/>
      <c r="CH41" s="989">
        <v>40</v>
      </c>
      <c r="CI41" s="990"/>
      <c r="CJ41" s="990"/>
      <c r="CK41" s="990"/>
      <c r="CL41" s="991"/>
      <c r="CM41" s="989">
        <v>316</v>
      </c>
      <c r="CN41" s="990"/>
      <c r="CO41" s="990"/>
      <c r="CP41" s="990"/>
      <c r="CQ41" s="991"/>
      <c r="CR41" s="989">
        <v>100</v>
      </c>
      <c r="CS41" s="990"/>
      <c r="CT41" s="990"/>
      <c r="CU41" s="990"/>
      <c r="CV41" s="991"/>
      <c r="CW41" s="989">
        <v>0</v>
      </c>
      <c r="CX41" s="990"/>
      <c r="CY41" s="990"/>
      <c r="CZ41" s="990"/>
      <c r="DA41" s="991"/>
      <c r="DB41" s="989">
        <v>0</v>
      </c>
      <c r="DC41" s="990"/>
      <c r="DD41" s="990"/>
      <c r="DE41" s="990"/>
      <c r="DF41" s="991"/>
      <c r="DG41" s="989">
        <v>0</v>
      </c>
      <c r="DH41" s="990"/>
      <c r="DI41" s="990"/>
      <c r="DJ41" s="990"/>
      <c r="DK41" s="991"/>
      <c r="DL41" s="989">
        <v>0</v>
      </c>
      <c r="DM41" s="990"/>
      <c r="DN41" s="990"/>
      <c r="DO41" s="990"/>
      <c r="DP41" s="991"/>
      <c r="DQ41" s="989">
        <v>0</v>
      </c>
      <c r="DR41" s="990"/>
      <c r="DS41" s="990"/>
      <c r="DT41" s="990"/>
      <c r="DU41" s="991"/>
      <c r="DV41" s="992"/>
      <c r="DW41" s="993"/>
      <c r="DX41" s="993"/>
      <c r="DY41" s="993"/>
      <c r="DZ41" s="994"/>
      <c r="EA41" s="230"/>
    </row>
    <row r="42" spans="1:131" ht="26.25" customHeight="1" x14ac:dyDescent="0.2">
      <c r="A42" s="238">
        <v>15</v>
      </c>
      <c r="B42" s="1030" t="s">
        <v>430</v>
      </c>
      <c r="C42" s="1031"/>
      <c r="D42" s="1031"/>
      <c r="E42" s="1031"/>
      <c r="F42" s="1031"/>
      <c r="G42" s="1031"/>
      <c r="H42" s="1031"/>
      <c r="I42" s="1031"/>
      <c r="J42" s="1031"/>
      <c r="K42" s="1031"/>
      <c r="L42" s="1031"/>
      <c r="M42" s="1031"/>
      <c r="N42" s="1031"/>
      <c r="O42" s="1031"/>
      <c r="P42" s="1032"/>
      <c r="Q42" s="1038">
        <v>153</v>
      </c>
      <c r="R42" s="1039"/>
      <c r="S42" s="1039"/>
      <c r="T42" s="1039"/>
      <c r="U42" s="1039"/>
      <c r="V42" s="1039">
        <v>37</v>
      </c>
      <c r="W42" s="1039"/>
      <c r="X42" s="1039"/>
      <c r="Y42" s="1039"/>
      <c r="Z42" s="1039"/>
      <c r="AA42" s="1039">
        <v>116</v>
      </c>
      <c r="AB42" s="1039"/>
      <c r="AC42" s="1039"/>
      <c r="AD42" s="1039"/>
      <c r="AE42" s="1040"/>
      <c r="AF42" s="1035">
        <v>116</v>
      </c>
      <c r="AG42" s="1036"/>
      <c r="AH42" s="1036"/>
      <c r="AI42" s="1036"/>
      <c r="AJ42" s="1037"/>
      <c r="AK42" s="980" t="s">
        <v>531</v>
      </c>
      <c r="AL42" s="971"/>
      <c r="AM42" s="971"/>
      <c r="AN42" s="971"/>
      <c r="AO42" s="971"/>
      <c r="AP42" s="971" t="s">
        <v>531</v>
      </c>
      <c r="AQ42" s="971"/>
      <c r="AR42" s="971"/>
      <c r="AS42" s="971"/>
      <c r="AT42" s="971"/>
      <c r="AU42" s="971" t="s">
        <v>531</v>
      </c>
      <c r="AV42" s="971"/>
      <c r="AW42" s="971"/>
      <c r="AX42" s="971"/>
      <c r="AY42" s="971"/>
      <c r="AZ42" s="1041" t="s">
        <v>531</v>
      </c>
      <c r="BA42" s="1041"/>
      <c r="BB42" s="1041"/>
      <c r="BC42" s="1041"/>
      <c r="BD42" s="1041"/>
      <c r="BE42" s="972" t="s">
        <v>426</v>
      </c>
      <c r="BF42" s="972"/>
      <c r="BG42" s="972"/>
      <c r="BH42" s="972"/>
      <c r="BI42" s="973"/>
      <c r="BJ42" s="232"/>
      <c r="BK42" s="232"/>
      <c r="BL42" s="232"/>
      <c r="BM42" s="232"/>
      <c r="BN42" s="232"/>
      <c r="BO42" s="241"/>
      <c r="BP42" s="241"/>
      <c r="BQ42" s="238">
        <v>36</v>
      </c>
      <c r="BR42" s="239"/>
      <c r="BS42" s="992" t="s">
        <v>636</v>
      </c>
      <c r="BT42" s="993"/>
      <c r="BU42" s="993"/>
      <c r="BV42" s="993"/>
      <c r="BW42" s="993"/>
      <c r="BX42" s="993"/>
      <c r="BY42" s="993"/>
      <c r="BZ42" s="993"/>
      <c r="CA42" s="993"/>
      <c r="CB42" s="993"/>
      <c r="CC42" s="993"/>
      <c r="CD42" s="993"/>
      <c r="CE42" s="993"/>
      <c r="CF42" s="993"/>
      <c r="CG42" s="1014"/>
      <c r="CH42" s="989">
        <v>138</v>
      </c>
      <c r="CI42" s="990"/>
      <c r="CJ42" s="990"/>
      <c r="CK42" s="990"/>
      <c r="CL42" s="991"/>
      <c r="CM42" s="989">
        <v>1349</v>
      </c>
      <c r="CN42" s="990"/>
      <c r="CO42" s="990"/>
      <c r="CP42" s="990"/>
      <c r="CQ42" s="991"/>
      <c r="CR42" s="989">
        <v>90</v>
      </c>
      <c r="CS42" s="990"/>
      <c r="CT42" s="990"/>
      <c r="CU42" s="990"/>
      <c r="CV42" s="991"/>
      <c r="CW42" s="989">
        <v>0</v>
      </c>
      <c r="CX42" s="990"/>
      <c r="CY42" s="990"/>
      <c r="CZ42" s="990"/>
      <c r="DA42" s="991"/>
      <c r="DB42" s="989">
        <v>0</v>
      </c>
      <c r="DC42" s="990"/>
      <c r="DD42" s="990"/>
      <c r="DE42" s="990"/>
      <c r="DF42" s="991"/>
      <c r="DG42" s="989">
        <v>0</v>
      </c>
      <c r="DH42" s="990"/>
      <c r="DI42" s="990"/>
      <c r="DJ42" s="990"/>
      <c r="DK42" s="991"/>
      <c r="DL42" s="989">
        <v>0</v>
      </c>
      <c r="DM42" s="990"/>
      <c r="DN42" s="990"/>
      <c r="DO42" s="990"/>
      <c r="DP42" s="991"/>
      <c r="DQ42" s="989">
        <v>0</v>
      </c>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t="s">
        <v>637</v>
      </c>
      <c r="BT43" s="993"/>
      <c r="BU43" s="993"/>
      <c r="BV43" s="993"/>
      <c r="BW43" s="993"/>
      <c r="BX43" s="993"/>
      <c r="BY43" s="993"/>
      <c r="BZ43" s="993"/>
      <c r="CA43" s="993"/>
      <c r="CB43" s="993"/>
      <c r="CC43" s="993"/>
      <c r="CD43" s="993"/>
      <c r="CE43" s="993"/>
      <c r="CF43" s="993"/>
      <c r="CG43" s="1014"/>
      <c r="CH43" s="989">
        <v>8</v>
      </c>
      <c r="CI43" s="990"/>
      <c r="CJ43" s="990"/>
      <c r="CK43" s="990"/>
      <c r="CL43" s="991"/>
      <c r="CM43" s="989">
        <v>260</v>
      </c>
      <c r="CN43" s="990"/>
      <c r="CO43" s="990"/>
      <c r="CP43" s="990"/>
      <c r="CQ43" s="991"/>
      <c r="CR43" s="989">
        <v>100</v>
      </c>
      <c r="CS43" s="990"/>
      <c r="CT43" s="990"/>
      <c r="CU43" s="990"/>
      <c r="CV43" s="991"/>
      <c r="CW43" s="989">
        <v>0</v>
      </c>
      <c r="CX43" s="990"/>
      <c r="CY43" s="990"/>
      <c r="CZ43" s="990"/>
      <c r="DA43" s="991"/>
      <c r="DB43" s="989">
        <v>0</v>
      </c>
      <c r="DC43" s="990"/>
      <c r="DD43" s="990"/>
      <c r="DE43" s="990"/>
      <c r="DF43" s="991"/>
      <c r="DG43" s="989">
        <v>0</v>
      </c>
      <c r="DH43" s="990"/>
      <c r="DI43" s="990"/>
      <c r="DJ43" s="990"/>
      <c r="DK43" s="991"/>
      <c r="DL43" s="989">
        <v>0</v>
      </c>
      <c r="DM43" s="990"/>
      <c r="DN43" s="990"/>
      <c r="DO43" s="990"/>
      <c r="DP43" s="991"/>
      <c r="DQ43" s="989">
        <v>0</v>
      </c>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1042" t="s">
        <v>638</v>
      </c>
      <c r="BT44" s="1043"/>
      <c r="BU44" s="1043"/>
      <c r="BV44" s="1043"/>
      <c r="BW44" s="1043"/>
      <c r="BX44" s="1043"/>
      <c r="BY44" s="1043"/>
      <c r="BZ44" s="1043"/>
      <c r="CA44" s="1043"/>
      <c r="CB44" s="1043"/>
      <c r="CC44" s="1043"/>
      <c r="CD44" s="1043"/>
      <c r="CE44" s="1043"/>
      <c r="CF44" s="1043"/>
      <c r="CG44" s="1044"/>
      <c r="CH44" s="989">
        <v>51</v>
      </c>
      <c r="CI44" s="990"/>
      <c r="CJ44" s="990"/>
      <c r="CK44" s="990"/>
      <c r="CL44" s="991"/>
      <c r="CM44" s="989">
        <v>191</v>
      </c>
      <c r="CN44" s="990"/>
      <c r="CO44" s="990"/>
      <c r="CP44" s="990"/>
      <c r="CQ44" s="991"/>
      <c r="CR44" s="989">
        <v>0</v>
      </c>
      <c r="CS44" s="990"/>
      <c r="CT44" s="990"/>
      <c r="CU44" s="990"/>
      <c r="CV44" s="991"/>
      <c r="CW44" s="989">
        <v>0</v>
      </c>
      <c r="CX44" s="990"/>
      <c r="CY44" s="990"/>
      <c r="CZ44" s="990"/>
      <c r="DA44" s="991"/>
      <c r="DB44" s="989">
        <v>0</v>
      </c>
      <c r="DC44" s="990"/>
      <c r="DD44" s="990"/>
      <c r="DE44" s="990"/>
      <c r="DF44" s="991"/>
      <c r="DG44" s="989">
        <v>0</v>
      </c>
      <c r="DH44" s="990"/>
      <c r="DI44" s="990"/>
      <c r="DJ44" s="990"/>
      <c r="DK44" s="991"/>
      <c r="DL44" s="989">
        <v>0</v>
      </c>
      <c r="DM44" s="990"/>
      <c r="DN44" s="990"/>
      <c r="DO44" s="990"/>
      <c r="DP44" s="991"/>
      <c r="DQ44" s="989">
        <v>0</v>
      </c>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t="s">
        <v>639</v>
      </c>
      <c r="BT45" s="993"/>
      <c r="BU45" s="993"/>
      <c r="BV45" s="993"/>
      <c r="BW45" s="993"/>
      <c r="BX45" s="993"/>
      <c r="BY45" s="993"/>
      <c r="BZ45" s="993"/>
      <c r="CA45" s="993"/>
      <c r="CB45" s="993"/>
      <c r="CC45" s="993"/>
      <c r="CD45" s="993"/>
      <c r="CE45" s="993"/>
      <c r="CF45" s="993"/>
      <c r="CG45" s="1014"/>
      <c r="CH45" s="989">
        <v>848</v>
      </c>
      <c r="CI45" s="990"/>
      <c r="CJ45" s="990"/>
      <c r="CK45" s="990"/>
      <c r="CL45" s="991"/>
      <c r="CM45" s="989">
        <v>31421</v>
      </c>
      <c r="CN45" s="990"/>
      <c r="CO45" s="990"/>
      <c r="CP45" s="990"/>
      <c r="CQ45" s="991"/>
      <c r="CR45" s="989">
        <v>19047</v>
      </c>
      <c r="CS45" s="990"/>
      <c r="CT45" s="990"/>
      <c r="CU45" s="990"/>
      <c r="CV45" s="991"/>
      <c r="CW45" s="989">
        <v>292</v>
      </c>
      <c r="CX45" s="990"/>
      <c r="CY45" s="990"/>
      <c r="CZ45" s="990"/>
      <c r="DA45" s="991"/>
      <c r="DB45" s="989">
        <v>1500</v>
      </c>
      <c r="DC45" s="990"/>
      <c r="DD45" s="990"/>
      <c r="DE45" s="990"/>
      <c r="DF45" s="991"/>
      <c r="DG45" s="989">
        <v>0</v>
      </c>
      <c r="DH45" s="990"/>
      <c r="DI45" s="990"/>
      <c r="DJ45" s="990"/>
      <c r="DK45" s="991"/>
      <c r="DL45" s="989">
        <v>0</v>
      </c>
      <c r="DM45" s="990"/>
      <c r="DN45" s="990"/>
      <c r="DO45" s="990"/>
      <c r="DP45" s="991"/>
      <c r="DQ45" s="989">
        <v>0</v>
      </c>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t="s">
        <v>640</v>
      </c>
      <c r="BT46" s="993"/>
      <c r="BU46" s="993"/>
      <c r="BV46" s="993"/>
      <c r="BW46" s="993"/>
      <c r="BX46" s="993"/>
      <c r="BY46" s="993"/>
      <c r="BZ46" s="993"/>
      <c r="CA46" s="993"/>
      <c r="CB46" s="993"/>
      <c r="CC46" s="993"/>
      <c r="CD46" s="993"/>
      <c r="CE46" s="993"/>
      <c r="CF46" s="993"/>
      <c r="CG46" s="1014"/>
      <c r="CH46" s="989">
        <v>1050</v>
      </c>
      <c r="CI46" s="990"/>
      <c r="CJ46" s="990"/>
      <c r="CK46" s="990"/>
      <c r="CL46" s="991"/>
      <c r="CM46" s="989">
        <v>5000</v>
      </c>
      <c r="CN46" s="990"/>
      <c r="CO46" s="990"/>
      <c r="CP46" s="990"/>
      <c r="CQ46" s="991"/>
      <c r="CR46" s="989">
        <v>945</v>
      </c>
      <c r="CS46" s="990"/>
      <c r="CT46" s="990"/>
      <c r="CU46" s="990"/>
      <c r="CV46" s="991"/>
      <c r="CW46" s="989">
        <v>0</v>
      </c>
      <c r="CX46" s="990"/>
      <c r="CY46" s="990"/>
      <c r="CZ46" s="990"/>
      <c r="DA46" s="991"/>
      <c r="DB46" s="989">
        <v>355</v>
      </c>
      <c r="DC46" s="990"/>
      <c r="DD46" s="990"/>
      <c r="DE46" s="990"/>
      <c r="DF46" s="991"/>
      <c r="DG46" s="989">
        <v>0</v>
      </c>
      <c r="DH46" s="990"/>
      <c r="DI46" s="990"/>
      <c r="DJ46" s="990"/>
      <c r="DK46" s="991"/>
      <c r="DL46" s="989">
        <v>0</v>
      </c>
      <c r="DM46" s="990"/>
      <c r="DN46" s="990"/>
      <c r="DO46" s="990"/>
      <c r="DP46" s="991"/>
      <c r="DQ46" s="989">
        <v>0</v>
      </c>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431</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400</v>
      </c>
      <c r="B63" s="937" t="s">
        <v>432</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133574</v>
      </c>
      <c r="AG63" s="959"/>
      <c r="AH63" s="959"/>
      <c r="AI63" s="959"/>
      <c r="AJ63" s="1022"/>
      <c r="AK63" s="1023"/>
      <c r="AL63" s="963"/>
      <c r="AM63" s="963"/>
      <c r="AN63" s="963"/>
      <c r="AO63" s="963"/>
      <c r="AP63" s="959"/>
      <c r="AQ63" s="959"/>
      <c r="AR63" s="959"/>
      <c r="AS63" s="959"/>
      <c r="AT63" s="959"/>
      <c r="AU63" s="959"/>
      <c r="AV63" s="959"/>
      <c r="AW63" s="959"/>
      <c r="AX63" s="959"/>
      <c r="AY63" s="959"/>
      <c r="AZ63" s="1017"/>
      <c r="BA63" s="1017"/>
      <c r="BB63" s="1017"/>
      <c r="BC63" s="1017"/>
      <c r="BD63" s="1017"/>
      <c r="BE63" s="960"/>
      <c r="BF63" s="960"/>
      <c r="BG63" s="960"/>
      <c r="BH63" s="960"/>
      <c r="BI63" s="961"/>
      <c r="BJ63" s="1018" t="s">
        <v>391</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433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434</v>
      </c>
      <c r="B66" s="996"/>
      <c r="C66" s="996"/>
      <c r="D66" s="996"/>
      <c r="E66" s="996"/>
      <c r="F66" s="996"/>
      <c r="G66" s="996"/>
      <c r="H66" s="996"/>
      <c r="I66" s="996"/>
      <c r="J66" s="996"/>
      <c r="K66" s="996"/>
      <c r="L66" s="996"/>
      <c r="M66" s="996"/>
      <c r="N66" s="996"/>
      <c r="O66" s="996"/>
      <c r="P66" s="997"/>
      <c r="Q66" s="1001" t="s">
        <v>435</v>
      </c>
      <c r="R66" s="1002"/>
      <c r="S66" s="1002"/>
      <c r="T66" s="1002"/>
      <c r="U66" s="1003"/>
      <c r="V66" s="1001" t="s">
        <v>405</v>
      </c>
      <c r="W66" s="1002"/>
      <c r="X66" s="1002"/>
      <c r="Y66" s="1002"/>
      <c r="Z66" s="1003"/>
      <c r="AA66" s="1001" t="s">
        <v>436</v>
      </c>
      <c r="AB66" s="1002"/>
      <c r="AC66" s="1002"/>
      <c r="AD66" s="1002"/>
      <c r="AE66" s="1003"/>
      <c r="AF66" s="1007" t="s">
        <v>407</v>
      </c>
      <c r="AG66" s="1008"/>
      <c r="AH66" s="1008"/>
      <c r="AI66" s="1008"/>
      <c r="AJ66" s="1009"/>
      <c r="AK66" s="1001" t="s">
        <v>437</v>
      </c>
      <c r="AL66" s="996"/>
      <c r="AM66" s="996"/>
      <c r="AN66" s="996"/>
      <c r="AO66" s="997"/>
      <c r="AP66" s="1001" t="s">
        <v>409</v>
      </c>
      <c r="AQ66" s="1002"/>
      <c r="AR66" s="1002"/>
      <c r="AS66" s="1002"/>
      <c r="AT66" s="1003"/>
      <c r="AU66" s="1001" t="s">
        <v>438</v>
      </c>
      <c r="AV66" s="1002"/>
      <c r="AW66" s="1002"/>
      <c r="AX66" s="1002"/>
      <c r="AY66" s="1003"/>
      <c r="AZ66" s="1001" t="s">
        <v>379</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601</v>
      </c>
      <c r="C68" s="986"/>
      <c r="D68" s="986"/>
      <c r="E68" s="986"/>
      <c r="F68" s="986"/>
      <c r="G68" s="986"/>
      <c r="H68" s="986"/>
      <c r="I68" s="986"/>
      <c r="J68" s="986"/>
      <c r="K68" s="986"/>
      <c r="L68" s="986"/>
      <c r="M68" s="986"/>
      <c r="N68" s="986"/>
      <c r="O68" s="986"/>
      <c r="P68" s="987"/>
      <c r="Q68" s="988">
        <v>42231</v>
      </c>
      <c r="R68" s="982"/>
      <c r="S68" s="982"/>
      <c r="T68" s="982"/>
      <c r="U68" s="982"/>
      <c r="V68" s="982">
        <v>36671</v>
      </c>
      <c r="W68" s="982"/>
      <c r="X68" s="982"/>
      <c r="Y68" s="982"/>
      <c r="Z68" s="982"/>
      <c r="AA68" s="982">
        <v>5560</v>
      </c>
      <c r="AB68" s="982"/>
      <c r="AC68" s="982"/>
      <c r="AD68" s="982"/>
      <c r="AE68" s="982"/>
      <c r="AF68" s="982">
        <v>15130</v>
      </c>
      <c r="AG68" s="982"/>
      <c r="AH68" s="982"/>
      <c r="AI68" s="982"/>
      <c r="AJ68" s="982"/>
      <c r="AK68" s="982" t="s">
        <v>531</v>
      </c>
      <c r="AL68" s="982"/>
      <c r="AM68" s="982"/>
      <c r="AN68" s="982"/>
      <c r="AO68" s="982"/>
      <c r="AP68" s="982">
        <v>68293</v>
      </c>
      <c r="AQ68" s="982"/>
      <c r="AR68" s="982"/>
      <c r="AS68" s="982"/>
      <c r="AT68" s="982"/>
      <c r="AU68" s="982" t="s">
        <v>531</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602</v>
      </c>
      <c r="C69" s="975"/>
      <c r="D69" s="975"/>
      <c r="E69" s="975"/>
      <c r="F69" s="975"/>
      <c r="G69" s="975"/>
      <c r="H69" s="975"/>
      <c r="I69" s="975"/>
      <c r="J69" s="975"/>
      <c r="K69" s="975"/>
      <c r="L69" s="975"/>
      <c r="M69" s="975"/>
      <c r="N69" s="975"/>
      <c r="O69" s="975"/>
      <c r="P69" s="976"/>
      <c r="Q69" s="977">
        <v>4957</v>
      </c>
      <c r="R69" s="971"/>
      <c r="S69" s="971"/>
      <c r="T69" s="971"/>
      <c r="U69" s="971"/>
      <c r="V69" s="971">
        <v>4411</v>
      </c>
      <c r="W69" s="971"/>
      <c r="X69" s="971"/>
      <c r="Y69" s="971"/>
      <c r="Z69" s="971"/>
      <c r="AA69" s="971">
        <v>546</v>
      </c>
      <c r="AB69" s="971"/>
      <c r="AC69" s="971"/>
      <c r="AD69" s="971"/>
      <c r="AE69" s="971"/>
      <c r="AF69" s="971">
        <v>546</v>
      </c>
      <c r="AG69" s="971"/>
      <c r="AH69" s="971"/>
      <c r="AI69" s="971"/>
      <c r="AJ69" s="971"/>
      <c r="AK69" s="971">
        <v>543</v>
      </c>
      <c r="AL69" s="971"/>
      <c r="AM69" s="971"/>
      <c r="AN69" s="971"/>
      <c r="AO69" s="971"/>
      <c r="AP69" s="971" t="s">
        <v>531</v>
      </c>
      <c r="AQ69" s="971"/>
      <c r="AR69" s="971"/>
      <c r="AS69" s="971"/>
      <c r="AT69" s="971"/>
      <c r="AU69" s="971" t="s">
        <v>531</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603</v>
      </c>
      <c r="C70" s="975"/>
      <c r="D70" s="975"/>
      <c r="E70" s="975"/>
      <c r="F70" s="975"/>
      <c r="G70" s="975"/>
      <c r="H70" s="975"/>
      <c r="I70" s="975"/>
      <c r="J70" s="975"/>
      <c r="K70" s="975"/>
      <c r="L70" s="975"/>
      <c r="M70" s="975"/>
      <c r="N70" s="975"/>
      <c r="O70" s="975"/>
      <c r="P70" s="976"/>
      <c r="Q70" s="977">
        <v>1038597</v>
      </c>
      <c r="R70" s="971"/>
      <c r="S70" s="971"/>
      <c r="T70" s="971"/>
      <c r="U70" s="971"/>
      <c r="V70" s="971">
        <v>1027785</v>
      </c>
      <c r="W70" s="971"/>
      <c r="X70" s="971"/>
      <c r="Y70" s="971"/>
      <c r="Z70" s="971"/>
      <c r="AA70" s="971">
        <v>10811</v>
      </c>
      <c r="AB70" s="971"/>
      <c r="AC70" s="971"/>
      <c r="AD70" s="971"/>
      <c r="AE70" s="971"/>
      <c r="AF70" s="971">
        <v>10811</v>
      </c>
      <c r="AG70" s="971"/>
      <c r="AH70" s="971"/>
      <c r="AI70" s="971"/>
      <c r="AJ70" s="971"/>
      <c r="AK70" s="971">
        <v>7967</v>
      </c>
      <c r="AL70" s="971"/>
      <c r="AM70" s="971"/>
      <c r="AN70" s="971"/>
      <c r="AO70" s="971"/>
      <c r="AP70" s="971" t="s">
        <v>531</v>
      </c>
      <c r="AQ70" s="971"/>
      <c r="AR70" s="971"/>
      <c r="AS70" s="971"/>
      <c r="AT70" s="971"/>
      <c r="AU70" s="971" t="s">
        <v>531</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c r="C71" s="975"/>
      <c r="D71" s="975"/>
      <c r="E71" s="975"/>
      <c r="F71" s="975"/>
      <c r="G71" s="975"/>
      <c r="H71" s="975"/>
      <c r="I71" s="975"/>
      <c r="J71" s="975"/>
      <c r="K71" s="975"/>
      <c r="L71" s="975"/>
      <c r="M71" s="975"/>
      <c r="N71" s="975"/>
      <c r="O71" s="975"/>
      <c r="P71" s="976"/>
      <c r="Q71" s="977"/>
      <c r="R71" s="971"/>
      <c r="S71" s="971"/>
      <c r="T71" s="971"/>
      <c r="U71" s="971"/>
      <c r="V71" s="971"/>
      <c r="W71" s="971"/>
      <c r="X71" s="971"/>
      <c r="Y71" s="971"/>
      <c r="Z71" s="971"/>
      <c r="AA71" s="971"/>
      <c r="AB71" s="971"/>
      <c r="AC71" s="971"/>
      <c r="AD71" s="971"/>
      <c r="AE71" s="971"/>
      <c r="AF71" s="971"/>
      <c r="AG71" s="971"/>
      <c r="AH71" s="971"/>
      <c r="AI71" s="971"/>
      <c r="AJ71" s="971"/>
      <c r="AK71" s="971"/>
      <c r="AL71" s="971"/>
      <c r="AM71" s="971"/>
      <c r="AN71" s="971"/>
      <c r="AO71" s="971"/>
      <c r="AP71" s="971"/>
      <c r="AQ71" s="971"/>
      <c r="AR71" s="971"/>
      <c r="AS71" s="971"/>
      <c r="AT71" s="971"/>
      <c r="AU71" s="971"/>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c r="C72" s="975"/>
      <c r="D72" s="975"/>
      <c r="E72" s="975"/>
      <c r="F72" s="975"/>
      <c r="G72" s="975"/>
      <c r="H72" s="975"/>
      <c r="I72" s="975"/>
      <c r="J72" s="975"/>
      <c r="K72" s="975"/>
      <c r="L72" s="975"/>
      <c r="M72" s="975"/>
      <c r="N72" s="975"/>
      <c r="O72" s="975"/>
      <c r="P72" s="976"/>
      <c r="Q72" s="977"/>
      <c r="R72" s="971"/>
      <c r="S72" s="971"/>
      <c r="T72" s="971"/>
      <c r="U72" s="971"/>
      <c r="V72" s="971"/>
      <c r="W72" s="971"/>
      <c r="X72" s="971"/>
      <c r="Y72" s="971"/>
      <c r="Z72" s="971"/>
      <c r="AA72" s="971"/>
      <c r="AB72" s="971"/>
      <c r="AC72" s="971"/>
      <c r="AD72" s="971"/>
      <c r="AE72" s="971"/>
      <c r="AF72" s="971"/>
      <c r="AG72" s="971"/>
      <c r="AH72" s="971"/>
      <c r="AI72" s="971"/>
      <c r="AJ72" s="971"/>
      <c r="AK72" s="971"/>
      <c r="AL72" s="971"/>
      <c r="AM72" s="971"/>
      <c r="AN72" s="971"/>
      <c r="AO72" s="971"/>
      <c r="AP72" s="971"/>
      <c r="AQ72" s="971"/>
      <c r="AR72" s="971"/>
      <c r="AS72" s="971"/>
      <c r="AT72" s="971"/>
      <c r="AU72" s="971"/>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400</v>
      </c>
      <c r="B88" s="937" t="s">
        <v>439</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400</v>
      </c>
      <c r="BR102" s="937" t="s">
        <v>440</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441</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442</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443</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444</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445</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446</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447</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448</v>
      </c>
      <c r="AB109" s="896"/>
      <c r="AC109" s="896"/>
      <c r="AD109" s="896"/>
      <c r="AE109" s="897"/>
      <c r="AF109" s="898" t="s">
        <v>449</v>
      </c>
      <c r="AG109" s="896"/>
      <c r="AH109" s="896"/>
      <c r="AI109" s="896"/>
      <c r="AJ109" s="897"/>
      <c r="AK109" s="898" t="s">
        <v>309</v>
      </c>
      <c r="AL109" s="896"/>
      <c r="AM109" s="896"/>
      <c r="AN109" s="896"/>
      <c r="AO109" s="897"/>
      <c r="AP109" s="898" t="s">
        <v>450</v>
      </c>
      <c r="AQ109" s="896"/>
      <c r="AR109" s="896"/>
      <c r="AS109" s="896"/>
      <c r="AT109" s="929"/>
      <c r="AU109" s="895" t="s">
        <v>447</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448</v>
      </c>
      <c r="BR109" s="896"/>
      <c r="BS109" s="896"/>
      <c r="BT109" s="896"/>
      <c r="BU109" s="897"/>
      <c r="BV109" s="898" t="s">
        <v>449</v>
      </c>
      <c r="BW109" s="896"/>
      <c r="BX109" s="896"/>
      <c r="BY109" s="896"/>
      <c r="BZ109" s="897"/>
      <c r="CA109" s="898" t="s">
        <v>309</v>
      </c>
      <c r="CB109" s="896"/>
      <c r="CC109" s="896"/>
      <c r="CD109" s="896"/>
      <c r="CE109" s="897"/>
      <c r="CF109" s="936" t="s">
        <v>450</v>
      </c>
      <c r="CG109" s="936"/>
      <c r="CH109" s="936"/>
      <c r="CI109" s="936"/>
      <c r="CJ109" s="936"/>
      <c r="CK109" s="898" t="s">
        <v>451</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448</v>
      </c>
      <c r="DH109" s="896"/>
      <c r="DI109" s="896"/>
      <c r="DJ109" s="896"/>
      <c r="DK109" s="897"/>
      <c r="DL109" s="898" t="s">
        <v>449</v>
      </c>
      <c r="DM109" s="896"/>
      <c r="DN109" s="896"/>
      <c r="DO109" s="896"/>
      <c r="DP109" s="897"/>
      <c r="DQ109" s="898" t="s">
        <v>309</v>
      </c>
      <c r="DR109" s="896"/>
      <c r="DS109" s="896"/>
      <c r="DT109" s="896"/>
      <c r="DU109" s="897"/>
      <c r="DV109" s="898" t="s">
        <v>450</v>
      </c>
      <c r="DW109" s="896"/>
      <c r="DX109" s="896"/>
      <c r="DY109" s="896"/>
      <c r="DZ109" s="929"/>
    </row>
    <row r="110" spans="1:131" s="230" customFormat="1" ht="26.25" customHeight="1" x14ac:dyDescent="0.2">
      <c r="A110" s="807" t="s">
        <v>452</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122220491</v>
      </c>
      <c r="AB110" s="889"/>
      <c r="AC110" s="889"/>
      <c r="AD110" s="889"/>
      <c r="AE110" s="890"/>
      <c r="AF110" s="891">
        <v>114467681</v>
      </c>
      <c r="AG110" s="889"/>
      <c r="AH110" s="889"/>
      <c r="AI110" s="889"/>
      <c r="AJ110" s="890"/>
      <c r="AK110" s="891">
        <v>114870002</v>
      </c>
      <c r="AL110" s="889"/>
      <c r="AM110" s="889"/>
      <c r="AN110" s="889"/>
      <c r="AO110" s="890"/>
      <c r="AP110" s="892">
        <v>13</v>
      </c>
      <c r="AQ110" s="893"/>
      <c r="AR110" s="893"/>
      <c r="AS110" s="893"/>
      <c r="AT110" s="894"/>
      <c r="AU110" s="930" t="s">
        <v>75</v>
      </c>
      <c r="AV110" s="931"/>
      <c r="AW110" s="931"/>
      <c r="AX110" s="931"/>
      <c r="AY110" s="931"/>
      <c r="AZ110" s="860" t="s">
        <v>453</v>
      </c>
      <c r="BA110" s="808"/>
      <c r="BB110" s="808"/>
      <c r="BC110" s="808"/>
      <c r="BD110" s="808"/>
      <c r="BE110" s="808"/>
      <c r="BF110" s="808"/>
      <c r="BG110" s="808"/>
      <c r="BH110" s="808"/>
      <c r="BI110" s="808"/>
      <c r="BJ110" s="808"/>
      <c r="BK110" s="808"/>
      <c r="BL110" s="808"/>
      <c r="BM110" s="808"/>
      <c r="BN110" s="808"/>
      <c r="BO110" s="808"/>
      <c r="BP110" s="809"/>
      <c r="BQ110" s="861">
        <v>2678080134</v>
      </c>
      <c r="BR110" s="842"/>
      <c r="BS110" s="842"/>
      <c r="BT110" s="842"/>
      <c r="BU110" s="842"/>
      <c r="BV110" s="842">
        <v>2701272949</v>
      </c>
      <c r="BW110" s="842"/>
      <c r="BX110" s="842"/>
      <c r="BY110" s="842"/>
      <c r="BZ110" s="842"/>
      <c r="CA110" s="842">
        <v>2699943926</v>
      </c>
      <c r="CB110" s="842"/>
      <c r="CC110" s="842"/>
      <c r="CD110" s="842"/>
      <c r="CE110" s="842"/>
      <c r="CF110" s="866">
        <v>306.10000000000002</v>
      </c>
      <c r="CG110" s="867"/>
      <c r="CH110" s="867"/>
      <c r="CI110" s="867"/>
      <c r="CJ110" s="867"/>
      <c r="CK110" s="926" t="s">
        <v>454</v>
      </c>
      <c r="CL110" s="819"/>
      <c r="CM110" s="860" t="s">
        <v>455</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v>44813951</v>
      </c>
      <c r="DH110" s="842"/>
      <c r="DI110" s="842"/>
      <c r="DJ110" s="842"/>
      <c r="DK110" s="842"/>
      <c r="DL110" s="842">
        <v>41692897</v>
      </c>
      <c r="DM110" s="842"/>
      <c r="DN110" s="842"/>
      <c r="DO110" s="842"/>
      <c r="DP110" s="842"/>
      <c r="DQ110" s="842">
        <v>38549420</v>
      </c>
      <c r="DR110" s="842"/>
      <c r="DS110" s="842"/>
      <c r="DT110" s="842"/>
      <c r="DU110" s="842"/>
      <c r="DV110" s="843">
        <v>4.4000000000000004</v>
      </c>
      <c r="DW110" s="843"/>
      <c r="DX110" s="843"/>
      <c r="DY110" s="843"/>
      <c r="DZ110" s="844"/>
    </row>
    <row r="111" spans="1:131" s="230" customFormat="1" ht="26.25" customHeight="1" x14ac:dyDescent="0.2">
      <c r="A111" s="774" t="s">
        <v>456</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v>29477850</v>
      </c>
      <c r="AB111" s="919"/>
      <c r="AC111" s="919"/>
      <c r="AD111" s="919"/>
      <c r="AE111" s="920"/>
      <c r="AF111" s="921">
        <v>23891480</v>
      </c>
      <c r="AG111" s="919"/>
      <c r="AH111" s="919"/>
      <c r="AI111" s="919"/>
      <c r="AJ111" s="920"/>
      <c r="AK111" s="921">
        <v>22518063</v>
      </c>
      <c r="AL111" s="919"/>
      <c r="AM111" s="919"/>
      <c r="AN111" s="919"/>
      <c r="AO111" s="920"/>
      <c r="AP111" s="922">
        <v>2.6</v>
      </c>
      <c r="AQ111" s="923"/>
      <c r="AR111" s="923"/>
      <c r="AS111" s="923"/>
      <c r="AT111" s="924"/>
      <c r="AU111" s="932"/>
      <c r="AV111" s="933"/>
      <c r="AW111" s="933"/>
      <c r="AX111" s="933"/>
      <c r="AY111" s="933"/>
      <c r="AZ111" s="815" t="s">
        <v>457</v>
      </c>
      <c r="BA111" s="752"/>
      <c r="BB111" s="752"/>
      <c r="BC111" s="752"/>
      <c r="BD111" s="752"/>
      <c r="BE111" s="752"/>
      <c r="BF111" s="752"/>
      <c r="BG111" s="752"/>
      <c r="BH111" s="752"/>
      <c r="BI111" s="752"/>
      <c r="BJ111" s="752"/>
      <c r="BK111" s="752"/>
      <c r="BL111" s="752"/>
      <c r="BM111" s="752"/>
      <c r="BN111" s="752"/>
      <c r="BO111" s="752"/>
      <c r="BP111" s="753"/>
      <c r="BQ111" s="816">
        <v>91229923</v>
      </c>
      <c r="BR111" s="817"/>
      <c r="BS111" s="817"/>
      <c r="BT111" s="817"/>
      <c r="BU111" s="817"/>
      <c r="BV111" s="817">
        <v>76747817</v>
      </c>
      <c r="BW111" s="817"/>
      <c r="BX111" s="817"/>
      <c r="BY111" s="817"/>
      <c r="BZ111" s="817"/>
      <c r="CA111" s="817">
        <v>61995270</v>
      </c>
      <c r="CB111" s="817"/>
      <c r="CC111" s="817"/>
      <c r="CD111" s="817"/>
      <c r="CE111" s="817"/>
      <c r="CF111" s="875">
        <v>7</v>
      </c>
      <c r="CG111" s="876"/>
      <c r="CH111" s="876"/>
      <c r="CI111" s="876"/>
      <c r="CJ111" s="876"/>
      <c r="CK111" s="927"/>
      <c r="CL111" s="821"/>
      <c r="CM111" s="815" t="s">
        <v>458</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391</v>
      </c>
      <c r="DH111" s="817"/>
      <c r="DI111" s="817"/>
      <c r="DJ111" s="817"/>
      <c r="DK111" s="817"/>
      <c r="DL111" s="817">
        <v>241000</v>
      </c>
      <c r="DM111" s="817"/>
      <c r="DN111" s="817"/>
      <c r="DO111" s="817"/>
      <c r="DP111" s="817"/>
      <c r="DQ111" s="817">
        <v>241000</v>
      </c>
      <c r="DR111" s="817"/>
      <c r="DS111" s="817"/>
      <c r="DT111" s="817"/>
      <c r="DU111" s="817"/>
      <c r="DV111" s="794">
        <v>0</v>
      </c>
      <c r="DW111" s="794"/>
      <c r="DX111" s="794"/>
      <c r="DY111" s="794"/>
      <c r="DZ111" s="795"/>
    </row>
    <row r="112" spans="1:131" s="230" customFormat="1" ht="26.25" customHeight="1" x14ac:dyDescent="0.2">
      <c r="A112" s="912" t="s">
        <v>459</v>
      </c>
      <c r="B112" s="913"/>
      <c r="C112" s="752" t="s">
        <v>460</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v>60202558</v>
      </c>
      <c r="AB112" s="780"/>
      <c r="AC112" s="780"/>
      <c r="AD112" s="780"/>
      <c r="AE112" s="781"/>
      <c r="AF112" s="782">
        <v>61100568</v>
      </c>
      <c r="AG112" s="780"/>
      <c r="AH112" s="780"/>
      <c r="AI112" s="780"/>
      <c r="AJ112" s="781"/>
      <c r="AK112" s="782">
        <v>61172265</v>
      </c>
      <c r="AL112" s="780"/>
      <c r="AM112" s="780"/>
      <c r="AN112" s="780"/>
      <c r="AO112" s="781"/>
      <c r="AP112" s="824">
        <v>6.9</v>
      </c>
      <c r="AQ112" s="825"/>
      <c r="AR112" s="825"/>
      <c r="AS112" s="825"/>
      <c r="AT112" s="826"/>
      <c r="AU112" s="932"/>
      <c r="AV112" s="933"/>
      <c r="AW112" s="933"/>
      <c r="AX112" s="933"/>
      <c r="AY112" s="933"/>
      <c r="AZ112" s="815" t="s">
        <v>461</v>
      </c>
      <c r="BA112" s="752"/>
      <c r="BB112" s="752"/>
      <c r="BC112" s="752"/>
      <c r="BD112" s="752"/>
      <c r="BE112" s="752"/>
      <c r="BF112" s="752"/>
      <c r="BG112" s="752"/>
      <c r="BH112" s="752"/>
      <c r="BI112" s="752"/>
      <c r="BJ112" s="752"/>
      <c r="BK112" s="752"/>
      <c r="BL112" s="752"/>
      <c r="BM112" s="752"/>
      <c r="BN112" s="752"/>
      <c r="BO112" s="752"/>
      <c r="BP112" s="753"/>
      <c r="BQ112" s="816">
        <v>467957550</v>
      </c>
      <c r="BR112" s="817"/>
      <c r="BS112" s="817"/>
      <c r="BT112" s="817"/>
      <c r="BU112" s="817"/>
      <c r="BV112" s="817">
        <v>454545419</v>
      </c>
      <c r="BW112" s="817"/>
      <c r="BX112" s="817"/>
      <c r="BY112" s="817"/>
      <c r="BZ112" s="817"/>
      <c r="CA112" s="817">
        <v>460674178</v>
      </c>
      <c r="CB112" s="817"/>
      <c r="CC112" s="817"/>
      <c r="CD112" s="817"/>
      <c r="CE112" s="817"/>
      <c r="CF112" s="875">
        <v>52.2</v>
      </c>
      <c r="CG112" s="876"/>
      <c r="CH112" s="876"/>
      <c r="CI112" s="876"/>
      <c r="CJ112" s="876"/>
      <c r="CK112" s="927"/>
      <c r="CL112" s="821"/>
      <c r="CM112" s="815" t="s">
        <v>462</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133</v>
      </c>
      <c r="DH112" s="817"/>
      <c r="DI112" s="817"/>
      <c r="DJ112" s="817"/>
      <c r="DK112" s="817"/>
      <c r="DL112" s="817" t="s">
        <v>391</v>
      </c>
      <c r="DM112" s="817"/>
      <c r="DN112" s="817"/>
      <c r="DO112" s="817"/>
      <c r="DP112" s="817"/>
      <c r="DQ112" s="817" t="s">
        <v>133</v>
      </c>
      <c r="DR112" s="817"/>
      <c r="DS112" s="817"/>
      <c r="DT112" s="817"/>
      <c r="DU112" s="817"/>
      <c r="DV112" s="794" t="s">
        <v>391</v>
      </c>
      <c r="DW112" s="794"/>
      <c r="DX112" s="794"/>
      <c r="DY112" s="794"/>
      <c r="DZ112" s="795"/>
    </row>
    <row r="113" spans="1:130" s="230" customFormat="1" ht="26.25" customHeight="1" x14ac:dyDescent="0.2">
      <c r="A113" s="914"/>
      <c r="B113" s="915"/>
      <c r="C113" s="752" t="s">
        <v>463</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43151165</v>
      </c>
      <c r="AB113" s="919"/>
      <c r="AC113" s="919"/>
      <c r="AD113" s="919"/>
      <c r="AE113" s="920"/>
      <c r="AF113" s="921">
        <v>43268650</v>
      </c>
      <c r="AG113" s="919"/>
      <c r="AH113" s="919"/>
      <c r="AI113" s="919"/>
      <c r="AJ113" s="920"/>
      <c r="AK113" s="921">
        <v>42493461</v>
      </c>
      <c r="AL113" s="919"/>
      <c r="AM113" s="919"/>
      <c r="AN113" s="919"/>
      <c r="AO113" s="920"/>
      <c r="AP113" s="922">
        <v>4.8</v>
      </c>
      <c r="AQ113" s="923"/>
      <c r="AR113" s="923"/>
      <c r="AS113" s="923"/>
      <c r="AT113" s="924"/>
      <c r="AU113" s="932"/>
      <c r="AV113" s="933"/>
      <c r="AW113" s="933"/>
      <c r="AX113" s="933"/>
      <c r="AY113" s="933"/>
      <c r="AZ113" s="815" t="s">
        <v>464</v>
      </c>
      <c r="BA113" s="752"/>
      <c r="BB113" s="752"/>
      <c r="BC113" s="752"/>
      <c r="BD113" s="752"/>
      <c r="BE113" s="752"/>
      <c r="BF113" s="752"/>
      <c r="BG113" s="752"/>
      <c r="BH113" s="752"/>
      <c r="BI113" s="752"/>
      <c r="BJ113" s="752"/>
      <c r="BK113" s="752"/>
      <c r="BL113" s="752"/>
      <c r="BM113" s="752"/>
      <c r="BN113" s="752"/>
      <c r="BO113" s="752"/>
      <c r="BP113" s="753"/>
      <c r="BQ113" s="816" t="s">
        <v>391</v>
      </c>
      <c r="BR113" s="817"/>
      <c r="BS113" s="817"/>
      <c r="BT113" s="817"/>
      <c r="BU113" s="817"/>
      <c r="BV113" s="817" t="s">
        <v>133</v>
      </c>
      <c r="BW113" s="817"/>
      <c r="BX113" s="817"/>
      <c r="BY113" s="817"/>
      <c r="BZ113" s="817"/>
      <c r="CA113" s="817" t="s">
        <v>133</v>
      </c>
      <c r="CB113" s="817"/>
      <c r="CC113" s="817"/>
      <c r="CD113" s="817"/>
      <c r="CE113" s="817"/>
      <c r="CF113" s="875" t="s">
        <v>133</v>
      </c>
      <c r="CG113" s="876"/>
      <c r="CH113" s="876"/>
      <c r="CI113" s="876"/>
      <c r="CJ113" s="876"/>
      <c r="CK113" s="927"/>
      <c r="CL113" s="821"/>
      <c r="CM113" s="815" t="s">
        <v>465</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133</v>
      </c>
      <c r="DH113" s="780"/>
      <c r="DI113" s="780"/>
      <c r="DJ113" s="780"/>
      <c r="DK113" s="781"/>
      <c r="DL113" s="782" t="s">
        <v>133</v>
      </c>
      <c r="DM113" s="780"/>
      <c r="DN113" s="780"/>
      <c r="DO113" s="780"/>
      <c r="DP113" s="781"/>
      <c r="DQ113" s="782" t="s">
        <v>133</v>
      </c>
      <c r="DR113" s="780"/>
      <c r="DS113" s="780"/>
      <c r="DT113" s="780"/>
      <c r="DU113" s="781"/>
      <c r="DV113" s="824" t="s">
        <v>133</v>
      </c>
      <c r="DW113" s="825"/>
      <c r="DX113" s="825"/>
      <c r="DY113" s="825"/>
      <c r="DZ113" s="826"/>
    </row>
    <row r="114" spans="1:130" s="230" customFormat="1" ht="26.25" customHeight="1" x14ac:dyDescent="0.2">
      <c r="A114" s="914"/>
      <c r="B114" s="915"/>
      <c r="C114" s="752" t="s">
        <v>466</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t="s">
        <v>391</v>
      </c>
      <c r="AB114" s="780"/>
      <c r="AC114" s="780"/>
      <c r="AD114" s="780"/>
      <c r="AE114" s="781"/>
      <c r="AF114" s="782" t="s">
        <v>133</v>
      </c>
      <c r="AG114" s="780"/>
      <c r="AH114" s="780"/>
      <c r="AI114" s="780"/>
      <c r="AJ114" s="781"/>
      <c r="AK114" s="782" t="s">
        <v>391</v>
      </c>
      <c r="AL114" s="780"/>
      <c r="AM114" s="780"/>
      <c r="AN114" s="780"/>
      <c r="AO114" s="781"/>
      <c r="AP114" s="824" t="s">
        <v>467</v>
      </c>
      <c r="AQ114" s="825"/>
      <c r="AR114" s="825"/>
      <c r="AS114" s="825"/>
      <c r="AT114" s="826"/>
      <c r="AU114" s="932"/>
      <c r="AV114" s="933"/>
      <c r="AW114" s="933"/>
      <c r="AX114" s="933"/>
      <c r="AY114" s="933"/>
      <c r="AZ114" s="815" t="s">
        <v>468</v>
      </c>
      <c r="BA114" s="752"/>
      <c r="BB114" s="752"/>
      <c r="BC114" s="752"/>
      <c r="BD114" s="752"/>
      <c r="BE114" s="752"/>
      <c r="BF114" s="752"/>
      <c r="BG114" s="752"/>
      <c r="BH114" s="752"/>
      <c r="BI114" s="752"/>
      <c r="BJ114" s="752"/>
      <c r="BK114" s="752"/>
      <c r="BL114" s="752"/>
      <c r="BM114" s="752"/>
      <c r="BN114" s="752"/>
      <c r="BO114" s="752"/>
      <c r="BP114" s="753"/>
      <c r="BQ114" s="816">
        <v>205583460</v>
      </c>
      <c r="BR114" s="817"/>
      <c r="BS114" s="817"/>
      <c r="BT114" s="817"/>
      <c r="BU114" s="817"/>
      <c r="BV114" s="817">
        <v>207867665</v>
      </c>
      <c r="BW114" s="817"/>
      <c r="BX114" s="817"/>
      <c r="BY114" s="817"/>
      <c r="BZ114" s="817"/>
      <c r="CA114" s="817">
        <v>207090434</v>
      </c>
      <c r="CB114" s="817"/>
      <c r="CC114" s="817"/>
      <c r="CD114" s="817"/>
      <c r="CE114" s="817"/>
      <c r="CF114" s="875">
        <v>23.5</v>
      </c>
      <c r="CG114" s="876"/>
      <c r="CH114" s="876"/>
      <c r="CI114" s="876"/>
      <c r="CJ114" s="876"/>
      <c r="CK114" s="927"/>
      <c r="CL114" s="821"/>
      <c r="CM114" s="815" t="s">
        <v>469</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133</v>
      </c>
      <c r="DH114" s="780"/>
      <c r="DI114" s="780"/>
      <c r="DJ114" s="780"/>
      <c r="DK114" s="781"/>
      <c r="DL114" s="782" t="s">
        <v>467</v>
      </c>
      <c r="DM114" s="780"/>
      <c r="DN114" s="780"/>
      <c r="DO114" s="780"/>
      <c r="DP114" s="781"/>
      <c r="DQ114" s="782" t="s">
        <v>133</v>
      </c>
      <c r="DR114" s="780"/>
      <c r="DS114" s="780"/>
      <c r="DT114" s="780"/>
      <c r="DU114" s="781"/>
      <c r="DV114" s="824" t="s">
        <v>133</v>
      </c>
      <c r="DW114" s="825"/>
      <c r="DX114" s="825"/>
      <c r="DY114" s="825"/>
      <c r="DZ114" s="826"/>
    </row>
    <row r="115" spans="1:130" s="230" customFormat="1" ht="26.25" customHeight="1" x14ac:dyDescent="0.2">
      <c r="A115" s="914"/>
      <c r="B115" s="915"/>
      <c r="C115" s="752" t="s">
        <v>470</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3804473</v>
      </c>
      <c r="AB115" s="919"/>
      <c r="AC115" s="919"/>
      <c r="AD115" s="919"/>
      <c r="AE115" s="920"/>
      <c r="AF115" s="921">
        <v>3327137</v>
      </c>
      <c r="AG115" s="919"/>
      <c r="AH115" s="919"/>
      <c r="AI115" s="919"/>
      <c r="AJ115" s="920"/>
      <c r="AK115" s="921">
        <v>3327874</v>
      </c>
      <c r="AL115" s="919"/>
      <c r="AM115" s="919"/>
      <c r="AN115" s="919"/>
      <c r="AO115" s="920"/>
      <c r="AP115" s="922">
        <v>0.4</v>
      </c>
      <c r="AQ115" s="923"/>
      <c r="AR115" s="923"/>
      <c r="AS115" s="923"/>
      <c r="AT115" s="924"/>
      <c r="AU115" s="932"/>
      <c r="AV115" s="933"/>
      <c r="AW115" s="933"/>
      <c r="AX115" s="933"/>
      <c r="AY115" s="933"/>
      <c r="AZ115" s="815" t="s">
        <v>471</v>
      </c>
      <c r="BA115" s="752"/>
      <c r="BB115" s="752"/>
      <c r="BC115" s="752"/>
      <c r="BD115" s="752"/>
      <c r="BE115" s="752"/>
      <c r="BF115" s="752"/>
      <c r="BG115" s="752"/>
      <c r="BH115" s="752"/>
      <c r="BI115" s="752"/>
      <c r="BJ115" s="752"/>
      <c r="BK115" s="752"/>
      <c r="BL115" s="752"/>
      <c r="BM115" s="752"/>
      <c r="BN115" s="752"/>
      <c r="BO115" s="752"/>
      <c r="BP115" s="753"/>
      <c r="BQ115" s="816">
        <v>39544193</v>
      </c>
      <c r="BR115" s="817"/>
      <c r="BS115" s="817"/>
      <c r="BT115" s="817"/>
      <c r="BU115" s="817"/>
      <c r="BV115" s="817">
        <v>10655056</v>
      </c>
      <c r="BW115" s="817"/>
      <c r="BX115" s="817"/>
      <c r="BY115" s="817"/>
      <c r="BZ115" s="817"/>
      <c r="CA115" s="817">
        <v>7980713</v>
      </c>
      <c r="CB115" s="817"/>
      <c r="CC115" s="817"/>
      <c r="CD115" s="817"/>
      <c r="CE115" s="817"/>
      <c r="CF115" s="875">
        <v>0.9</v>
      </c>
      <c r="CG115" s="876"/>
      <c r="CH115" s="876"/>
      <c r="CI115" s="876"/>
      <c r="CJ115" s="876"/>
      <c r="CK115" s="927"/>
      <c r="CL115" s="821"/>
      <c r="CM115" s="815" t="s">
        <v>472</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133</v>
      </c>
      <c r="DH115" s="780"/>
      <c r="DI115" s="780"/>
      <c r="DJ115" s="780"/>
      <c r="DK115" s="781"/>
      <c r="DL115" s="782" t="s">
        <v>391</v>
      </c>
      <c r="DM115" s="780"/>
      <c r="DN115" s="780"/>
      <c r="DO115" s="780"/>
      <c r="DP115" s="781"/>
      <c r="DQ115" s="782" t="s">
        <v>133</v>
      </c>
      <c r="DR115" s="780"/>
      <c r="DS115" s="780"/>
      <c r="DT115" s="780"/>
      <c r="DU115" s="781"/>
      <c r="DV115" s="824" t="s">
        <v>391</v>
      </c>
      <c r="DW115" s="825"/>
      <c r="DX115" s="825"/>
      <c r="DY115" s="825"/>
      <c r="DZ115" s="826"/>
    </row>
    <row r="116" spans="1:130" s="230" customFormat="1" ht="26.25" customHeight="1" x14ac:dyDescent="0.2">
      <c r="A116" s="916"/>
      <c r="B116" s="917"/>
      <c r="C116" s="839" t="s">
        <v>473</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2748</v>
      </c>
      <c r="AB116" s="780"/>
      <c r="AC116" s="780"/>
      <c r="AD116" s="780"/>
      <c r="AE116" s="781"/>
      <c r="AF116" s="782">
        <v>25</v>
      </c>
      <c r="AG116" s="780"/>
      <c r="AH116" s="780"/>
      <c r="AI116" s="780"/>
      <c r="AJ116" s="781"/>
      <c r="AK116" s="782" t="s">
        <v>133</v>
      </c>
      <c r="AL116" s="780"/>
      <c r="AM116" s="780"/>
      <c r="AN116" s="780"/>
      <c r="AO116" s="781"/>
      <c r="AP116" s="824" t="s">
        <v>133</v>
      </c>
      <c r="AQ116" s="825"/>
      <c r="AR116" s="825"/>
      <c r="AS116" s="825"/>
      <c r="AT116" s="826"/>
      <c r="AU116" s="932"/>
      <c r="AV116" s="933"/>
      <c r="AW116" s="933"/>
      <c r="AX116" s="933"/>
      <c r="AY116" s="933"/>
      <c r="AZ116" s="909" t="s">
        <v>474</v>
      </c>
      <c r="BA116" s="910"/>
      <c r="BB116" s="910"/>
      <c r="BC116" s="910"/>
      <c r="BD116" s="910"/>
      <c r="BE116" s="910"/>
      <c r="BF116" s="910"/>
      <c r="BG116" s="910"/>
      <c r="BH116" s="910"/>
      <c r="BI116" s="910"/>
      <c r="BJ116" s="910"/>
      <c r="BK116" s="910"/>
      <c r="BL116" s="910"/>
      <c r="BM116" s="910"/>
      <c r="BN116" s="910"/>
      <c r="BO116" s="910"/>
      <c r="BP116" s="911"/>
      <c r="BQ116" s="816" t="s">
        <v>133</v>
      </c>
      <c r="BR116" s="817"/>
      <c r="BS116" s="817"/>
      <c r="BT116" s="817"/>
      <c r="BU116" s="817"/>
      <c r="BV116" s="817" t="s">
        <v>391</v>
      </c>
      <c r="BW116" s="817"/>
      <c r="BX116" s="817"/>
      <c r="BY116" s="817"/>
      <c r="BZ116" s="817"/>
      <c r="CA116" s="817" t="s">
        <v>133</v>
      </c>
      <c r="CB116" s="817"/>
      <c r="CC116" s="817"/>
      <c r="CD116" s="817"/>
      <c r="CE116" s="817"/>
      <c r="CF116" s="875" t="s">
        <v>133</v>
      </c>
      <c r="CG116" s="876"/>
      <c r="CH116" s="876"/>
      <c r="CI116" s="876"/>
      <c r="CJ116" s="876"/>
      <c r="CK116" s="927"/>
      <c r="CL116" s="821"/>
      <c r="CM116" s="815" t="s">
        <v>475</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467</v>
      </c>
      <c r="DH116" s="780"/>
      <c r="DI116" s="780"/>
      <c r="DJ116" s="780"/>
      <c r="DK116" s="781"/>
      <c r="DL116" s="782" t="s">
        <v>133</v>
      </c>
      <c r="DM116" s="780"/>
      <c r="DN116" s="780"/>
      <c r="DO116" s="780"/>
      <c r="DP116" s="781"/>
      <c r="DQ116" s="782" t="s">
        <v>133</v>
      </c>
      <c r="DR116" s="780"/>
      <c r="DS116" s="780"/>
      <c r="DT116" s="780"/>
      <c r="DU116" s="781"/>
      <c r="DV116" s="824" t="s">
        <v>391</v>
      </c>
      <c r="DW116" s="825"/>
      <c r="DX116" s="825"/>
      <c r="DY116" s="825"/>
      <c r="DZ116" s="826"/>
    </row>
    <row r="117" spans="1:130" s="230" customFormat="1" ht="26.25" customHeight="1" x14ac:dyDescent="0.2">
      <c r="A117" s="895" t="s">
        <v>191</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476</v>
      </c>
      <c r="Z117" s="897"/>
      <c r="AA117" s="902">
        <v>258859285</v>
      </c>
      <c r="AB117" s="903"/>
      <c r="AC117" s="903"/>
      <c r="AD117" s="903"/>
      <c r="AE117" s="904"/>
      <c r="AF117" s="905">
        <v>246055541</v>
      </c>
      <c r="AG117" s="903"/>
      <c r="AH117" s="903"/>
      <c r="AI117" s="903"/>
      <c r="AJ117" s="904"/>
      <c r="AK117" s="905">
        <v>244381665</v>
      </c>
      <c r="AL117" s="903"/>
      <c r="AM117" s="903"/>
      <c r="AN117" s="903"/>
      <c r="AO117" s="904"/>
      <c r="AP117" s="906"/>
      <c r="AQ117" s="907"/>
      <c r="AR117" s="907"/>
      <c r="AS117" s="907"/>
      <c r="AT117" s="908"/>
      <c r="AU117" s="932"/>
      <c r="AV117" s="933"/>
      <c r="AW117" s="933"/>
      <c r="AX117" s="933"/>
      <c r="AY117" s="933"/>
      <c r="AZ117" s="863" t="s">
        <v>477</v>
      </c>
      <c r="BA117" s="864"/>
      <c r="BB117" s="864"/>
      <c r="BC117" s="864"/>
      <c r="BD117" s="864"/>
      <c r="BE117" s="864"/>
      <c r="BF117" s="864"/>
      <c r="BG117" s="864"/>
      <c r="BH117" s="864"/>
      <c r="BI117" s="864"/>
      <c r="BJ117" s="864"/>
      <c r="BK117" s="864"/>
      <c r="BL117" s="864"/>
      <c r="BM117" s="864"/>
      <c r="BN117" s="864"/>
      <c r="BO117" s="864"/>
      <c r="BP117" s="865"/>
      <c r="BQ117" s="816" t="s">
        <v>133</v>
      </c>
      <c r="BR117" s="817"/>
      <c r="BS117" s="817"/>
      <c r="BT117" s="817"/>
      <c r="BU117" s="817"/>
      <c r="BV117" s="817" t="s">
        <v>133</v>
      </c>
      <c r="BW117" s="817"/>
      <c r="BX117" s="817"/>
      <c r="BY117" s="817"/>
      <c r="BZ117" s="817"/>
      <c r="CA117" s="817" t="s">
        <v>133</v>
      </c>
      <c r="CB117" s="817"/>
      <c r="CC117" s="817"/>
      <c r="CD117" s="817"/>
      <c r="CE117" s="817"/>
      <c r="CF117" s="875" t="s">
        <v>133</v>
      </c>
      <c r="CG117" s="876"/>
      <c r="CH117" s="876"/>
      <c r="CI117" s="876"/>
      <c r="CJ117" s="876"/>
      <c r="CK117" s="927"/>
      <c r="CL117" s="821"/>
      <c r="CM117" s="815" t="s">
        <v>478</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133</v>
      </c>
      <c r="DH117" s="780"/>
      <c r="DI117" s="780"/>
      <c r="DJ117" s="780"/>
      <c r="DK117" s="781"/>
      <c r="DL117" s="782" t="s">
        <v>133</v>
      </c>
      <c r="DM117" s="780"/>
      <c r="DN117" s="780"/>
      <c r="DO117" s="780"/>
      <c r="DP117" s="781"/>
      <c r="DQ117" s="782" t="s">
        <v>133</v>
      </c>
      <c r="DR117" s="780"/>
      <c r="DS117" s="780"/>
      <c r="DT117" s="780"/>
      <c r="DU117" s="781"/>
      <c r="DV117" s="824" t="s">
        <v>133</v>
      </c>
      <c r="DW117" s="825"/>
      <c r="DX117" s="825"/>
      <c r="DY117" s="825"/>
      <c r="DZ117" s="826"/>
    </row>
    <row r="118" spans="1:130" s="230" customFormat="1" ht="26.25" customHeight="1" x14ac:dyDescent="0.2">
      <c r="A118" s="895" t="s">
        <v>451</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448</v>
      </c>
      <c r="AB118" s="896"/>
      <c r="AC118" s="896"/>
      <c r="AD118" s="896"/>
      <c r="AE118" s="897"/>
      <c r="AF118" s="898" t="s">
        <v>449</v>
      </c>
      <c r="AG118" s="896"/>
      <c r="AH118" s="896"/>
      <c r="AI118" s="896"/>
      <c r="AJ118" s="897"/>
      <c r="AK118" s="898" t="s">
        <v>309</v>
      </c>
      <c r="AL118" s="896"/>
      <c r="AM118" s="896"/>
      <c r="AN118" s="896"/>
      <c r="AO118" s="897"/>
      <c r="AP118" s="899" t="s">
        <v>450</v>
      </c>
      <c r="AQ118" s="900"/>
      <c r="AR118" s="900"/>
      <c r="AS118" s="900"/>
      <c r="AT118" s="901"/>
      <c r="AU118" s="932"/>
      <c r="AV118" s="933"/>
      <c r="AW118" s="933"/>
      <c r="AX118" s="933"/>
      <c r="AY118" s="933"/>
      <c r="AZ118" s="838" t="s">
        <v>479</v>
      </c>
      <c r="BA118" s="839"/>
      <c r="BB118" s="839"/>
      <c r="BC118" s="839"/>
      <c r="BD118" s="839"/>
      <c r="BE118" s="839"/>
      <c r="BF118" s="839"/>
      <c r="BG118" s="839"/>
      <c r="BH118" s="839"/>
      <c r="BI118" s="839"/>
      <c r="BJ118" s="839"/>
      <c r="BK118" s="839"/>
      <c r="BL118" s="839"/>
      <c r="BM118" s="839"/>
      <c r="BN118" s="839"/>
      <c r="BO118" s="839"/>
      <c r="BP118" s="840"/>
      <c r="BQ118" s="879" t="s">
        <v>391</v>
      </c>
      <c r="BR118" s="845"/>
      <c r="BS118" s="845"/>
      <c r="BT118" s="845"/>
      <c r="BU118" s="845"/>
      <c r="BV118" s="845" t="s">
        <v>467</v>
      </c>
      <c r="BW118" s="845"/>
      <c r="BX118" s="845"/>
      <c r="BY118" s="845"/>
      <c r="BZ118" s="845"/>
      <c r="CA118" s="845" t="s">
        <v>391</v>
      </c>
      <c r="CB118" s="845"/>
      <c r="CC118" s="845"/>
      <c r="CD118" s="845"/>
      <c r="CE118" s="845"/>
      <c r="CF118" s="875" t="s">
        <v>391</v>
      </c>
      <c r="CG118" s="876"/>
      <c r="CH118" s="876"/>
      <c r="CI118" s="876"/>
      <c r="CJ118" s="876"/>
      <c r="CK118" s="927"/>
      <c r="CL118" s="821"/>
      <c r="CM118" s="815" t="s">
        <v>480</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391</v>
      </c>
      <c r="DH118" s="780"/>
      <c r="DI118" s="780"/>
      <c r="DJ118" s="780"/>
      <c r="DK118" s="781"/>
      <c r="DL118" s="782" t="s">
        <v>391</v>
      </c>
      <c r="DM118" s="780"/>
      <c r="DN118" s="780"/>
      <c r="DO118" s="780"/>
      <c r="DP118" s="781"/>
      <c r="DQ118" s="782" t="s">
        <v>391</v>
      </c>
      <c r="DR118" s="780"/>
      <c r="DS118" s="780"/>
      <c r="DT118" s="780"/>
      <c r="DU118" s="781"/>
      <c r="DV118" s="824" t="s">
        <v>391</v>
      </c>
      <c r="DW118" s="825"/>
      <c r="DX118" s="825"/>
      <c r="DY118" s="825"/>
      <c r="DZ118" s="826"/>
    </row>
    <row r="119" spans="1:130" s="230" customFormat="1" ht="26.25" customHeight="1" x14ac:dyDescent="0.2">
      <c r="A119" s="818" t="s">
        <v>454</v>
      </c>
      <c r="B119" s="819"/>
      <c r="C119" s="860" t="s">
        <v>455</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v>3804473</v>
      </c>
      <c r="AB119" s="889"/>
      <c r="AC119" s="889"/>
      <c r="AD119" s="889"/>
      <c r="AE119" s="890"/>
      <c r="AF119" s="891">
        <v>3327137</v>
      </c>
      <c r="AG119" s="889"/>
      <c r="AH119" s="889"/>
      <c r="AI119" s="889"/>
      <c r="AJ119" s="890"/>
      <c r="AK119" s="891">
        <v>3327874</v>
      </c>
      <c r="AL119" s="889"/>
      <c r="AM119" s="889"/>
      <c r="AN119" s="889"/>
      <c r="AO119" s="890"/>
      <c r="AP119" s="892">
        <v>0.4</v>
      </c>
      <c r="AQ119" s="893"/>
      <c r="AR119" s="893"/>
      <c r="AS119" s="893"/>
      <c r="AT119" s="894"/>
      <c r="AU119" s="934"/>
      <c r="AV119" s="935"/>
      <c r="AW119" s="935"/>
      <c r="AX119" s="935"/>
      <c r="AY119" s="935"/>
      <c r="AZ119" s="251" t="s">
        <v>191</v>
      </c>
      <c r="BA119" s="251"/>
      <c r="BB119" s="251"/>
      <c r="BC119" s="251"/>
      <c r="BD119" s="251"/>
      <c r="BE119" s="251"/>
      <c r="BF119" s="251"/>
      <c r="BG119" s="251"/>
      <c r="BH119" s="251"/>
      <c r="BI119" s="251"/>
      <c r="BJ119" s="251"/>
      <c r="BK119" s="251"/>
      <c r="BL119" s="251"/>
      <c r="BM119" s="251"/>
      <c r="BN119" s="251"/>
      <c r="BO119" s="877" t="s">
        <v>481</v>
      </c>
      <c r="BP119" s="878"/>
      <c r="BQ119" s="879">
        <v>3482395260</v>
      </c>
      <c r="BR119" s="845"/>
      <c r="BS119" s="845"/>
      <c r="BT119" s="845"/>
      <c r="BU119" s="845"/>
      <c r="BV119" s="845">
        <v>3451088906</v>
      </c>
      <c r="BW119" s="845"/>
      <c r="BX119" s="845"/>
      <c r="BY119" s="845"/>
      <c r="BZ119" s="845"/>
      <c r="CA119" s="845">
        <v>3437684521</v>
      </c>
      <c r="CB119" s="845"/>
      <c r="CC119" s="845"/>
      <c r="CD119" s="845"/>
      <c r="CE119" s="845"/>
      <c r="CF119" s="748"/>
      <c r="CG119" s="749"/>
      <c r="CH119" s="749"/>
      <c r="CI119" s="749"/>
      <c r="CJ119" s="834"/>
      <c r="CK119" s="928"/>
      <c r="CL119" s="823"/>
      <c r="CM119" s="838" t="s">
        <v>482</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46415972</v>
      </c>
      <c r="DH119" s="764"/>
      <c r="DI119" s="764"/>
      <c r="DJ119" s="764"/>
      <c r="DK119" s="765"/>
      <c r="DL119" s="766">
        <v>34813920</v>
      </c>
      <c r="DM119" s="764"/>
      <c r="DN119" s="764"/>
      <c r="DO119" s="764"/>
      <c r="DP119" s="765"/>
      <c r="DQ119" s="766">
        <v>23204850</v>
      </c>
      <c r="DR119" s="764"/>
      <c r="DS119" s="764"/>
      <c r="DT119" s="764"/>
      <c r="DU119" s="765"/>
      <c r="DV119" s="848">
        <v>2.6</v>
      </c>
      <c r="DW119" s="849"/>
      <c r="DX119" s="849"/>
      <c r="DY119" s="849"/>
      <c r="DZ119" s="850"/>
    </row>
    <row r="120" spans="1:130" s="230" customFormat="1" ht="26.25" customHeight="1" x14ac:dyDescent="0.2">
      <c r="A120" s="820"/>
      <c r="B120" s="821"/>
      <c r="C120" s="815" t="s">
        <v>458</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133</v>
      </c>
      <c r="AB120" s="780"/>
      <c r="AC120" s="780"/>
      <c r="AD120" s="780"/>
      <c r="AE120" s="781"/>
      <c r="AF120" s="782" t="s">
        <v>391</v>
      </c>
      <c r="AG120" s="780"/>
      <c r="AH120" s="780"/>
      <c r="AI120" s="780"/>
      <c r="AJ120" s="781"/>
      <c r="AK120" s="782" t="s">
        <v>391</v>
      </c>
      <c r="AL120" s="780"/>
      <c r="AM120" s="780"/>
      <c r="AN120" s="780"/>
      <c r="AO120" s="781"/>
      <c r="AP120" s="824" t="s">
        <v>133</v>
      </c>
      <c r="AQ120" s="825"/>
      <c r="AR120" s="825"/>
      <c r="AS120" s="825"/>
      <c r="AT120" s="826"/>
      <c r="AU120" s="880" t="s">
        <v>483</v>
      </c>
      <c r="AV120" s="881"/>
      <c r="AW120" s="881"/>
      <c r="AX120" s="881"/>
      <c r="AY120" s="882"/>
      <c r="AZ120" s="860" t="s">
        <v>484</v>
      </c>
      <c r="BA120" s="808"/>
      <c r="BB120" s="808"/>
      <c r="BC120" s="808"/>
      <c r="BD120" s="808"/>
      <c r="BE120" s="808"/>
      <c r="BF120" s="808"/>
      <c r="BG120" s="808"/>
      <c r="BH120" s="808"/>
      <c r="BI120" s="808"/>
      <c r="BJ120" s="808"/>
      <c r="BK120" s="808"/>
      <c r="BL120" s="808"/>
      <c r="BM120" s="808"/>
      <c r="BN120" s="808"/>
      <c r="BO120" s="808"/>
      <c r="BP120" s="809"/>
      <c r="BQ120" s="861">
        <v>183879808</v>
      </c>
      <c r="BR120" s="842"/>
      <c r="BS120" s="842"/>
      <c r="BT120" s="842"/>
      <c r="BU120" s="842"/>
      <c r="BV120" s="842">
        <v>251654546</v>
      </c>
      <c r="BW120" s="842"/>
      <c r="BX120" s="842"/>
      <c r="BY120" s="842"/>
      <c r="BZ120" s="842"/>
      <c r="CA120" s="842">
        <v>301420605</v>
      </c>
      <c r="CB120" s="842"/>
      <c r="CC120" s="842"/>
      <c r="CD120" s="842"/>
      <c r="CE120" s="842"/>
      <c r="CF120" s="866">
        <v>34.200000000000003</v>
      </c>
      <c r="CG120" s="867"/>
      <c r="CH120" s="867"/>
      <c r="CI120" s="867"/>
      <c r="CJ120" s="867"/>
      <c r="CK120" s="868" t="s">
        <v>485</v>
      </c>
      <c r="CL120" s="852"/>
      <c r="CM120" s="852"/>
      <c r="CN120" s="852"/>
      <c r="CO120" s="853"/>
      <c r="CP120" s="872" t="s">
        <v>486</v>
      </c>
      <c r="CQ120" s="873"/>
      <c r="CR120" s="873"/>
      <c r="CS120" s="873"/>
      <c r="CT120" s="873"/>
      <c r="CU120" s="873"/>
      <c r="CV120" s="873"/>
      <c r="CW120" s="873"/>
      <c r="CX120" s="873"/>
      <c r="CY120" s="873"/>
      <c r="CZ120" s="873"/>
      <c r="DA120" s="873"/>
      <c r="DB120" s="873"/>
      <c r="DC120" s="873"/>
      <c r="DD120" s="873"/>
      <c r="DE120" s="873"/>
      <c r="DF120" s="874"/>
      <c r="DG120" s="861">
        <v>348458593</v>
      </c>
      <c r="DH120" s="842"/>
      <c r="DI120" s="842"/>
      <c r="DJ120" s="842"/>
      <c r="DK120" s="842"/>
      <c r="DL120" s="842">
        <v>345707376</v>
      </c>
      <c r="DM120" s="842"/>
      <c r="DN120" s="842"/>
      <c r="DO120" s="842"/>
      <c r="DP120" s="842"/>
      <c r="DQ120" s="842">
        <v>367916717</v>
      </c>
      <c r="DR120" s="842"/>
      <c r="DS120" s="842"/>
      <c r="DT120" s="842"/>
      <c r="DU120" s="842"/>
      <c r="DV120" s="843">
        <v>41.7</v>
      </c>
      <c r="DW120" s="843"/>
      <c r="DX120" s="843"/>
      <c r="DY120" s="843"/>
      <c r="DZ120" s="844"/>
    </row>
    <row r="121" spans="1:130" s="230" customFormat="1" ht="26.25" customHeight="1" x14ac:dyDescent="0.2">
      <c r="A121" s="820"/>
      <c r="B121" s="821"/>
      <c r="C121" s="863" t="s">
        <v>487</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391</v>
      </c>
      <c r="AB121" s="780"/>
      <c r="AC121" s="780"/>
      <c r="AD121" s="780"/>
      <c r="AE121" s="781"/>
      <c r="AF121" s="782" t="s">
        <v>133</v>
      </c>
      <c r="AG121" s="780"/>
      <c r="AH121" s="780"/>
      <c r="AI121" s="780"/>
      <c r="AJ121" s="781"/>
      <c r="AK121" s="782" t="s">
        <v>391</v>
      </c>
      <c r="AL121" s="780"/>
      <c r="AM121" s="780"/>
      <c r="AN121" s="780"/>
      <c r="AO121" s="781"/>
      <c r="AP121" s="824" t="s">
        <v>391</v>
      </c>
      <c r="AQ121" s="825"/>
      <c r="AR121" s="825"/>
      <c r="AS121" s="825"/>
      <c r="AT121" s="826"/>
      <c r="AU121" s="883"/>
      <c r="AV121" s="884"/>
      <c r="AW121" s="884"/>
      <c r="AX121" s="884"/>
      <c r="AY121" s="885"/>
      <c r="AZ121" s="815" t="s">
        <v>488</v>
      </c>
      <c r="BA121" s="752"/>
      <c r="BB121" s="752"/>
      <c r="BC121" s="752"/>
      <c r="BD121" s="752"/>
      <c r="BE121" s="752"/>
      <c r="BF121" s="752"/>
      <c r="BG121" s="752"/>
      <c r="BH121" s="752"/>
      <c r="BI121" s="752"/>
      <c r="BJ121" s="752"/>
      <c r="BK121" s="752"/>
      <c r="BL121" s="752"/>
      <c r="BM121" s="752"/>
      <c r="BN121" s="752"/>
      <c r="BO121" s="752"/>
      <c r="BP121" s="753"/>
      <c r="BQ121" s="816">
        <v>777425702</v>
      </c>
      <c r="BR121" s="817"/>
      <c r="BS121" s="817"/>
      <c r="BT121" s="817"/>
      <c r="BU121" s="817"/>
      <c r="BV121" s="817">
        <v>691902153</v>
      </c>
      <c r="BW121" s="817"/>
      <c r="BX121" s="817"/>
      <c r="BY121" s="817"/>
      <c r="BZ121" s="817"/>
      <c r="CA121" s="817">
        <v>689256514</v>
      </c>
      <c r="CB121" s="817"/>
      <c r="CC121" s="817"/>
      <c r="CD121" s="817"/>
      <c r="CE121" s="817"/>
      <c r="CF121" s="875">
        <v>78.099999999999994</v>
      </c>
      <c r="CG121" s="876"/>
      <c r="CH121" s="876"/>
      <c r="CI121" s="876"/>
      <c r="CJ121" s="876"/>
      <c r="CK121" s="869"/>
      <c r="CL121" s="855"/>
      <c r="CM121" s="855"/>
      <c r="CN121" s="855"/>
      <c r="CO121" s="856"/>
      <c r="CP121" s="835" t="s">
        <v>420</v>
      </c>
      <c r="CQ121" s="836"/>
      <c r="CR121" s="836"/>
      <c r="CS121" s="836"/>
      <c r="CT121" s="836"/>
      <c r="CU121" s="836"/>
      <c r="CV121" s="836"/>
      <c r="CW121" s="836"/>
      <c r="CX121" s="836"/>
      <c r="CY121" s="836"/>
      <c r="CZ121" s="836"/>
      <c r="DA121" s="836"/>
      <c r="DB121" s="836"/>
      <c r="DC121" s="836"/>
      <c r="DD121" s="836"/>
      <c r="DE121" s="836"/>
      <c r="DF121" s="837"/>
      <c r="DG121" s="816">
        <v>44687491</v>
      </c>
      <c r="DH121" s="817"/>
      <c r="DI121" s="817"/>
      <c r="DJ121" s="817"/>
      <c r="DK121" s="817"/>
      <c r="DL121" s="817">
        <v>40036281</v>
      </c>
      <c r="DM121" s="817"/>
      <c r="DN121" s="817"/>
      <c r="DO121" s="817"/>
      <c r="DP121" s="817"/>
      <c r="DQ121" s="817">
        <v>37201399</v>
      </c>
      <c r="DR121" s="817"/>
      <c r="DS121" s="817"/>
      <c r="DT121" s="817"/>
      <c r="DU121" s="817"/>
      <c r="DV121" s="794">
        <v>4.2</v>
      </c>
      <c r="DW121" s="794"/>
      <c r="DX121" s="794"/>
      <c r="DY121" s="794"/>
      <c r="DZ121" s="795"/>
    </row>
    <row r="122" spans="1:130" s="230" customFormat="1" ht="26.25" customHeight="1" x14ac:dyDescent="0.2">
      <c r="A122" s="820"/>
      <c r="B122" s="821"/>
      <c r="C122" s="815" t="s">
        <v>469</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391</v>
      </c>
      <c r="AB122" s="780"/>
      <c r="AC122" s="780"/>
      <c r="AD122" s="780"/>
      <c r="AE122" s="781"/>
      <c r="AF122" s="782" t="s">
        <v>391</v>
      </c>
      <c r="AG122" s="780"/>
      <c r="AH122" s="780"/>
      <c r="AI122" s="780"/>
      <c r="AJ122" s="781"/>
      <c r="AK122" s="782" t="s">
        <v>391</v>
      </c>
      <c r="AL122" s="780"/>
      <c r="AM122" s="780"/>
      <c r="AN122" s="780"/>
      <c r="AO122" s="781"/>
      <c r="AP122" s="824" t="s">
        <v>391</v>
      </c>
      <c r="AQ122" s="825"/>
      <c r="AR122" s="825"/>
      <c r="AS122" s="825"/>
      <c r="AT122" s="826"/>
      <c r="AU122" s="883"/>
      <c r="AV122" s="884"/>
      <c r="AW122" s="884"/>
      <c r="AX122" s="884"/>
      <c r="AY122" s="885"/>
      <c r="AZ122" s="838" t="s">
        <v>489</v>
      </c>
      <c r="BA122" s="839"/>
      <c r="BB122" s="839"/>
      <c r="BC122" s="839"/>
      <c r="BD122" s="839"/>
      <c r="BE122" s="839"/>
      <c r="BF122" s="839"/>
      <c r="BG122" s="839"/>
      <c r="BH122" s="839"/>
      <c r="BI122" s="839"/>
      <c r="BJ122" s="839"/>
      <c r="BK122" s="839"/>
      <c r="BL122" s="839"/>
      <c r="BM122" s="839"/>
      <c r="BN122" s="839"/>
      <c r="BO122" s="839"/>
      <c r="BP122" s="840"/>
      <c r="BQ122" s="879">
        <v>1348979409</v>
      </c>
      <c r="BR122" s="845"/>
      <c r="BS122" s="845"/>
      <c r="BT122" s="845"/>
      <c r="BU122" s="845"/>
      <c r="BV122" s="845">
        <v>1344210447</v>
      </c>
      <c r="BW122" s="845"/>
      <c r="BX122" s="845"/>
      <c r="BY122" s="845"/>
      <c r="BZ122" s="845"/>
      <c r="CA122" s="845">
        <v>1306678224</v>
      </c>
      <c r="CB122" s="845"/>
      <c r="CC122" s="845"/>
      <c r="CD122" s="845"/>
      <c r="CE122" s="845"/>
      <c r="CF122" s="846">
        <v>148.1</v>
      </c>
      <c r="CG122" s="847"/>
      <c r="CH122" s="847"/>
      <c r="CI122" s="847"/>
      <c r="CJ122" s="847"/>
      <c r="CK122" s="869"/>
      <c r="CL122" s="855"/>
      <c r="CM122" s="855"/>
      <c r="CN122" s="855"/>
      <c r="CO122" s="856"/>
      <c r="CP122" s="835" t="s">
        <v>490</v>
      </c>
      <c r="CQ122" s="836"/>
      <c r="CR122" s="836"/>
      <c r="CS122" s="836"/>
      <c r="CT122" s="836"/>
      <c r="CU122" s="836"/>
      <c r="CV122" s="836"/>
      <c r="CW122" s="836"/>
      <c r="CX122" s="836"/>
      <c r="CY122" s="836"/>
      <c r="CZ122" s="836"/>
      <c r="DA122" s="836"/>
      <c r="DB122" s="836"/>
      <c r="DC122" s="836"/>
      <c r="DD122" s="836"/>
      <c r="DE122" s="836"/>
      <c r="DF122" s="837"/>
      <c r="DG122" s="816">
        <v>45898325</v>
      </c>
      <c r="DH122" s="817"/>
      <c r="DI122" s="817"/>
      <c r="DJ122" s="817"/>
      <c r="DK122" s="817"/>
      <c r="DL122" s="817">
        <v>40999314</v>
      </c>
      <c r="DM122" s="817"/>
      <c r="DN122" s="817"/>
      <c r="DO122" s="817"/>
      <c r="DP122" s="817"/>
      <c r="DQ122" s="817">
        <v>37071406</v>
      </c>
      <c r="DR122" s="817"/>
      <c r="DS122" s="817"/>
      <c r="DT122" s="817"/>
      <c r="DU122" s="817"/>
      <c r="DV122" s="794">
        <v>4.2</v>
      </c>
      <c r="DW122" s="794"/>
      <c r="DX122" s="794"/>
      <c r="DY122" s="794"/>
      <c r="DZ122" s="795"/>
    </row>
    <row r="123" spans="1:130" s="230" customFormat="1" ht="26.25" customHeight="1" x14ac:dyDescent="0.2">
      <c r="A123" s="820"/>
      <c r="B123" s="821"/>
      <c r="C123" s="815" t="s">
        <v>475</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391</v>
      </c>
      <c r="AB123" s="780"/>
      <c r="AC123" s="780"/>
      <c r="AD123" s="780"/>
      <c r="AE123" s="781"/>
      <c r="AF123" s="782" t="s">
        <v>391</v>
      </c>
      <c r="AG123" s="780"/>
      <c r="AH123" s="780"/>
      <c r="AI123" s="780"/>
      <c r="AJ123" s="781"/>
      <c r="AK123" s="782" t="s">
        <v>391</v>
      </c>
      <c r="AL123" s="780"/>
      <c r="AM123" s="780"/>
      <c r="AN123" s="780"/>
      <c r="AO123" s="781"/>
      <c r="AP123" s="824" t="s">
        <v>391</v>
      </c>
      <c r="AQ123" s="825"/>
      <c r="AR123" s="825"/>
      <c r="AS123" s="825"/>
      <c r="AT123" s="826"/>
      <c r="AU123" s="886"/>
      <c r="AV123" s="887"/>
      <c r="AW123" s="887"/>
      <c r="AX123" s="887"/>
      <c r="AY123" s="887"/>
      <c r="AZ123" s="251" t="s">
        <v>191</v>
      </c>
      <c r="BA123" s="251"/>
      <c r="BB123" s="251"/>
      <c r="BC123" s="251"/>
      <c r="BD123" s="251"/>
      <c r="BE123" s="251"/>
      <c r="BF123" s="251"/>
      <c r="BG123" s="251"/>
      <c r="BH123" s="251"/>
      <c r="BI123" s="251"/>
      <c r="BJ123" s="251"/>
      <c r="BK123" s="251"/>
      <c r="BL123" s="251"/>
      <c r="BM123" s="251"/>
      <c r="BN123" s="251"/>
      <c r="BO123" s="877" t="s">
        <v>491</v>
      </c>
      <c r="BP123" s="878"/>
      <c r="BQ123" s="832">
        <v>2310284919</v>
      </c>
      <c r="BR123" s="833"/>
      <c r="BS123" s="833"/>
      <c r="BT123" s="833"/>
      <c r="BU123" s="833"/>
      <c r="BV123" s="833">
        <v>2287767146</v>
      </c>
      <c r="BW123" s="833"/>
      <c r="BX123" s="833"/>
      <c r="BY123" s="833"/>
      <c r="BZ123" s="833"/>
      <c r="CA123" s="833">
        <v>2297355343</v>
      </c>
      <c r="CB123" s="833"/>
      <c r="CC123" s="833"/>
      <c r="CD123" s="833"/>
      <c r="CE123" s="833"/>
      <c r="CF123" s="748"/>
      <c r="CG123" s="749"/>
      <c r="CH123" s="749"/>
      <c r="CI123" s="749"/>
      <c r="CJ123" s="834"/>
      <c r="CK123" s="869"/>
      <c r="CL123" s="855"/>
      <c r="CM123" s="855"/>
      <c r="CN123" s="855"/>
      <c r="CO123" s="856"/>
      <c r="CP123" s="835" t="s">
        <v>424</v>
      </c>
      <c r="CQ123" s="836"/>
      <c r="CR123" s="836"/>
      <c r="CS123" s="836"/>
      <c r="CT123" s="836"/>
      <c r="CU123" s="836"/>
      <c r="CV123" s="836"/>
      <c r="CW123" s="836"/>
      <c r="CX123" s="836"/>
      <c r="CY123" s="836"/>
      <c r="CZ123" s="836"/>
      <c r="DA123" s="836"/>
      <c r="DB123" s="836"/>
      <c r="DC123" s="836"/>
      <c r="DD123" s="836"/>
      <c r="DE123" s="836"/>
      <c r="DF123" s="837"/>
      <c r="DG123" s="779">
        <v>16373724</v>
      </c>
      <c r="DH123" s="780"/>
      <c r="DI123" s="780"/>
      <c r="DJ123" s="780"/>
      <c r="DK123" s="781"/>
      <c r="DL123" s="782">
        <v>17043101</v>
      </c>
      <c r="DM123" s="780"/>
      <c r="DN123" s="780"/>
      <c r="DO123" s="780"/>
      <c r="DP123" s="781"/>
      <c r="DQ123" s="782">
        <v>7427677</v>
      </c>
      <c r="DR123" s="780"/>
      <c r="DS123" s="780"/>
      <c r="DT123" s="780"/>
      <c r="DU123" s="781"/>
      <c r="DV123" s="824">
        <v>0.8</v>
      </c>
      <c r="DW123" s="825"/>
      <c r="DX123" s="825"/>
      <c r="DY123" s="825"/>
      <c r="DZ123" s="826"/>
    </row>
    <row r="124" spans="1:130" s="230" customFormat="1" ht="26.25" customHeight="1" thickBot="1" x14ac:dyDescent="0.25">
      <c r="A124" s="820"/>
      <c r="B124" s="821"/>
      <c r="C124" s="815" t="s">
        <v>478</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133</v>
      </c>
      <c r="AB124" s="780"/>
      <c r="AC124" s="780"/>
      <c r="AD124" s="780"/>
      <c r="AE124" s="781"/>
      <c r="AF124" s="782" t="s">
        <v>391</v>
      </c>
      <c r="AG124" s="780"/>
      <c r="AH124" s="780"/>
      <c r="AI124" s="780"/>
      <c r="AJ124" s="781"/>
      <c r="AK124" s="782" t="s">
        <v>391</v>
      </c>
      <c r="AL124" s="780"/>
      <c r="AM124" s="780"/>
      <c r="AN124" s="780"/>
      <c r="AO124" s="781"/>
      <c r="AP124" s="824" t="s">
        <v>391</v>
      </c>
      <c r="AQ124" s="825"/>
      <c r="AR124" s="825"/>
      <c r="AS124" s="825"/>
      <c r="AT124" s="826"/>
      <c r="AU124" s="827" t="s">
        <v>492</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137.4</v>
      </c>
      <c r="BR124" s="831"/>
      <c r="BS124" s="831"/>
      <c r="BT124" s="831"/>
      <c r="BU124" s="831"/>
      <c r="BV124" s="831">
        <v>129.9</v>
      </c>
      <c r="BW124" s="831"/>
      <c r="BX124" s="831"/>
      <c r="BY124" s="831"/>
      <c r="BZ124" s="831"/>
      <c r="CA124" s="831">
        <v>129.19999999999999</v>
      </c>
      <c r="CB124" s="831"/>
      <c r="CC124" s="831"/>
      <c r="CD124" s="831"/>
      <c r="CE124" s="831"/>
      <c r="CF124" s="726"/>
      <c r="CG124" s="727"/>
      <c r="CH124" s="727"/>
      <c r="CI124" s="727"/>
      <c r="CJ124" s="862"/>
      <c r="CK124" s="870"/>
      <c r="CL124" s="870"/>
      <c r="CM124" s="870"/>
      <c r="CN124" s="870"/>
      <c r="CO124" s="871"/>
      <c r="CP124" s="835" t="s">
        <v>493</v>
      </c>
      <c r="CQ124" s="836"/>
      <c r="CR124" s="836"/>
      <c r="CS124" s="836"/>
      <c r="CT124" s="836"/>
      <c r="CU124" s="836"/>
      <c r="CV124" s="836"/>
      <c r="CW124" s="836"/>
      <c r="CX124" s="836"/>
      <c r="CY124" s="836"/>
      <c r="CZ124" s="836"/>
      <c r="DA124" s="836"/>
      <c r="DB124" s="836"/>
      <c r="DC124" s="836"/>
      <c r="DD124" s="836"/>
      <c r="DE124" s="836"/>
      <c r="DF124" s="837"/>
      <c r="DG124" s="763">
        <v>12539417</v>
      </c>
      <c r="DH124" s="764"/>
      <c r="DI124" s="764"/>
      <c r="DJ124" s="764"/>
      <c r="DK124" s="765"/>
      <c r="DL124" s="766">
        <v>10759347</v>
      </c>
      <c r="DM124" s="764"/>
      <c r="DN124" s="764"/>
      <c r="DO124" s="764"/>
      <c r="DP124" s="765"/>
      <c r="DQ124" s="766">
        <v>11056979</v>
      </c>
      <c r="DR124" s="764"/>
      <c r="DS124" s="764"/>
      <c r="DT124" s="764"/>
      <c r="DU124" s="765"/>
      <c r="DV124" s="848">
        <v>1.3</v>
      </c>
      <c r="DW124" s="849"/>
      <c r="DX124" s="849"/>
      <c r="DY124" s="849"/>
      <c r="DZ124" s="850"/>
    </row>
    <row r="125" spans="1:130" s="230" customFormat="1" ht="26.25" customHeight="1" x14ac:dyDescent="0.2">
      <c r="A125" s="820"/>
      <c r="B125" s="821"/>
      <c r="C125" s="815" t="s">
        <v>480</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391</v>
      </c>
      <c r="AB125" s="780"/>
      <c r="AC125" s="780"/>
      <c r="AD125" s="780"/>
      <c r="AE125" s="781"/>
      <c r="AF125" s="782" t="s">
        <v>391</v>
      </c>
      <c r="AG125" s="780"/>
      <c r="AH125" s="780"/>
      <c r="AI125" s="780"/>
      <c r="AJ125" s="781"/>
      <c r="AK125" s="782" t="s">
        <v>133</v>
      </c>
      <c r="AL125" s="780"/>
      <c r="AM125" s="780"/>
      <c r="AN125" s="780"/>
      <c r="AO125" s="781"/>
      <c r="AP125" s="824" t="s">
        <v>391</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494</v>
      </c>
      <c r="CL125" s="852"/>
      <c r="CM125" s="852"/>
      <c r="CN125" s="852"/>
      <c r="CO125" s="853"/>
      <c r="CP125" s="860" t="s">
        <v>495</v>
      </c>
      <c r="CQ125" s="808"/>
      <c r="CR125" s="808"/>
      <c r="CS125" s="808"/>
      <c r="CT125" s="808"/>
      <c r="CU125" s="808"/>
      <c r="CV125" s="808"/>
      <c r="CW125" s="808"/>
      <c r="CX125" s="808"/>
      <c r="CY125" s="808"/>
      <c r="CZ125" s="808"/>
      <c r="DA125" s="808"/>
      <c r="DB125" s="808"/>
      <c r="DC125" s="808"/>
      <c r="DD125" s="808"/>
      <c r="DE125" s="808"/>
      <c r="DF125" s="809"/>
      <c r="DG125" s="861" t="s">
        <v>391</v>
      </c>
      <c r="DH125" s="842"/>
      <c r="DI125" s="842"/>
      <c r="DJ125" s="842"/>
      <c r="DK125" s="842"/>
      <c r="DL125" s="842" t="s">
        <v>496</v>
      </c>
      <c r="DM125" s="842"/>
      <c r="DN125" s="842"/>
      <c r="DO125" s="842"/>
      <c r="DP125" s="842"/>
      <c r="DQ125" s="842" t="s">
        <v>391</v>
      </c>
      <c r="DR125" s="842"/>
      <c r="DS125" s="842"/>
      <c r="DT125" s="842"/>
      <c r="DU125" s="842"/>
      <c r="DV125" s="843" t="s">
        <v>391</v>
      </c>
      <c r="DW125" s="843"/>
      <c r="DX125" s="843"/>
      <c r="DY125" s="843"/>
      <c r="DZ125" s="844"/>
    </row>
    <row r="126" spans="1:130" s="230" customFormat="1" ht="26.25" customHeight="1" thickBot="1" x14ac:dyDescent="0.25">
      <c r="A126" s="820"/>
      <c r="B126" s="821"/>
      <c r="C126" s="815" t="s">
        <v>482</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391</v>
      </c>
      <c r="AB126" s="780"/>
      <c r="AC126" s="780"/>
      <c r="AD126" s="780"/>
      <c r="AE126" s="781"/>
      <c r="AF126" s="782" t="s">
        <v>391</v>
      </c>
      <c r="AG126" s="780"/>
      <c r="AH126" s="780"/>
      <c r="AI126" s="780"/>
      <c r="AJ126" s="781"/>
      <c r="AK126" s="782" t="s">
        <v>133</v>
      </c>
      <c r="AL126" s="780"/>
      <c r="AM126" s="780"/>
      <c r="AN126" s="780"/>
      <c r="AO126" s="781"/>
      <c r="AP126" s="824" t="s">
        <v>497</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498</v>
      </c>
      <c r="CQ126" s="752"/>
      <c r="CR126" s="752"/>
      <c r="CS126" s="752"/>
      <c r="CT126" s="752"/>
      <c r="CU126" s="752"/>
      <c r="CV126" s="752"/>
      <c r="CW126" s="752"/>
      <c r="CX126" s="752"/>
      <c r="CY126" s="752"/>
      <c r="CZ126" s="752"/>
      <c r="DA126" s="752"/>
      <c r="DB126" s="752"/>
      <c r="DC126" s="752"/>
      <c r="DD126" s="752"/>
      <c r="DE126" s="752"/>
      <c r="DF126" s="753"/>
      <c r="DG126" s="816" t="s">
        <v>133</v>
      </c>
      <c r="DH126" s="817"/>
      <c r="DI126" s="817"/>
      <c r="DJ126" s="817"/>
      <c r="DK126" s="817"/>
      <c r="DL126" s="817" t="s">
        <v>391</v>
      </c>
      <c r="DM126" s="817"/>
      <c r="DN126" s="817"/>
      <c r="DO126" s="817"/>
      <c r="DP126" s="817"/>
      <c r="DQ126" s="817" t="s">
        <v>391</v>
      </c>
      <c r="DR126" s="817"/>
      <c r="DS126" s="817"/>
      <c r="DT126" s="817"/>
      <c r="DU126" s="817"/>
      <c r="DV126" s="794" t="s">
        <v>133</v>
      </c>
      <c r="DW126" s="794"/>
      <c r="DX126" s="794"/>
      <c r="DY126" s="794"/>
      <c r="DZ126" s="795"/>
    </row>
    <row r="127" spans="1:130" s="230" customFormat="1" ht="26.25" customHeight="1" x14ac:dyDescent="0.2">
      <c r="A127" s="822"/>
      <c r="B127" s="823"/>
      <c r="C127" s="838" t="s">
        <v>499</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133</v>
      </c>
      <c r="AB127" s="780"/>
      <c r="AC127" s="780"/>
      <c r="AD127" s="780"/>
      <c r="AE127" s="781"/>
      <c r="AF127" s="782" t="s">
        <v>133</v>
      </c>
      <c r="AG127" s="780"/>
      <c r="AH127" s="780"/>
      <c r="AI127" s="780"/>
      <c r="AJ127" s="781"/>
      <c r="AK127" s="782" t="s">
        <v>133</v>
      </c>
      <c r="AL127" s="780"/>
      <c r="AM127" s="780"/>
      <c r="AN127" s="780"/>
      <c r="AO127" s="781"/>
      <c r="AP127" s="824" t="s">
        <v>133</v>
      </c>
      <c r="AQ127" s="825"/>
      <c r="AR127" s="825"/>
      <c r="AS127" s="825"/>
      <c r="AT127" s="826"/>
      <c r="AU127" s="232"/>
      <c r="AV127" s="232"/>
      <c r="AW127" s="232"/>
      <c r="AX127" s="841" t="s">
        <v>500</v>
      </c>
      <c r="AY127" s="812"/>
      <c r="AZ127" s="812"/>
      <c r="BA127" s="812"/>
      <c r="BB127" s="812"/>
      <c r="BC127" s="812"/>
      <c r="BD127" s="812"/>
      <c r="BE127" s="813"/>
      <c r="BF127" s="811" t="s">
        <v>501</v>
      </c>
      <c r="BG127" s="812"/>
      <c r="BH127" s="812"/>
      <c r="BI127" s="812"/>
      <c r="BJ127" s="812"/>
      <c r="BK127" s="812"/>
      <c r="BL127" s="813"/>
      <c r="BM127" s="811" t="s">
        <v>502</v>
      </c>
      <c r="BN127" s="812"/>
      <c r="BO127" s="812"/>
      <c r="BP127" s="812"/>
      <c r="BQ127" s="812"/>
      <c r="BR127" s="812"/>
      <c r="BS127" s="813"/>
      <c r="BT127" s="811" t="s">
        <v>503</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504</v>
      </c>
      <c r="CQ127" s="752"/>
      <c r="CR127" s="752"/>
      <c r="CS127" s="752"/>
      <c r="CT127" s="752"/>
      <c r="CU127" s="752"/>
      <c r="CV127" s="752"/>
      <c r="CW127" s="752"/>
      <c r="CX127" s="752"/>
      <c r="CY127" s="752"/>
      <c r="CZ127" s="752"/>
      <c r="DA127" s="752"/>
      <c r="DB127" s="752"/>
      <c r="DC127" s="752"/>
      <c r="DD127" s="752"/>
      <c r="DE127" s="752"/>
      <c r="DF127" s="753"/>
      <c r="DG127" s="816" t="s">
        <v>133</v>
      </c>
      <c r="DH127" s="817"/>
      <c r="DI127" s="817"/>
      <c r="DJ127" s="817"/>
      <c r="DK127" s="817"/>
      <c r="DL127" s="817" t="s">
        <v>133</v>
      </c>
      <c r="DM127" s="817"/>
      <c r="DN127" s="817"/>
      <c r="DO127" s="817"/>
      <c r="DP127" s="817"/>
      <c r="DQ127" s="817" t="s">
        <v>133</v>
      </c>
      <c r="DR127" s="817"/>
      <c r="DS127" s="817"/>
      <c r="DT127" s="817"/>
      <c r="DU127" s="817"/>
      <c r="DV127" s="794" t="s">
        <v>391</v>
      </c>
      <c r="DW127" s="794"/>
      <c r="DX127" s="794"/>
      <c r="DY127" s="794"/>
      <c r="DZ127" s="795"/>
    </row>
    <row r="128" spans="1:130" s="230" customFormat="1" ht="26.25" customHeight="1" thickBot="1" x14ac:dyDescent="0.25">
      <c r="A128" s="796" t="s">
        <v>505</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506</v>
      </c>
      <c r="X128" s="798"/>
      <c r="Y128" s="798"/>
      <c r="Z128" s="799"/>
      <c r="AA128" s="800">
        <v>61815390</v>
      </c>
      <c r="AB128" s="801"/>
      <c r="AC128" s="801"/>
      <c r="AD128" s="801"/>
      <c r="AE128" s="802"/>
      <c r="AF128" s="803">
        <v>51424709</v>
      </c>
      <c r="AG128" s="801"/>
      <c r="AH128" s="801"/>
      <c r="AI128" s="801"/>
      <c r="AJ128" s="802"/>
      <c r="AK128" s="803">
        <v>69071805</v>
      </c>
      <c r="AL128" s="801"/>
      <c r="AM128" s="801"/>
      <c r="AN128" s="801"/>
      <c r="AO128" s="802"/>
      <c r="AP128" s="804"/>
      <c r="AQ128" s="805"/>
      <c r="AR128" s="805"/>
      <c r="AS128" s="805"/>
      <c r="AT128" s="806"/>
      <c r="AU128" s="232"/>
      <c r="AV128" s="232"/>
      <c r="AW128" s="232"/>
      <c r="AX128" s="807" t="s">
        <v>507</v>
      </c>
      <c r="AY128" s="808"/>
      <c r="AZ128" s="808"/>
      <c r="BA128" s="808"/>
      <c r="BB128" s="808"/>
      <c r="BC128" s="808"/>
      <c r="BD128" s="808"/>
      <c r="BE128" s="809"/>
      <c r="BF128" s="786" t="s">
        <v>133</v>
      </c>
      <c r="BG128" s="787"/>
      <c r="BH128" s="787"/>
      <c r="BI128" s="787"/>
      <c r="BJ128" s="787"/>
      <c r="BK128" s="787"/>
      <c r="BL128" s="810"/>
      <c r="BM128" s="786">
        <v>11.25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508</v>
      </c>
      <c r="CQ128" s="730"/>
      <c r="CR128" s="730"/>
      <c r="CS128" s="730"/>
      <c r="CT128" s="730"/>
      <c r="CU128" s="730"/>
      <c r="CV128" s="730"/>
      <c r="CW128" s="730"/>
      <c r="CX128" s="730"/>
      <c r="CY128" s="730"/>
      <c r="CZ128" s="730"/>
      <c r="DA128" s="730"/>
      <c r="DB128" s="730"/>
      <c r="DC128" s="730"/>
      <c r="DD128" s="730"/>
      <c r="DE128" s="730"/>
      <c r="DF128" s="731"/>
      <c r="DG128" s="790">
        <v>39544193</v>
      </c>
      <c r="DH128" s="791"/>
      <c r="DI128" s="791"/>
      <c r="DJ128" s="791"/>
      <c r="DK128" s="791"/>
      <c r="DL128" s="791">
        <v>10655056</v>
      </c>
      <c r="DM128" s="791"/>
      <c r="DN128" s="791"/>
      <c r="DO128" s="791"/>
      <c r="DP128" s="791"/>
      <c r="DQ128" s="791">
        <v>7980713</v>
      </c>
      <c r="DR128" s="791"/>
      <c r="DS128" s="791"/>
      <c r="DT128" s="791"/>
      <c r="DU128" s="791"/>
      <c r="DV128" s="792">
        <v>0.9</v>
      </c>
      <c r="DW128" s="792"/>
      <c r="DX128" s="792"/>
      <c r="DY128" s="792"/>
      <c r="DZ128" s="793"/>
    </row>
    <row r="129" spans="1:131" s="230" customFormat="1" ht="26.25" customHeight="1" x14ac:dyDescent="0.2">
      <c r="A129" s="774" t="s">
        <v>110</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509</v>
      </c>
      <c r="X129" s="777"/>
      <c r="Y129" s="777"/>
      <c r="Z129" s="778"/>
      <c r="AA129" s="779">
        <v>957786462</v>
      </c>
      <c r="AB129" s="780"/>
      <c r="AC129" s="780"/>
      <c r="AD129" s="780"/>
      <c r="AE129" s="781"/>
      <c r="AF129" s="782">
        <v>999814703</v>
      </c>
      <c r="AG129" s="780"/>
      <c r="AH129" s="780"/>
      <c r="AI129" s="780"/>
      <c r="AJ129" s="781"/>
      <c r="AK129" s="782">
        <v>982949142</v>
      </c>
      <c r="AL129" s="780"/>
      <c r="AM129" s="780"/>
      <c r="AN129" s="780"/>
      <c r="AO129" s="781"/>
      <c r="AP129" s="783"/>
      <c r="AQ129" s="784"/>
      <c r="AR129" s="784"/>
      <c r="AS129" s="784"/>
      <c r="AT129" s="785"/>
      <c r="AU129" s="233"/>
      <c r="AV129" s="233"/>
      <c r="AW129" s="233"/>
      <c r="AX129" s="751" t="s">
        <v>510</v>
      </c>
      <c r="AY129" s="752"/>
      <c r="AZ129" s="752"/>
      <c r="BA129" s="752"/>
      <c r="BB129" s="752"/>
      <c r="BC129" s="752"/>
      <c r="BD129" s="752"/>
      <c r="BE129" s="753"/>
      <c r="BF129" s="770" t="s">
        <v>391</v>
      </c>
      <c r="BG129" s="771"/>
      <c r="BH129" s="771"/>
      <c r="BI129" s="771"/>
      <c r="BJ129" s="771"/>
      <c r="BK129" s="771"/>
      <c r="BL129" s="772"/>
      <c r="BM129" s="770">
        <v>16.25</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511</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512</v>
      </c>
      <c r="X130" s="777"/>
      <c r="Y130" s="777"/>
      <c r="Z130" s="778"/>
      <c r="AA130" s="779">
        <v>104869365</v>
      </c>
      <c r="AB130" s="780"/>
      <c r="AC130" s="780"/>
      <c r="AD130" s="780"/>
      <c r="AE130" s="781"/>
      <c r="AF130" s="782">
        <v>104749580</v>
      </c>
      <c r="AG130" s="780"/>
      <c r="AH130" s="780"/>
      <c r="AI130" s="780"/>
      <c r="AJ130" s="781"/>
      <c r="AK130" s="782">
        <v>100787701</v>
      </c>
      <c r="AL130" s="780"/>
      <c r="AM130" s="780"/>
      <c r="AN130" s="780"/>
      <c r="AO130" s="781"/>
      <c r="AP130" s="783"/>
      <c r="AQ130" s="784"/>
      <c r="AR130" s="784"/>
      <c r="AS130" s="784"/>
      <c r="AT130" s="785"/>
      <c r="AU130" s="233"/>
      <c r="AV130" s="233"/>
      <c r="AW130" s="233"/>
      <c r="AX130" s="751" t="s">
        <v>513</v>
      </c>
      <c r="AY130" s="752"/>
      <c r="AZ130" s="752"/>
      <c r="BA130" s="752"/>
      <c r="BB130" s="752"/>
      <c r="BC130" s="752"/>
      <c r="BD130" s="752"/>
      <c r="BE130" s="753"/>
      <c r="BF130" s="754">
        <v>9.6999999999999993</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514</v>
      </c>
      <c r="X131" s="761"/>
      <c r="Y131" s="761"/>
      <c r="Z131" s="762"/>
      <c r="AA131" s="763">
        <v>852917097</v>
      </c>
      <c r="AB131" s="764"/>
      <c r="AC131" s="764"/>
      <c r="AD131" s="764"/>
      <c r="AE131" s="765"/>
      <c r="AF131" s="766">
        <v>895065123</v>
      </c>
      <c r="AG131" s="764"/>
      <c r="AH131" s="764"/>
      <c r="AI131" s="764"/>
      <c r="AJ131" s="765"/>
      <c r="AK131" s="766">
        <v>882161441</v>
      </c>
      <c r="AL131" s="764"/>
      <c r="AM131" s="764"/>
      <c r="AN131" s="764"/>
      <c r="AO131" s="765"/>
      <c r="AP131" s="767"/>
      <c r="AQ131" s="768"/>
      <c r="AR131" s="768"/>
      <c r="AS131" s="768"/>
      <c r="AT131" s="769"/>
      <c r="AU131" s="233"/>
      <c r="AV131" s="233"/>
      <c r="AW131" s="233"/>
      <c r="AX131" s="729" t="s">
        <v>515</v>
      </c>
      <c r="AY131" s="730"/>
      <c r="AZ131" s="730"/>
      <c r="BA131" s="730"/>
      <c r="BB131" s="730"/>
      <c r="BC131" s="730"/>
      <c r="BD131" s="730"/>
      <c r="BE131" s="731"/>
      <c r="BF131" s="732">
        <v>129.19999999999999</v>
      </c>
      <c r="BG131" s="733"/>
      <c r="BH131" s="733"/>
      <c r="BI131" s="733"/>
      <c r="BJ131" s="733"/>
      <c r="BK131" s="733"/>
      <c r="BL131" s="734"/>
      <c r="BM131" s="732">
        <v>400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516</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517</v>
      </c>
      <c r="W132" s="742"/>
      <c r="X132" s="742"/>
      <c r="Y132" s="742"/>
      <c r="Z132" s="743"/>
      <c r="AA132" s="744">
        <v>10.806974110000001</v>
      </c>
      <c r="AB132" s="745"/>
      <c r="AC132" s="745"/>
      <c r="AD132" s="745"/>
      <c r="AE132" s="746"/>
      <c r="AF132" s="747">
        <v>10.041867229999999</v>
      </c>
      <c r="AG132" s="745"/>
      <c r="AH132" s="745"/>
      <c r="AI132" s="745"/>
      <c r="AJ132" s="746"/>
      <c r="AK132" s="747">
        <v>8.4476780649999998</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518</v>
      </c>
      <c r="W133" s="721"/>
      <c r="X133" s="721"/>
      <c r="Y133" s="721"/>
      <c r="Z133" s="722"/>
      <c r="AA133" s="723">
        <v>10.5</v>
      </c>
      <c r="AB133" s="724"/>
      <c r="AC133" s="724"/>
      <c r="AD133" s="724"/>
      <c r="AE133" s="725"/>
      <c r="AF133" s="723">
        <v>10.6</v>
      </c>
      <c r="AG133" s="724"/>
      <c r="AH133" s="724"/>
      <c r="AI133" s="724"/>
      <c r="AJ133" s="725"/>
      <c r="AK133" s="723">
        <v>9.6999999999999993</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PL1ycBkc5RYesOhEZdCR8sM3I6WfLGx26UQ3zjbVt6ZpD0mR0usvHVk1KFyD7tNYdqLMMzRtBMktb06nFHuS6w==" saltValue="/wVcMMylUA8lODEMxvqdDQ==" spinCount="100000" sheet="1" objects="1" scenarios="1" formatRows="0"/>
  <customSheetViews>
    <customSheetView guid="{80CB8F96-30A8-4A01-A16A-E5B85CFD8E14}" scale="70" fitToPage="1" hiddenRows="1" hiddenColumns="1">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customSheetView>
  </customSheetViews>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519</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nVxnmC7DNnH0YvSC817LpxFA5Hwi4VVusCEooTZ7TOifxLOVSQkZhuxGKR5q1PjDrvcmyTy8lTptInivlyM4xw==" saltValue="jfoPOuWD6EhEaw4J2sfyjQ==" spinCount="100000" sheet="1" objects="1" scenarios="1"/>
  <dataConsolidate/>
  <customSheetViews>
    <customSheetView guid="{80CB8F96-30A8-4A01-A16A-E5B85CFD8E14}" showGridLines="0" fitToPage="1" hiddenRows="1" hiddenColumns="1">
      <pageMargins left="0" right="0" top="0" bottom="0" header="0" footer="0"/>
      <printOptions horizontalCentered="1" verticalCentered="1"/>
      <pageSetup paperSize="9" scale="46" orientation="landscape" horizontalDpi="300" verticalDpi="300"/>
      <headerFooter alignWithMargins="0">
        <oddFooter>&amp;C&amp;P/&amp;N</oddFooter>
      </headerFooter>
    </customSheetView>
  </customSheetViews>
  <phoneticPr fontId="2"/>
  <printOptions horizontalCentered="1" verticalCentered="1"/>
  <pageMargins left="0" right="0" top="0" bottom="0" header="0" footer="0"/>
  <pageSetup paperSize="9" scale="46"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520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521</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1" t="s">
        <v>522</v>
      </c>
      <c r="AP7" s="272"/>
      <c r="AQ7" s="273" t="s">
        <v>523</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2"/>
      <c r="AP8" s="278" t="s">
        <v>524</v>
      </c>
      <c r="AQ8" s="279" t="s">
        <v>525</v>
      </c>
      <c r="AR8" s="280" t="s">
        <v>526</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3" t="s">
        <v>527</v>
      </c>
      <c r="AL9" s="1134"/>
      <c r="AM9" s="1134"/>
      <c r="AN9" s="1135"/>
      <c r="AO9" s="281">
        <v>364447730</v>
      </c>
      <c r="AP9" s="281">
        <v>97092</v>
      </c>
      <c r="AQ9" s="282">
        <v>106216</v>
      </c>
      <c r="AR9" s="283">
        <v>-8.6</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3" t="s">
        <v>528</v>
      </c>
      <c r="AL10" s="1134"/>
      <c r="AM10" s="1134"/>
      <c r="AN10" s="1135"/>
      <c r="AO10" s="284">
        <v>469</v>
      </c>
      <c r="AP10" s="284">
        <v>0</v>
      </c>
      <c r="AQ10" s="285">
        <v>93</v>
      </c>
      <c r="AR10" s="286">
        <v>-100</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3" t="s">
        <v>529</v>
      </c>
      <c r="AL11" s="1134"/>
      <c r="AM11" s="1134"/>
      <c r="AN11" s="1135"/>
      <c r="AO11" s="284">
        <v>2285622</v>
      </c>
      <c r="AP11" s="284">
        <v>609</v>
      </c>
      <c r="AQ11" s="285">
        <v>1081</v>
      </c>
      <c r="AR11" s="286">
        <v>-43.7</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3" t="s">
        <v>530</v>
      </c>
      <c r="AL12" s="1134"/>
      <c r="AM12" s="1134"/>
      <c r="AN12" s="1135"/>
      <c r="AO12" s="284" t="s">
        <v>531</v>
      </c>
      <c r="AP12" s="284" t="s">
        <v>531</v>
      </c>
      <c r="AQ12" s="285">
        <v>5</v>
      </c>
      <c r="AR12" s="286" t="s">
        <v>531</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3" t="s">
        <v>532</v>
      </c>
      <c r="AL13" s="1134"/>
      <c r="AM13" s="1134"/>
      <c r="AN13" s="1135"/>
      <c r="AO13" s="284">
        <v>7417048</v>
      </c>
      <c r="AP13" s="284">
        <v>1976</v>
      </c>
      <c r="AQ13" s="285">
        <v>1912</v>
      </c>
      <c r="AR13" s="286">
        <v>3.3</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3" t="s">
        <v>533</v>
      </c>
      <c r="AL14" s="1134"/>
      <c r="AM14" s="1134"/>
      <c r="AN14" s="1135"/>
      <c r="AO14" s="284">
        <v>4543991</v>
      </c>
      <c r="AP14" s="284">
        <v>1211</v>
      </c>
      <c r="AQ14" s="285">
        <v>1291</v>
      </c>
      <c r="AR14" s="286">
        <v>-6.2</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6" t="s">
        <v>534</v>
      </c>
      <c r="AL15" s="1137"/>
      <c r="AM15" s="1137"/>
      <c r="AN15" s="1138"/>
      <c r="AO15" s="284">
        <v>-21290599</v>
      </c>
      <c r="AP15" s="284">
        <v>-5672</v>
      </c>
      <c r="AQ15" s="285">
        <v>-7284</v>
      </c>
      <c r="AR15" s="286">
        <v>-22.1</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6" t="s">
        <v>191</v>
      </c>
      <c r="AL16" s="1137"/>
      <c r="AM16" s="1137"/>
      <c r="AN16" s="1138"/>
      <c r="AO16" s="284">
        <v>357404261</v>
      </c>
      <c r="AP16" s="284">
        <v>95215</v>
      </c>
      <c r="AQ16" s="285">
        <v>103314</v>
      </c>
      <c r="AR16" s="286">
        <v>-7.8</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535</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536</v>
      </c>
      <c r="AP20" s="293" t="s">
        <v>537</v>
      </c>
      <c r="AQ20" s="294" t="s">
        <v>538</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9" t="s">
        <v>539</v>
      </c>
      <c r="AL21" s="1140"/>
      <c r="AM21" s="1140"/>
      <c r="AN21" s="1141"/>
      <c r="AO21" s="297">
        <v>10.23</v>
      </c>
      <c r="AP21" s="298">
        <v>11.33</v>
      </c>
      <c r="AQ21" s="299">
        <v>-1.1000000000000001</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9" t="s">
        <v>540</v>
      </c>
      <c r="AL22" s="1140"/>
      <c r="AM22" s="1140"/>
      <c r="AN22" s="1141"/>
      <c r="AO22" s="302">
        <v>100.1</v>
      </c>
      <c r="AP22" s="303">
        <v>99.7</v>
      </c>
      <c r="AQ22" s="304">
        <v>0.4</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32" t="s">
        <v>541</v>
      </c>
      <c r="B26" s="1132"/>
      <c r="C26" s="1132"/>
      <c r="D26" s="1132"/>
      <c r="E26" s="1132"/>
      <c r="F26" s="1132"/>
      <c r="G26" s="1132"/>
      <c r="H26" s="1132"/>
      <c r="I26" s="1132"/>
      <c r="J26" s="1132"/>
      <c r="K26" s="1132"/>
      <c r="L26" s="1132"/>
      <c r="M26" s="1132"/>
      <c r="N26" s="1132"/>
      <c r="O26" s="1132"/>
      <c r="P26" s="1132"/>
      <c r="Q26" s="1132"/>
      <c r="R26" s="1132"/>
      <c r="S26" s="1132"/>
      <c r="T26" s="1132"/>
      <c r="U26" s="1132"/>
      <c r="V26" s="1132"/>
      <c r="W26" s="1132"/>
      <c r="X26" s="1132"/>
      <c r="Y26" s="1132"/>
      <c r="Z26" s="1132"/>
      <c r="AA26" s="1132"/>
      <c r="AB26" s="1132"/>
      <c r="AC26" s="1132"/>
      <c r="AD26" s="1132"/>
      <c r="AE26" s="1132"/>
      <c r="AF26" s="1132"/>
      <c r="AG26" s="1132"/>
      <c r="AH26" s="1132"/>
      <c r="AI26" s="1132"/>
      <c r="AJ26" s="1132"/>
      <c r="AK26" s="1132"/>
      <c r="AL26" s="1132"/>
      <c r="AM26" s="1132"/>
      <c r="AN26" s="1132"/>
      <c r="AO26" s="1132"/>
      <c r="AP26" s="1132"/>
      <c r="AQ26" s="1132"/>
      <c r="AR26" s="1132"/>
      <c r="AS26" s="1132"/>
      <c r="AT26" s="267"/>
    </row>
    <row r="27" spans="1:46" ht="13.2" x14ac:dyDescent="0.2">
      <c r="A27" s="309"/>
      <c r="AO27" s="262"/>
      <c r="AP27" s="262"/>
      <c r="AQ27" s="262"/>
      <c r="AR27" s="262"/>
      <c r="AS27" s="262"/>
      <c r="AT27" s="262"/>
    </row>
    <row r="28" spans="1:46" ht="16.2" x14ac:dyDescent="0.2">
      <c r="A28" s="263" t="s">
        <v>542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543</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1" t="s">
        <v>522</v>
      </c>
      <c r="AP30" s="272"/>
      <c r="AQ30" s="273" t="s">
        <v>523</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2"/>
      <c r="AP31" s="278" t="s">
        <v>524</v>
      </c>
      <c r="AQ31" s="279" t="s">
        <v>525</v>
      </c>
      <c r="AR31" s="280" t="s">
        <v>526</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3" t="s">
        <v>544</v>
      </c>
      <c r="AL32" s="1124"/>
      <c r="AM32" s="1124"/>
      <c r="AN32" s="1125"/>
      <c r="AO32" s="312">
        <v>114870002</v>
      </c>
      <c r="AP32" s="312">
        <v>30602</v>
      </c>
      <c r="AQ32" s="313">
        <v>30951</v>
      </c>
      <c r="AR32" s="314">
        <v>-1.1000000000000001</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3" t="s">
        <v>545</v>
      </c>
      <c r="AL33" s="1124"/>
      <c r="AM33" s="1124"/>
      <c r="AN33" s="1125"/>
      <c r="AO33" s="312">
        <v>22518063</v>
      </c>
      <c r="AP33" s="312">
        <v>5999</v>
      </c>
      <c r="AQ33" s="313">
        <v>1792</v>
      </c>
      <c r="AR33" s="314">
        <v>234.8</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3" t="s">
        <v>546</v>
      </c>
      <c r="AL34" s="1124"/>
      <c r="AM34" s="1124"/>
      <c r="AN34" s="1125"/>
      <c r="AO34" s="312">
        <v>61172265</v>
      </c>
      <c r="AP34" s="312">
        <v>16297</v>
      </c>
      <c r="AQ34" s="313">
        <v>21367</v>
      </c>
      <c r="AR34" s="314">
        <v>-23.7</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3" t="s">
        <v>547</v>
      </c>
      <c r="AL35" s="1124"/>
      <c r="AM35" s="1124"/>
      <c r="AN35" s="1125"/>
      <c r="AO35" s="312">
        <v>42493461</v>
      </c>
      <c r="AP35" s="312">
        <v>11321</v>
      </c>
      <c r="AQ35" s="313">
        <v>9606</v>
      </c>
      <c r="AR35" s="314">
        <v>17.899999999999999</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3" t="s">
        <v>548</v>
      </c>
      <c r="AL36" s="1124"/>
      <c r="AM36" s="1124"/>
      <c r="AN36" s="1125"/>
      <c r="AO36" s="312" t="s">
        <v>531</v>
      </c>
      <c r="AP36" s="312" t="s">
        <v>531</v>
      </c>
      <c r="AQ36" s="313">
        <v>129</v>
      </c>
      <c r="AR36" s="314" t="s">
        <v>531</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3" t="s">
        <v>549</v>
      </c>
      <c r="AL37" s="1124"/>
      <c r="AM37" s="1124"/>
      <c r="AN37" s="1125"/>
      <c r="AO37" s="312">
        <v>3327874</v>
      </c>
      <c r="AP37" s="312">
        <v>887</v>
      </c>
      <c r="AQ37" s="313">
        <v>1458</v>
      </c>
      <c r="AR37" s="314">
        <v>-39.200000000000003</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6" t="s">
        <v>550</v>
      </c>
      <c r="AL38" s="1127"/>
      <c r="AM38" s="1127"/>
      <c r="AN38" s="1128"/>
      <c r="AO38" s="315" t="s">
        <v>531</v>
      </c>
      <c r="AP38" s="315" t="s">
        <v>531</v>
      </c>
      <c r="AQ38" s="316">
        <v>0</v>
      </c>
      <c r="AR38" s="304" t="s">
        <v>531</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6" t="s">
        <v>551</v>
      </c>
      <c r="AL39" s="1127"/>
      <c r="AM39" s="1127"/>
      <c r="AN39" s="1128"/>
      <c r="AO39" s="312">
        <v>-69071805</v>
      </c>
      <c r="AP39" s="312">
        <v>-18401</v>
      </c>
      <c r="AQ39" s="313">
        <v>-17360</v>
      </c>
      <c r="AR39" s="314">
        <v>6</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3" t="s">
        <v>552</v>
      </c>
      <c r="AL40" s="1124"/>
      <c r="AM40" s="1124"/>
      <c r="AN40" s="1125"/>
      <c r="AO40" s="312">
        <v>-100787701</v>
      </c>
      <c r="AP40" s="312">
        <v>-26851</v>
      </c>
      <c r="AQ40" s="313">
        <v>-31639</v>
      </c>
      <c r="AR40" s="314">
        <v>-15.1</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9" t="s">
        <v>302</v>
      </c>
      <c r="AL41" s="1130"/>
      <c r="AM41" s="1130"/>
      <c r="AN41" s="1131"/>
      <c r="AO41" s="312">
        <v>74522159</v>
      </c>
      <c r="AP41" s="312">
        <v>19853</v>
      </c>
      <c r="AQ41" s="313">
        <v>16304</v>
      </c>
      <c r="AR41" s="314">
        <v>21.8</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553</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554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555</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6" t="s">
        <v>522</v>
      </c>
      <c r="AN49" s="1118" t="s">
        <v>556</v>
      </c>
      <c r="AO49" s="1119"/>
      <c r="AP49" s="1119"/>
      <c r="AQ49" s="1119"/>
      <c r="AR49" s="1120"/>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7"/>
      <c r="AN50" s="328" t="s">
        <v>557</v>
      </c>
      <c r="AO50" s="329" t="s">
        <v>558</v>
      </c>
      <c r="AP50" s="330" t="s">
        <v>559</v>
      </c>
      <c r="AQ50" s="331" t="s">
        <v>560</v>
      </c>
      <c r="AR50" s="332" t="s">
        <v>561</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562</v>
      </c>
      <c r="AL51" s="325"/>
      <c r="AM51" s="333">
        <v>235234575</v>
      </c>
      <c r="AN51" s="334">
        <v>62800</v>
      </c>
      <c r="AO51" s="335">
        <v>15.9</v>
      </c>
      <c r="AP51" s="336">
        <v>54945</v>
      </c>
      <c r="AQ51" s="337">
        <v>3.9</v>
      </c>
      <c r="AR51" s="338">
        <v>12</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563</v>
      </c>
      <c r="AM52" s="341">
        <v>156061437</v>
      </c>
      <c r="AN52" s="342">
        <v>41663</v>
      </c>
      <c r="AO52" s="343">
        <v>34.799999999999997</v>
      </c>
      <c r="AP52" s="344">
        <v>29293</v>
      </c>
      <c r="AQ52" s="345">
        <v>8.4</v>
      </c>
      <c r="AR52" s="346">
        <v>26.4</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564</v>
      </c>
      <c r="AL53" s="325"/>
      <c r="AM53" s="333">
        <v>235246591</v>
      </c>
      <c r="AN53" s="334">
        <v>62653</v>
      </c>
      <c r="AO53" s="335">
        <v>-0.2</v>
      </c>
      <c r="AP53" s="336">
        <v>57132</v>
      </c>
      <c r="AQ53" s="337">
        <v>4</v>
      </c>
      <c r="AR53" s="338">
        <v>-4.2</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563</v>
      </c>
      <c r="AM54" s="341">
        <v>149855391</v>
      </c>
      <c r="AN54" s="342">
        <v>39911</v>
      </c>
      <c r="AO54" s="343">
        <v>-4.2</v>
      </c>
      <c r="AP54" s="344">
        <v>30126</v>
      </c>
      <c r="AQ54" s="345">
        <v>2.8</v>
      </c>
      <c r="AR54" s="346">
        <v>-7</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565</v>
      </c>
      <c r="AL55" s="325"/>
      <c r="AM55" s="333">
        <v>228994699</v>
      </c>
      <c r="AN55" s="334">
        <v>60904</v>
      </c>
      <c r="AO55" s="335">
        <v>-2.8</v>
      </c>
      <c r="AP55" s="336">
        <v>58766</v>
      </c>
      <c r="AQ55" s="337">
        <v>2.9</v>
      </c>
      <c r="AR55" s="338">
        <v>-5.7</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563</v>
      </c>
      <c r="AM56" s="341">
        <v>123197219</v>
      </c>
      <c r="AN56" s="342">
        <v>32766</v>
      </c>
      <c r="AO56" s="343">
        <v>-17.899999999999999</v>
      </c>
      <c r="AP56" s="344">
        <v>29363</v>
      </c>
      <c r="AQ56" s="345">
        <v>-2.5</v>
      </c>
      <c r="AR56" s="346">
        <v>-15.4</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566</v>
      </c>
      <c r="AL57" s="325"/>
      <c r="AM57" s="333">
        <v>315899623</v>
      </c>
      <c r="AN57" s="334">
        <v>84110</v>
      </c>
      <c r="AO57" s="335">
        <v>38.1</v>
      </c>
      <c r="AP57" s="336">
        <v>62482</v>
      </c>
      <c r="AQ57" s="337">
        <v>6.3</v>
      </c>
      <c r="AR57" s="338">
        <v>31.8</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563</v>
      </c>
      <c r="AM58" s="341">
        <v>228669087</v>
      </c>
      <c r="AN58" s="342">
        <v>60884</v>
      </c>
      <c r="AO58" s="343">
        <v>85.8</v>
      </c>
      <c r="AP58" s="344">
        <v>34626</v>
      </c>
      <c r="AQ58" s="345">
        <v>17.899999999999999</v>
      </c>
      <c r="AR58" s="346">
        <v>67.900000000000006</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567</v>
      </c>
      <c r="AL59" s="325"/>
      <c r="AM59" s="333">
        <v>209057665</v>
      </c>
      <c r="AN59" s="334">
        <v>55695</v>
      </c>
      <c r="AO59" s="335">
        <v>-33.799999999999997</v>
      </c>
      <c r="AP59" s="336">
        <v>59288</v>
      </c>
      <c r="AQ59" s="337">
        <v>-5.0999999999999996</v>
      </c>
      <c r="AR59" s="338">
        <v>-28.7</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563</v>
      </c>
      <c r="AM60" s="341">
        <v>133788511</v>
      </c>
      <c r="AN60" s="342">
        <v>35642</v>
      </c>
      <c r="AO60" s="343">
        <v>-41.5</v>
      </c>
      <c r="AP60" s="344">
        <v>32670</v>
      </c>
      <c r="AQ60" s="345">
        <v>-5.6</v>
      </c>
      <c r="AR60" s="346">
        <v>-35.9</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568</v>
      </c>
      <c r="AL61" s="347"/>
      <c r="AM61" s="348">
        <v>244886631</v>
      </c>
      <c r="AN61" s="349">
        <v>65232</v>
      </c>
      <c r="AO61" s="350">
        <v>3.4</v>
      </c>
      <c r="AP61" s="351">
        <v>58523</v>
      </c>
      <c r="AQ61" s="352">
        <v>2.4</v>
      </c>
      <c r="AR61" s="338">
        <v>1</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563</v>
      </c>
      <c r="AM62" s="341">
        <v>158314329</v>
      </c>
      <c r="AN62" s="342">
        <v>42173</v>
      </c>
      <c r="AO62" s="343">
        <v>11.4</v>
      </c>
      <c r="AP62" s="344">
        <v>31216</v>
      </c>
      <c r="AQ62" s="345">
        <v>4.2</v>
      </c>
      <c r="AR62" s="346">
        <v>7.2</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Zk7i9EBhcexq82xIIwBJu9xmacReODEBcTlYzujcUkcS3s697MnDDFKW0FM4cS6yh4MuEbGeicwdzI2zr+BGRQ==" saltValue="6nZy85azrUA4ZmnIaVGLCQ==" spinCount="100000" sheet="1" objects="1" scenarios="1"/>
  <customSheetViews>
    <customSheetView guid="{80CB8F96-30A8-4A01-A16A-E5B85CFD8E14}" showPageBreaks="1" showGridLines="0" fitToPage="1" hiddenRows="1" hiddenColumns="1" view="pageBreakPreview">
      <pageMargins left="0.39370078740157483" right="0.19685039370078741" top="0.39370078740157483" bottom="0.31496062992125984" header="0.51181102362204722" footer="0"/>
      <printOptions horizontalCentered="1"/>
      <pageSetup paperSize="9" scale="61" orientation="landscape"/>
      <headerFooter alignWithMargins="0">
        <oddFooter>&amp;C&amp;P/&amp;N</oddFooter>
      </headerFooter>
    </customSheetView>
  </customSheetViews>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570</v>
      </c>
    </row>
    <row r="120" spans="125:125" ht="13.5" hidden="1" customHeight="1" x14ac:dyDescent="0.2"/>
    <row r="121" spans="125:125" ht="13.5" hidden="1" customHeight="1" x14ac:dyDescent="0.2">
      <c r="DU121" s="259"/>
    </row>
  </sheetData>
  <dataConsolidate/>
  <customSheetViews>
    <customSheetView guid="{80CB8F96-30A8-4A01-A16A-E5B85CFD8E14}" showGridLines="0" fitToPage="1" hiddenRows="1" hiddenColumns="1" topLeftCell="A95">
      <pageMargins left="0" right="0" top="0.19685039370078741" bottom="0" header="0.39370078740157483" footer="0"/>
      <printOptions horizontalCentered="1" verticalCentered="1"/>
      <pageSetup paperSize="9" scale="38" orientation="landscape" horizontalDpi="300" verticalDpi="300"/>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571</v>
      </c>
    </row>
  </sheetData>
  <sheetProtection algorithmName="SHA-512" hashValue="nKDfbbDaE/3wWDJzpAJgJUmeqh/s0l3H+dSYa4DJBRnL77ytsfuri3eAr4Nu3g+RfbBp0h7CXzWbEBpygXak3w==" saltValue="j5MFVPlUJsVO5RstL5NHcg==" spinCount="100000" sheet="1" objects="1" scenarios="1"/>
  <dataConsolidate/>
  <customSheetViews>
    <customSheetView guid="{80CB8F96-30A8-4A01-A16A-E5B85CFD8E14}" showGridLines="0" fitToPage="1" hiddenRows="1" hiddenColumns="1" topLeftCell="A97">
      <pageMargins left="0" right="0" top="0.19685039370078741" bottom="0" header="0.39370078740157483" footer="0"/>
      <printOptions horizontalCentered="1" verticalCentered="1"/>
      <pageSetup paperSize="9" scale="40" orientation="landscape" horizontalDpi="300" verticalDpi="300"/>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572</v>
      </c>
      <c r="G46" s="8" t="s">
        <v>573</v>
      </c>
      <c r="H46" s="8" t="s">
        <v>574</v>
      </c>
      <c r="I46" s="8" t="s">
        <v>575</v>
      </c>
      <c r="J46" s="9" t="s">
        <v>576</v>
      </c>
    </row>
    <row r="47" spans="2:10" ht="57.75" customHeight="1" x14ac:dyDescent="0.2">
      <c r="B47" s="10"/>
      <c r="C47" s="1142" t="s">
        <v>3</v>
      </c>
      <c r="D47" s="1142"/>
      <c r="E47" s="1143"/>
      <c r="F47" s="11">
        <v>2.31</v>
      </c>
      <c r="G47" s="12">
        <v>0.84</v>
      </c>
      <c r="H47" s="12">
        <v>1.19</v>
      </c>
      <c r="I47" s="12">
        <v>3.13</v>
      </c>
      <c r="J47" s="13">
        <v>3.19</v>
      </c>
    </row>
    <row r="48" spans="2:10" ht="57.75" customHeight="1" x14ac:dyDescent="0.2">
      <c r="B48" s="14"/>
      <c r="C48" s="1144" t="s">
        <v>4</v>
      </c>
      <c r="D48" s="1144"/>
      <c r="E48" s="1145"/>
      <c r="F48" s="15">
        <v>0.51</v>
      </c>
      <c r="G48" s="16">
        <v>0.86</v>
      </c>
      <c r="H48" s="16">
        <v>0.7</v>
      </c>
      <c r="I48" s="16">
        <v>1.4</v>
      </c>
      <c r="J48" s="17">
        <v>2.0099999999999998</v>
      </c>
    </row>
    <row r="49" spans="2:10" ht="57.75" customHeight="1" thickBot="1" x14ac:dyDescent="0.25">
      <c r="B49" s="18"/>
      <c r="C49" s="1146" t="s">
        <v>5</v>
      </c>
      <c r="D49" s="1146"/>
      <c r="E49" s="1147"/>
      <c r="F49" s="19" t="s">
        <v>577</v>
      </c>
      <c r="G49" s="20" t="s">
        <v>578</v>
      </c>
      <c r="H49" s="20" t="s">
        <v>579</v>
      </c>
      <c r="I49" s="20">
        <v>2.4500000000000002</v>
      </c>
      <c r="J49" s="21">
        <v>0.02</v>
      </c>
    </row>
    <row r="50" spans="2:10" ht="13.2" x14ac:dyDescent="0.2"/>
  </sheetData>
  <sheetProtection algorithmName="SHA-512" hashValue="UjbcWfaKuK4MnKbegfAXfsBPj5iRDG6owdkNtWXm5uGB4IPv3uwVKcESF+V9xbsyS0vOvAafvsULW+w1WSOATQ==" saltValue="/qY/agsa1n+A38KlZRIdCw==" spinCount="100000" sheet="1" objects="1" scenarios="1"/>
  <customSheetViews>
    <customSheetView guid="{80CB8F96-30A8-4A01-A16A-E5B85CFD8E14}" showGridLines="0" fitToPage="1" hiddenRows="1" hiddenColumns="1" topLeftCell="F46">
      <pageMargins left="0" right="0" top="0.19685039370078741" bottom="0" header="0" footer="0"/>
      <printOptions horizontalCentered="1"/>
      <pageSetup paperSize="9" scale="64" orientation="landscape" horizontalDpi="300" verticalDpi="300"/>
      <headerFooter alignWithMargins="0">
        <oddFooter>&amp;C&amp;P/&amp;N</oddFooter>
      </headerFooter>
    </customSheetView>
  </customSheetViews>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2024-03-26T06:02:56Z</dcterms:modified>
</cp:coreProperties>
</file>