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新型コロナウイルス対策本部用\★班別フォルダ★\02_調整グループ（経理）\02_補助金・交付金\02_緊急包括支援交付金\01_令和５年度\01_令和５年度県要綱・申請案内\2023.09.21_病床第２四半期実績報告\02_決裁\"/>
    </mc:Choice>
  </mc:AlternateContent>
  <bookViews>
    <workbookView xWindow="0" yWindow="0" windowWidth="23040" windowHeight="9360" tabRatio="861"/>
  </bookViews>
  <sheets>
    <sheet name="基礎情報入力シート（要入力）" sheetId="101" r:id="rId1"/>
    <sheet name="連絡票" sheetId="103" r:id="rId2"/>
    <sheet name="実績報告書（第６号様式)" sheetId="140" r:id="rId3"/>
    <sheet name="別紙５" sheetId="138" r:id="rId4"/>
    <sheet name="別紙６" sheetId="139" r:id="rId5"/>
    <sheet name="別紙６ (１)" sheetId="134" r:id="rId6"/>
    <sheet name="別紙６（２）" sheetId="137" r:id="rId7"/>
    <sheet name="空床数計算シート(集計)" sheetId="106" r:id="rId8"/>
    <sheet name="空床数計算シート(７月)" sheetId="147" r:id="rId9"/>
    <sheet name="空床数計算シート(８月)" sheetId="148" r:id="rId10"/>
    <sheet name="空床数計算シート(９月)" sheetId="109" r:id="rId11"/>
    <sheet name="空床数計算シート(集計_申請区分②) " sheetId="146" r:id="rId12"/>
    <sheet name="空床数計算シート(７月②) " sheetId="144" r:id="rId13"/>
    <sheet name="空床数計算シート(８月②) " sheetId="149" r:id="rId14"/>
    <sheet name="空床数計算シート(９月②) " sheetId="150" r:id="rId15"/>
    <sheet name="空床数計算シート(院内感染集計)" sheetId="113" r:id="rId16"/>
    <sheet name="空床数計算シート(院内感染７月) " sheetId="116" r:id="rId17"/>
    <sheet name="空床数計算シート(院内感染８月)" sheetId="151" r:id="rId18"/>
    <sheet name="空床数計算シート(院内感染９月)" sheetId="152" r:id="rId19"/>
    <sheet name="コロナに伴う処遇改善状況" sheetId="110" r:id="rId20"/>
    <sheet name="歳入歳出決算書抄本 " sheetId="124" r:id="rId21"/>
    <sheet name="受入病床確保事業確認書" sheetId="131" r:id="rId22"/>
    <sheet name="院内感染状況確認資料" sheetId="141" r:id="rId23"/>
    <sheet name="構造上の休止病床" sheetId="143" r:id="rId24"/>
  </sheets>
  <definedNames>
    <definedName name="_xlnm._FilterDatabase" localSheetId="0" hidden="1">'基礎情報入力シート（要入力）'!#REF!</definedName>
    <definedName name="_xlnm._FilterDatabase" localSheetId="3" hidden="1">別紙５!$A$8:$E$11</definedName>
    <definedName name="_xlnm._FilterDatabase" localSheetId="1" hidden="1">連絡票!#REF!</definedName>
    <definedName name="a" localSheetId="22">#REF!</definedName>
    <definedName name="a" localSheetId="8">#REF!</definedName>
    <definedName name="a" localSheetId="12">#REF!</definedName>
    <definedName name="a" localSheetId="9">#REF!</definedName>
    <definedName name="a" localSheetId="13">#REF!</definedName>
    <definedName name="a" localSheetId="14">#REF!</definedName>
    <definedName name="a" localSheetId="17">#REF!</definedName>
    <definedName name="a" localSheetId="18">#REF!</definedName>
    <definedName name="a" localSheetId="11">#REF!</definedName>
    <definedName name="a" localSheetId="23">#REF!</definedName>
    <definedName name="a">#REF!</definedName>
    <definedName name="aaaa" localSheetId="22">#REF!</definedName>
    <definedName name="aaaa" localSheetId="8">#REF!</definedName>
    <definedName name="aaaa" localSheetId="12">#REF!</definedName>
    <definedName name="aaaa" localSheetId="9">#REF!</definedName>
    <definedName name="aaaa" localSheetId="13">#REF!</definedName>
    <definedName name="aaaa" localSheetId="14">#REF!</definedName>
    <definedName name="aaaa" localSheetId="17">#REF!</definedName>
    <definedName name="aaaa" localSheetId="18">#REF!</definedName>
    <definedName name="aaaa" localSheetId="11">#REF!</definedName>
    <definedName name="aaaa" localSheetId="23">#REF!</definedName>
    <definedName name="aaaa">#REF!</definedName>
    <definedName name="_xlnm.Print_Area" localSheetId="19">コロナに伴う処遇改善状況!$A$1:$D$24</definedName>
    <definedName name="_xlnm.Print_Area" localSheetId="22">院内感染状況確認資料!$A$1:$I$63</definedName>
    <definedName name="_xlnm.Print_Area" localSheetId="0">'基礎情報入力シート（要入力）'!$B$2:$D$20</definedName>
    <definedName name="_xlnm.Print_Area" localSheetId="8">'空床数計算シート(７月)'!$A$1:$AH$49</definedName>
    <definedName name="_xlnm.Print_Area" localSheetId="12">'空床数計算シート(７月②) '!$A$1:$AG$49</definedName>
    <definedName name="_xlnm.Print_Area" localSheetId="9">'空床数計算シート(８月)'!$A$1:$AH$49</definedName>
    <definedName name="_xlnm.Print_Area" localSheetId="13">'空床数計算シート(８月②) '!$A$1:$AG$49</definedName>
    <definedName name="_xlnm.Print_Area" localSheetId="10">'空床数計算シート(９月)'!$A$1:$AH$48</definedName>
    <definedName name="_xlnm.Print_Area" localSheetId="14">'空床数計算シート(９月②) '!$A$1:$AG$48</definedName>
    <definedName name="_xlnm.Print_Area" localSheetId="16">'空床数計算シート(院内感染７月) '!$A$1:$Y$46</definedName>
    <definedName name="_xlnm.Print_Area" localSheetId="17">'空床数計算シート(院内感染８月)'!$A$1:$Y$46</definedName>
    <definedName name="_xlnm.Print_Area" localSheetId="18">'空床数計算シート(院内感染９月)'!$A$1:$Y$45</definedName>
    <definedName name="_xlnm.Print_Area" localSheetId="15">'空床数計算シート(院内感染集計)'!$A$1:$L$25</definedName>
    <definedName name="_xlnm.Print_Area" localSheetId="7">'空床数計算シート(集計)'!$A$1:$L$30</definedName>
    <definedName name="_xlnm.Print_Area" localSheetId="11">'空床数計算シート(集計_申請区分②) '!$A$1:$L$30</definedName>
    <definedName name="_xlnm.Print_Area" localSheetId="23">構造上の休止病床!$B$2:$M$20</definedName>
    <definedName name="_xlnm.Print_Area" localSheetId="2">'実績報告書（第６号様式)'!$A$1:$AG$36</definedName>
    <definedName name="_xlnm.Print_Area" localSheetId="21">受入病床確保事業確認書!$B$2:$M$42</definedName>
    <definedName name="_xlnm.Print_Area" localSheetId="3">別紙５!$A$1:$E$11</definedName>
    <definedName name="_xlnm.Print_Area" localSheetId="5">'別紙６ (１)'!$A$1:$K$35</definedName>
    <definedName name="_xlnm.Print_Area" localSheetId="6">'別紙６（２）'!$A$1:$K$31</definedName>
    <definedName name="_xlnm.Print_Area" localSheetId="1">連絡票!$B$2:$E$34</definedName>
    <definedName name="_xlnm.Print_Titles" localSheetId="3">別紙５!$8:$8</definedName>
    <definedName name="ああ" localSheetId="22">#REF!</definedName>
    <definedName name="ああ" localSheetId="8">#REF!</definedName>
    <definedName name="ああ" localSheetId="12">#REF!</definedName>
    <definedName name="ああ" localSheetId="9">#REF!</definedName>
    <definedName name="ああ" localSheetId="13">#REF!</definedName>
    <definedName name="ああ" localSheetId="14">#REF!</definedName>
    <definedName name="ああ" localSheetId="17">#REF!</definedName>
    <definedName name="ああ" localSheetId="18">#REF!</definedName>
    <definedName name="ああ" localSheetId="11">#REF!</definedName>
    <definedName name="ああ" localSheetId="23">#REF!</definedName>
    <definedName name="ああ" localSheetId="20">#REF!</definedName>
    <definedName name="ああ" localSheetId="2">#REF!</definedName>
    <definedName name="ああ">#REF!</definedName>
    <definedName name="クラスター" localSheetId="22">#REF!</definedName>
    <definedName name="クラスター" localSheetId="8">#REF!</definedName>
    <definedName name="クラスター" localSheetId="12">#REF!</definedName>
    <definedName name="クラスター" localSheetId="9">#REF!</definedName>
    <definedName name="クラスター" localSheetId="13">#REF!</definedName>
    <definedName name="クラスター" localSheetId="14">#REF!</definedName>
    <definedName name="クラスター" localSheetId="17">#REF!</definedName>
    <definedName name="クラスター" localSheetId="18">#REF!</definedName>
    <definedName name="クラスター" localSheetId="11">#REF!</definedName>
    <definedName name="クラスター" localSheetId="23">#REF!</definedName>
    <definedName name="クラスター" localSheetId="20">#REF!</definedName>
    <definedName name="クラスター" localSheetId="2">#REF!</definedName>
    <definedName name="クラスター" localSheetId="5">#REF!</definedName>
    <definedName name="クラスター" localSheetId="6">#REF!</definedName>
    <definedName name="クラスター">#REF!</definedName>
    <definedName name="病床確保料" localSheetId="22">#REF!</definedName>
    <definedName name="病床確保料" localSheetId="8">#REF!</definedName>
    <definedName name="病床確保料" localSheetId="12">#REF!</definedName>
    <definedName name="病床確保料" localSheetId="9">#REF!</definedName>
    <definedName name="病床確保料" localSheetId="13">#REF!</definedName>
    <definedName name="病床確保料" localSheetId="14">#REF!</definedName>
    <definedName name="病床確保料" localSheetId="16">#REF!</definedName>
    <definedName name="病床確保料" localSheetId="17">#REF!</definedName>
    <definedName name="病床確保料" localSheetId="18">#REF!</definedName>
    <definedName name="病床確保料" localSheetId="15">#REF!</definedName>
    <definedName name="病床確保料" localSheetId="11">#REF!</definedName>
    <definedName name="病床確保料" localSheetId="23">#REF!</definedName>
    <definedName name="病床確保料" localSheetId="20">#REF!</definedName>
    <definedName name="病床確保料" localSheetId="2">#REF!</definedName>
    <definedName name="病床確保料" localSheetId="5">#REF!</definedName>
    <definedName name="病床確保料" localSheetId="6">#REF!</definedName>
    <definedName name="病床確保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34" l="1"/>
  <c r="H23" i="134"/>
  <c r="K10" i="147" l="1"/>
  <c r="F10" i="147"/>
  <c r="AE10" i="147" l="1"/>
  <c r="W10" i="152"/>
  <c r="X10" i="116"/>
  <c r="W10" i="116"/>
  <c r="B39" i="151" l="1"/>
  <c r="D39" i="151"/>
  <c r="F39" i="151"/>
  <c r="H39" i="151"/>
  <c r="W39" i="151"/>
  <c r="X39" i="151"/>
  <c r="Y39" i="151"/>
  <c r="B39" i="116"/>
  <c r="D39" i="116"/>
  <c r="F39" i="116"/>
  <c r="H39" i="116"/>
  <c r="W39" i="116"/>
  <c r="Y39" i="116" s="1"/>
  <c r="X39" i="116"/>
  <c r="C21" i="140"/>
  <c r="K21" i="140"/>
  <c r="D23" i="134" l="1"/>
  <c r="X7" i="144"/>
  <c r="I28" i="146" s="1"/>
  <c r="AF11" i="150"/>
  <c r="AF12" i="150"/>
  <c r="AF13" i="150"/>
  <c r="AF14" i="150"/>
  <c r="AF15" i="150"/>
  <c r="AF16" i="150"/>
  <c r="AF17" i="150"/>
  <c r="AF18" i="150"/>
  <c r="AF19" i="150"/>
  <c r="AF20" i="150"/>
  <c r="AF21" i="150"/>
  <c r="AF22" i="150"/>
  <c r="AF23" i="150"/>
  <c r="AF24" i="150"/>
  <c r="AF25" i="150"/>
  <c r="AF26" i="150"/>
  <c r="AF27" i="150"/>
  <c r="AF28" i="150"/>
  <c r="AF29" i="150"/>
  <c r="AF30" i="150"/>
  <c r="AF31" i="150"/>
  <c r="AF32" i="150"/>
  <c r="AF33" i="150"/>
  <c r="AF34" i="150"/>
  <c r="AF35" i="150"/>
  <c r="AF36" i="150"/>
  <c r="AF37" i="150"/>
  <c r="AF38" i="150"/>
  <c r="AF39" i="150"/>
  <c r="AF10" i="150"/>
  <c r="X7" i="150"/>
  <c r="K28" i="146" s="1"/>
  <c r="U7" i="150"/>
  <c r="K23" i="146" s="1"/>
  <c r="AF10" i="149"/>
  <c r="AF11" i="149"/>
  <c r="AF12" i="149"/>
  <c r="AF13" i="149"/>
  <c r="AF14" i="149"/>
  <c r="AF15" i="149"/>
  <c r="AF16" i="149"/>
  <c r="AF17" i="149"/>
  <c r="AF18" i="149"/>
  <c r="AF19" i="149"/>
  <c r="AF20" i="149"/>
  <c r="AF21" i="149"/>
  <c r="AF22" i="149"/>
  <c r="AF23" i="149"/>
  <c r="AF24" i="149"/>
  <c r="AF25" i="149"/>
  <c r="AF26" i="149"/>
  <c r="AF27" i="149"/>
  <c r="AF28" i="149"/>
  <c r="AF29" i="149"/>
  <c r="AF30" i="149"/>
  <c r="AF31" i="149"/>
  <c r="AF32" i="149"/>
  <c r="AF33" i="149"/>
  <c r="AF34" i="149"/>
  <c r="AF35" i="149"/>
  <c r="AF36" i="149"/>
  <c r="AF37" i="149"/>
  <c r="AF38" i="149"/>
  <c r="AF39" i="149"/>
  <c r="AF40" i="149"/>
  <c r="AB10" i="149"/>
  <c r="U7" i="149"/>
  <c r="J23" i="146" s="1"/>
  <c r="X7" i="149"/>
  <c r="J28" i="146" s="1"/>
  <c r="AF10" i="144"/>
  <c r="U7" i="144"/>
  <c r="I23" i="146" s="1"/>
  <c r="AB10" i="144"/>
  <c r="AA10" i="144"/>
  <c r="AF11" i="144"/>
  <c r="AF12" i="144"/>
  <c r="AF13" i="144"/>
  <c r="AF14" i="144"/>
  <c r="AF15" i="144"/>
  <c r="AF16" i="144"/>
  <c r="AF17" i="144"/>
  <c r="AF18" i="144"/>
  <c r="AF19" i="144"/>
  <c r="AF20" i="144"/>
  <c r="AF21" i="144"/>
  <c r="AF22" i="144"/>
  <c r="AF23" i="144"/>
  <c r="AF24" i="144"/>
  <c r="AF25" i="144"/>
  <c r="AF26" i="144"/>
  <c r="AF27" i="144"/>
  <c r="AF28" i="144"/>
  <c r="AF29" i="144"/>
  <c r="AF30" i="144"/>
  <c r="AF31" i="144"/>
  <c r="AF32" i="144"/>
  <c r="AF33" i="144"/>
  <c r="AF34" i="144"/>
  <c r="AF35" i="144"/>
  <c r="AF36" i="144"/>
  <c r="AF37" i="144"/>
  <c r="AF38" i="144"/>
  <c r="AF39" i="144"/>
  <c r="AF40" i="144"/>
  <c r="D23" i="146" l="1"/>
  <c r="D24" i="137"/>
  <c r="D23" i="137"/>
  <c r="D22" i="137"/>
  <c r="D21" i="137"/>
  <c r="D20" i="137"/>
  <c r="D18" i="137"/>
  <c r="D17" i="137"/>
  <c r="D12" i="137"/>
  <c r="D11" i="137"/>
  <c r="D10" i="137"/>
  <c r="D9" i="137"/>
  <c r="D8" i="137"/>
  <c r="D7" i="137"/>
  <c r="D6" i="137"/>
  <c r="H6" i="137" s="1"/>
  <c r="F23" i="134"/>
  <c r="F38" i="149" l="1"/>
  <c r="K38" i="149"/>
  <c r="P38" i="149"/>
  <c r="AA38" i="149"/>
  <c r="AB38" i="149"/>
  <c r="AC38" i="149"/>
  <c r="AE38" i="149"/>
  <c r="AG38" i="149" s="1"/>
  <c r="F39" i="149"/>
  <c r="K39" i="149"/>
  <c r="P39" i="149"/>
  <c r="AA39" i="149"/>
  <c r="AB39" i="149"/>
  <c r="AC39" i="149"/>
  <c r="AE39" i="149"/>
  <c r="AG39" i="149"/>
  <c r="F38" i="144"/>
  <c r="K38" i="144"/>
  <c r="P38" i="144"/>
  <c r="AA38" i="144"/>
  <c r="AB38" i="144"/>
  <c r="AE38" i="144"/>
  <c r="AG38" i="144" s="1"/>
  <c r="F38" i="148"/>
  <c r="K38" i="148"/>
  <c r="P38" i="148"/>
  <c r="AA38" i="148"/>
  <c r="AC38" i="148" s="1"/>
  <c r="AB38" i="148"/>
  <c r="AE38" i="148"/>
  <c r="AF38" i="148"/>
  <c r="AG38" i="148" s="1"/>
  <c r="F39" i="147"/>
  <c r="K39" i="147"/>
  <c r="P39" i="147"/>
  <c r="AA39" i="147"/>
  <c r="AB39" i="147"/>
  <c r="AC39" i="147" s="1"/>
  <c r="AE39" i="147"/>
  <c r="AF39" i="147"/>
  <c r="D7" i="134"/>
  <c r="AC38" i="144" l="1"/>
  <c r="AG39" i="147"/>
  <c r="W10" i="151"/>
  <c r="W11" i="116"/>
  <c r="AE11" i="150"/>
  <c r="AE39" i="150"/>
  <c r="AE12" i="150"/>
  <c r="AE13" i="150"/>
  <c r="AE14" i="150"/>
  <c r="AE15" i="150"/>
  <c r="AE16" i="150"/>
  <c r="AE17" i="150"/>
  <c r="AE18" i="150"/>
  <c r="AE19" i="150"/>
  <c r="AE20" i="150"/>
  <c r="AE21" i="150"/>
  <c r="AE22" i="150"/>
  <c r="AE23" i="150"/>
  <c r="AE24" i="150"/>
  <c r="AE25" i="150"/>
  <c r="AE26" i="150"/>
  <c r="AE27" i="150"/>
  <c r="AE28" i="150"/>
  <c r="AE29" i="150"/>
  <c r="AE30" i="150"/>
  <c r="AE31" i="150"/>
  <c r="AE32" i="150"/>
  <c r="AE33" i="150"/>
  <c r="AE34" i="150"/>
  <c r="AE35" i="150"/>
  <c r="AE36" i="150"/>
  <c r="AE37" i="150"/>
  <c r="AE38" i="150"/>
  <c r="AE10" i="150"/>
  <c r="AA38" i="150"/>
  <c r="AA39" i="150"/>
  <c r="AA11" i="150"/>
  <c r="AA12" i="150"/>
  <c r="AA13" i="150"/>
  <c r="AA14" i="150"/>
  <c r="AA15" i="150"/>
  <c r="AA16" i="150"/>
  <c r="AA17" i="150"/>
  <c r="AA18" i="150"/>
  <c r="AA19" i="150"/>
  <c r="AA20" i="150"/>
  <c r="AA21" i="150"/>
  <c r="AA22" i="150"/>
  <c r="AA23" i="150"/>
  <c r="AA24" i="150"/>
  <c r="AA25" i="150"/>
  <c r="AA26" i="150"/>
  <c r="AA27" i="150"/>
  <c r="AA28" i="150"/>
  <c r="AA29" i="150"/>
  <c r="AA30" i="150"/>
  <c r="AA31" i="150"/>
  <c r="AA32" i="150"/>
  <c r="AA33" i="150"/>
  <c r="AA34" i="150"/>
  <c r="AA35" i="150"/>
  <c r="AA36" i="150"/>
  <c r="AA37" i="150"/>
  <c r="AA10" i="150"/>
  <c r="AE40" i="149"/>
  <c r="AE11" i="149"/>
  <c r="AE12" i="149"/>
  <c r="AE13" i="149"/>
  <c r="AE14" i="149"/>
  <c r="AE15" i="149"/>
  <c r="AE16" i="149"/>
  <c r="AE17" i="149"/>
  <c r="AE18" i="149"/>
  <c r="AE19" i="149"/>
  <c r="AE20" i="149"/>
  <c r="AE21" i="149"/>
  <c r="AE22" i="149"/>
  <c r="AE23" i="149"/>
  <c r="AE24" i="149"/>
  <c r="AE25" i="149"/>
  <c r="AE26" i="149"/>
  <c r="AE27" i="149"/>
  <c r="AE28" i="149"/>
  <c r="AE29" i="149"/>
  <c r="AE30" i="149"/>
  <c r="AE31" i="149"/>
  <c r="AE32" i="149"/>
  <c r="AE33" i="149"/>
  <c r="AE34" i="149"/>
  <c r="AE35" i="149"/>
  <c r="AE36" i="149"/>
  <c r="AE37" i="149"/>
  <c r="AE10" i="149"/>
  <c r="AA10" i="149"/>
  <c r="AA40" i="149"/>
  <c r="AA11" i="149"/>
  <c r="AA12" i="149"/>
  <c r="AA13" i="149"/>
  <c r="AA14" i="149"/>
  <c r="AA15" i="149"/>
  <c r="AA16" i="149"/>
  <c r="AA17" i="149"/>
  <c r="AA18" i="149"/>
  <c r="AA19" i="149"/>
  <c r="AA20" i="149"/>
  <c r="AA21" i="149"/>
  <c r="AA22" i="149"/>
  <c r="AA23" i="149"/>
  <c r="AA24" i="149"/>
  <c r="AA25" i="149"/>
  <c r="AA26" i="149"/>
  <c r="AA27" i="149"/>
  <c r="AA28" i="149"/>
  <c r="AA29" i="149"/>
  <c r="AA30" i="149"/>
  <c r="AA31" i="149"/>
  <c r="AA32" i="149"/>
  <c r="AA33" i="149"/>
  <c r="AA34" i="149"/>
  <c r="AA35" i="149"/>
  <c r="AA36" i="149"/>
  <c r="AA37" i="149"/>
  <c r="AE40" i="144"/>
  <c r="AE11" i="144"/>
  <c r="AE12" i="144"/>
  <c r="AE13" i="144"/>
  <c r="AE14" i="144"/>
  <c r="AE15" i="144"/>
  <c r="AE16" i="144"/>
  <c r="AE17" i="144"/>
  <c r="AE18" i="144"/>
  <c r="AE19" i="144"/>
  <c r="AE20" i="144"/>
  <c r="AE21" i="144"/>
  <c r="AE22" i="144"/>
  <c r="AE23" i="144"/>
  <c r="AE24" i="144"/>
  <c r="AE25" i="144"/>
  <c r="AE26" i="144"/>
  <c r="AE27" i="144"/>
  <c r="AE28" i="144"/>
  <c r="AE29" i="144"/>
  <c r="AE30" i="144"/>
  <c r="AE31" i="144"/>
  <c r="AE32" i="144"/>
  <c r="AE33" i="144"/>
  <c r="AE34" i="144"/>
  <c r="AE35" i="144"/>
  <c r="AE36" i="144"/>
  <c r="AE37" i="144"/>
  <c r="AE39" i="144"/>
  <c r="AE10" i="144"/>
  <c r="AA39" i="144"/>
  <c r="AA40" i="144"/>
  <c r="AA11" i="144"/>
  <c r="AA12" i="144"/>
  <c r="AA13" i="144"/>
  <c r="AA14" i="144"/>
  <c r="AA15" i="144"/>
  <c r="AA16" i="144"/>
  <c r="AA17" i="144"/>
  <c r="AA18" i="144"/>
  <c r="AA19" i="144"/>
  <c r="AA20" i="144"/>
  <c r="AA21" i="144"/>
  <c r="AA22" i="144"/>
  <c r="AA23" i="144"/>
  <c r="AA24" i="144"/>
  <c r="AA25" i="144"/>
  <c r="AA26" i="144"/>
  <c r="AA27" i="144"/>
  <c r="AA28" i="144"/>
  <c r="AA29" i="144"/>
  <c r="AA30" i="144"/>
  <c r="AA31" i="144"/>
  <c r="AA32" i="144"/>
  <c r="AA33" i="144"/>
  <c r="AA34" i="144"/>
  <c r="AA35" i="144"/>
  <c r="AA36" i="144"/>
  <c r="AA37" i="144"/>
  <c r="AE39" i="109"/>
  <c r="AE11" i="109"/>
  <c r="AE12" i="109"/>
  <c r="AE13" i="109"/>
  <c r="AE14" i="109"/>
  <c r="AE15" i="109"/>
  <c r="AE16" i="109"/>
  <c r="AE17" i="109"/>
  <c r="AE18" i="109"/>
  <c r="AE19" i="109"/>
  <c r="AE20" i="109"/>
  <c r="AE21" i="109"/>
  <c r="AE22" i="109"/>
  <c r="AE23" i="109"/>
  <c r="AE24" i="109"/>
  <c r="AE25" i="109"/>
  <c r="AE26" i="109"/>
  <c r="AE27" i="109"/>
  <c r="AE28" i="109"/>
  <c r="AE29" i="109"/>
  <c r="AE30" i="109"/>
  <c r="AE31" i="109"/>
  <c r="AE32" i="109"/>
  <c r="AE33" i="109"/>
  <c r="AE34" i="109"/>
  <c r="AE35" i="109"/>
  <c r="AE36" i="109"/>
  <c r="AE37" i="109"/>
  <c r="AE38" i="109"/>
  <c r="AE10" i="109"/>
  <c r="AB38" i="109"/>
  <c r="AB39" i="109"/>
  <c r="AA39" i="109"/>
  <c r="AA11" i="109"/>
  <c r="AA12" i="109"/>
  <c r="AA13" i="109"/>
  <c r="AA14" i="109"/>
  <c r="AA15" i="109"/>
  <c r="AA16" i="109"/>
  <c r="AA17" i="109"/>
  <c r="AA18" i="109"/>
  <c r="AA19" i="109"/>
  <c r="AA20" i="109"/>
  <c r="AA21" i="109"/>
  <c r="AA22" i="109"/>
  <c r="AA23" i="109"/>
  <c r="AA24" i="109"/>
  <c r="AA25" i="109"/>
  <c r="AA26" i="109"/>
  <c r="AA27" i="109"/>
  <c r="AA28" i="109"/>
  <c r="AA29" i="109"/>
  <c r="AA30" i="109"/>
  <c r="AA31" i="109"/>
  <c r="AA32" i="109"/>
  <c r="AA33" i="109"/>
  <c r="AA34" i="109"/>
  <c r="AA35" i="109"/>
  <c r="AA36" i="109"/>
  <c r="AA37" i="109"/>
  <c r="AA38" i="109"/>
  <c r="AA10" i="109"/>
  <c r="AA10" i="148"/>
  <c r="AE10" i="148"/>
  <c r="AF40" i="148"/>
  <c r="AE40" i="148"/>
  <c r="AE11" i="148"/>
  <c r="AE12" i="148"/>
  <c r="AE13" i="148"/>
  <c r="AE14" i="148"/>
  <c r="AE15" i="148"/>
  <c r="AE16" i="148"/>
  <c r="AE17" i="148"/>
  <c r="AE18" i="148"/>
  <c r="AE19" i="148"/>
  <c r="AE20" i="148"/>
  <c r="AE21" i="148"/>
  <c r="AE22" i="148"/>
  <c r="AE23" i="148"/>
  <c r="AE24" i="148"/>
  <c r="AE25" i="148"/>
  <c r="AE26" i="148"/>
  <c r="AE27" i="148"/>
  <c r="AE28" i="148"/>
  <c r="AE29" i="148"/>
  <c r="AE30" i="148"/>
  <c r="AE31" i="148"/>
  <c r="AE32" i="148"/>
  <c r="AE33" i="148"/>
  <c r="AE34" i="148"/>
  <c r="AE35" i="148"/>
  <c r="AE36" i="148"/>
  <c r="AE37" i="148"/>
  <c r="AE39" i="148"/>
  <c r="AA11" i="148"/>
  <c r="AF40" i="147"/>
  <c r="AE40" i="147"/>
  <c r="AE11" i="147"/>
  <c r="AE12" i="147"/>
  <c r="AE13" i="147"/>
  <c r="AE14" i="147"/>
  <c r="AE15" i="147"/>
  <c r="AE16" i="147"/>
  <c r="AE17" i="147"/>
  <c r="AE18" i="147"/>
  <c r="AE19" i="147"/>
  <c r="AE20" i="147"/>
  <c r="AE21" i="147"/>
  <c r="AE22" i="147"/>
  <c r="AE23" i="147"/>
  <c r="AE24" i="147"/>
  <c r="AE25" i="147"/>
  <c r="AE26" i="147"/>
  <c r="AE27" i="147"/>
  <c r="AE28" i="147"/>
  <c r="AE29" i="147"/>
  <c r="AE30" i="147"/>
  <c r="AE31" i="147"/>
  <c r="AE32" i="147"/>
  <c r="AE33" i="147"/>
  <c r="AE34" i="147"/>
  <c r="AE35" i="147"/>
  <c r="AE36" i="147"/>
  <c r="AE37" i="147"/>
  <c r="AE38" i="147"/>
  <c r="AA10" i="147"/>
  <c r="AA40" i="148" l="1"/>
  <c r="AA39" i="148"/>
  <c r="AA12" i="148"/>
  <c r="AA13" i="148"/>
  <c r="AA14" i="148"/>
  <c r="AA15" i="148"/>
  <c r="AA16" i="148"/>
  <c r="AA17" i="148"/>
  <c r="AA18" i="148"/>
  <c r="AA19" i="148"/>
  <c r="AA20" i="148"/>
  <c r="AA21" i="148"/>
  <c r="AA22" i="148"/>
  <c r="AA23" i="148"/>
  <c r="AA24" i="148"/>
  <c r="AA25" i="148"/>
  <c r="AA26" i="148"/>
  <c r="AA27" i="148"/>
  <c r="AA28" i="148"/>
  <c r="AA29" i="148"/>
  <c r="AA30" i="148"/>
  <c r="AA31" i="148"/>
  <c r="AA32" i="148"/>
  <c r="AA33" i="148"/>
  <c r="AA34" i="148"/>
  <c r="AA35" i="148"/>
  <c r="AA36" i="148"/>
  <c r="AA37" i="148"/>
  <c r="AA35" i="147"/>
  <c r="AA40" i="147"/>
  <c r="AA38" i="147"/>
  <c r="AA37" i="147"/>
  <c r="AA36" i="147"/>
  <c r="AA34" i="147"/>
  <c r="AA33" i="147"/>
  <c r="AA32" i="147"/>
  <c r="AA31" i="147"/>
  <c r="AA30" i="147"/>
  <c r="AA29" i="147"/>
  <c r="AA28" i="147"/>
  <c r="AA27" i="147"/>
  <c r="AA26" i="147"/>
  <c r="AA25" i="147"/>
  <c r="AA24" i="147"/>
  <c r="AA23" i="147"/>
  <c r="AA22" i="147"/>
  <c r="AA21" i="147"/>
  <c r="AA20" i="147"/>
  <c r="AA19" i="147"/>
  <c r="AA18" i="147"/>
  <c r="AA17" i="147"/>
  <c r="AA16" i="147"/>
  <c r="AA15" i="147"/>
  <c r="AA14" i="147"/>
  <c r="AA13" i="147"/>
  <c r="AA12" i="147"/>
  <c r="AA11" i="147"/>
  <c r="L22" i="113" l="1"/>
  <c r="L21" i="113"/>
  <c r="L20" i="113"/>
  <c r="L19" i="113"/>
  <c r="L16" i="113"/>
  <c r="L15" i="113"/>
  <c r="L14" i="113"/>
  <c r="L13" i="113"/>
  <c r="L12" i="113"/>
  <c r="L11" i="113"/>
  <c r="L10" i="113"/>
  <c r="L9" i="113"/>
  <c r="L8" i="113"/>
  <c r="L7" i="113"/>
  <c r="L6" i="113"/>
  <c r="L5" i="113"/>
  <c r="X40" i="152" l="1"/>
  <c r="Y40" i="152" s="1"/>
  <c r="W40" i="152"/>
  <c r="X39" i="152"/>
  <c r="W39" i="152"/>
  <c r="Y39" i="152" s="1"/>
  <c r="H39" i="152"/>
  <c r="F39" i="152"/>
  <c r="D39" i="152"/>
  <c r="B39" i="152"/>
  <c r="X38" i="152"/>
  <c r="W38" i="152"/>
  <c r="Y38" i="152" s="1"/>
  <c r="H38" i="152"/>
  <c r="F38" i="152"/>
  <c r="D38" i="152"/>
  <c r="B38" i="152"/>
  <c r="Y37" i="152"/>
  <c r="X37" i="152"/>
  <c r="W37" i="152"/>
  <c r="H37" i="152"/>
  <c r="F37" i="152"/>
  <c r="D37" i="152"/>
  <c r="B37" i="152"/>
  <c r="X36" i="152"/>
  <c r="Y36" i="152" s="1"/>
  <c r="W36" i="152"/>
  <c r="H36" i="152"/>
  <c r="F36" i="152"/>
  <c r="D36" i="152"/>
  <c r="B36" i="152"/>
  <c r="X35" i="152"/>
  <c r="W35" i="152"/>
  <c r="Y35" i="152" s="1"/>
  <c r="H35" i="152"/>
  <c r="F35" i="152"/>
  <c r="D35" i="152"/>
  <c r="B35" i="152"/>
  <c r="Y34" i="152"/>
  <c r="X34" i="152"/>
  <c r="W34" i="152"/>
  <c r="H34" i="152"/>
  <c r="F34" i="152"/>
  <c r="D34" i="152"/>
  <c r="B34" i="152"/>
  <c r="X33" i="152"/>
  <c r="Y33" i="152" s="1"/>
  <c r="W33" i="152"/>
  <c r="H33" i="152"/>
  <c r="F33" i="152"/>
  <c r="D33" i="152"/>
  <c r="B33" i="152"/>
  <c r="X32" i="152"/>
  <c r="W32" i="152"/>
  <c r="Y32" i="152" s="1"/>
  <c r="H32" i="152"/>
  <c r="F32" i="152"/>
  <c r="D32" i="152"/>
  <c r="B32" i="152"/>
  <c r="X31" i="152"/>
  <c r="W31" i="152"/>
  <c r="Y31" i="152" s="1"/>
  <c r="H31" i="152"/>
  <c r="F31" i="152"/>
  <c r="D31" i="152"/>
  <c r="B31" i="152"/>
  <c r="X30" i="152"/>
  <c r="W30" i="152"/>
  <c r="Y30" i="152" s="1"/>
  <c r="H30" i="152"/>
  <c r="F30" i="152"/>
  <c r="D30" i="152"/>
  <c r="B30" i="152"/>
  <c r="Y29" i="152"/>
  <c r="X29" i="152"/>
  <c r="W29" i="152"/>
  <c r="H29" i="152"/>
  <c r="F29" i="152"/>
  <c r="D29" i="152"/>
  <c r="B29" i="152"/>
  <c r="X28" i="152"/>
  <c r="Y28" i="152" s="1"/>
  <c r="W28" i="152"/>
  <c r="H28" i="152"/>
  <c r="F28" i="152"/>
  <c r="D28" i="152"/>
  <c r="B28" i="152"/>
  <c r="X27" i="152"/>
  <c r="W27" i="152"/>
  <c r="Y27" i="152" s="1"/>
  <c r="H27" i="152"/>
  <c r="F27" i="152"/>
  <c r="D27" i="152"/>
  <c r="B27" i="152"/>
  <c r="Y26" i="152"/>
  <c r="X26" i="152"/>
  <c r="W26" i="152"/>
  <c r="H26" i="152"/>
  <c r="F26" i="152"/>
  <c r="D26" i="152"/>
  <c r="B26" i="152"/>
  <c r="X25" i="152"/>
  <c r="Y25" i="152" s="1"/>
  <c r="W25" i="152"/>
  <c r="H25" i="152"/>
  <c r="F25" i="152"/>
  <c r="D25" i="152"/>
  <c r="B25" i="152"/>
  <c r="X24" i="152"/>
  <c r="W24" i="152"/>
  <c r="Y24" i="152" s="1"/>
  <c r="H24" i="152"/>
  <c r="F24" i="152"/>
  <c r="D24" i="152"/>
  <c r="B24" i="152"/>
  <c r="X23" i="152"/>
  <c r="W23" i="152"/>
  <c r="Y23" i="152" s="1"/>
  <c r="H23" i="152"/>
  <c r="F23" i="152"/>
  <c r="D23" i="152"/>
  <c r="B23" i="152"/>
  <c r="X22" i="152"/>
  <c r="W22" i="152"/>
  <c r="Y22" i="152" s="1"/>
  <c r="H22" i="152"/>
  <c r="F22" i="152"/>
  <c r="D22" i="152"/>
  <c r="B22" i="152"/>
  <c r="Y21" i="152"/>
  <c r="X21" i="152"/>
  <c r="W21" i="152"/>
  <c r="H21" i="152"/>
  <c r="F21" i="152"/>
  <c r="D21" i="152"/>
  <c r="B21" i="152"/>
  <c r="X20" i="152"/>
  <c r="Y20" i="152" s="1"/>
  <c r="W20" i="152"/>
  <c r="H20" i="152"/>
  <c r="F20" i="152"/>
  <c r="D20" i="152"/>
  <c r="B20" i="152"/>
  <c r="X19" i="152"/>
  <c r="W19" i="152"/>
  <c r="Y19" i="152" s="1"/>
  <c r="H19" i="152"/>
  <c r="F19" i="152"/>
  <c r="D19" i="152"/>
  <c r="B19" i="152"/>
  <c r="Y18" i="152"/>
  <c r="X18" i="152"/>
  <c r="W18" i="152"/>
  <c r="H18" i="152"/>
  <c r="F18" i="152"/>
  <c r="D18" i="152"/>
  <c r="B18" i="152"/>
  <c r="X17" i="152"/>
  <c r="Y17" i="152" s="1"/>
  <c r="W17" i="152"/>
  <c r="H17" i="152"/>
  <c r="F17" i="152"/>
  <c r="D17" i="152"/>
  <c r="B17" i="152"/>
  <c r="X16" i="152"/>
  <c r="W16" i="152"/>
  <c r="Y16" i="152" s="1"/>
  <c r="H16" i="152"/>
  <c r="F16" i="152"/>
  <c r="D16" i="152"/>
  <c r="B16" i="152"/>
  <c r="X15" i="152"/>
  <c r="W15" i="152"/>
  <c r="Y15" i="152" s="1"/>
  <c r="H15" i="152"/>
  <c r="F15" i="152"/>
  <c r="D15" i="152"/>
  <c r="B15" i="152"/>
  <c r="X14" i="152"/>
  <c r="W14" i="152"/>
  <c r="Y14" i="152" s="1"/>
  <c r="H14" i="152"/>
  <c r="F14" i="152"/>
  <c r="D14" i="152"/>
  <c r="B14" i="152"/>
  <c r="Y13" i="152"/>
  <c r="X13" i="152"/>
  <c r="W13" i="152"/>
  <c r="H13" i="152"/>
  <c r="F13" i="152"/>
  <c r="F7" i="152" s="1"/>
  <c r="D13" i="152"/>
  <c r="B13" i="152"/>
  <c r="X12" i="152"/>
  <c r="Y12" i="152" s="1"/>
  <c r="W12" i="152"/>
  <c r="H12" i="152"/>
  <c r="F12" i="152"/>
  <c r="D12" i="152"/>
  <c r="B12" i="152"/>
  <c r="X11" i="152"/>
  <c r="W11" i="152"/>
  <c r="Y11" i="152" s="1"/>
  <c r="H11" i="152"/>
  <c r="F11" i="152"/>
  <c r="D11" i="152"/>
  <c r="D7" i="152" s="1"/>
  <c r="B11" i="152"/>
  <c r="B7" i="152" s="1"/>
  <c r="Y10" i="152"/>
  <c r="X10" i="152"/>
  <c r="H10" i="152"/>
  <c r="F10" i="152"/>
  <c r="D10" i="152"/>
  <c r="B10" i="152"/>
  <c r="U7" i="152"/>
  <c r="T7" i="152"/>
  <c r="S7" i="152"/>
  <c r="R7" i="152"/>
  <c r="O7" i="152"/>
  <c r="N7" i="152"/>
  <c r="M7" i="152"/>
  <c r="L7" i="152"/>
  <c r="I7" i="152"/>
  <c r="H7" i="152"/>
  <c r="G7" i="152"/>
  <c r="E7" i="152"/>
  <c r="C7" i="152"/>
  <c r="X41" i="151"/>
  <c r="W41" i="151"/>
  <c r="Y41" i="151" s="1"/>
  <c r="X40" i="151"/>
  <c r="W40" i="151"/>
  <c r="Y40" i="151" s="1"/>
  <c r="H40" i="151"/>
  <c r="F40" i="151"/>
  <c r="D40" i="151"/>
  <c r="B40" i="151"/>
  <c r="X38" i="151"/>
  <c r="W38" i="151"/>
  <c r="Y38" i="151" s="1"/>
  <c r="H38" i="151"/>
  <c r="F38" i="151"/>
  <c r="D38" i="151"/>
  <c r="B38" i="151"/>
  <c r="X37" i="151"/>
  <c r="Y37" i="151" s="1"/>
  <c r="W37" i="151"/>
  <c r="H37" i="151"/>
  <c r="F37" i="151"/>
  <c r="D37" i="151"/>
  <c r="B37" i="151"/>
  <c r="Y36" i="151"/>
  <c r="X36" i="151"/>
  <c r="W36" i="151"/>
  <c r="H36" i="151"/>
  <c r="F36" i="151"/>
  <c r="D36" i="151"/>
  <c r="B36" i="151"/>
  <c r="X35" i="151"/>
  <c r="W35" i="151"/>
  <c r="Y35" i="151" s="1"/>
  <c r="H35" i="151"/>
  <c r="F35" i="151"/>
  <c r="D35" i="151"/>
  <c r="B35" i="151"/>
  <c r="X34" i="151"/>
  <c r="W34" i="151"/>
  <c r="Y34" i="151" s="1"/>
  <c r="H34" i="151"/>
  <c r="F34" i="151"/>
  <c r="D34" i="151"/>
  <c r="B34" i="151"/>
  <c r="Y33" i="151"/>
  <c r="X33" i="151"/>
  <c r="W33" i="151"/>
  <c r="H33" i="151"/>
  <c r="F33" i="151"/>
  <c r="D33" i="151"/>
  <c r="B33" i="151"/>
  <c r="X32" i="151"/>
  <c r="W32" i="151"/>
  <c r="Y32" i="151" s="1"/>
  <c r="H32" i="151"/>
  <c r="F32" i="151"/>
  <c r="D32" i="151"/>
  <c r="B32" i="151"/>
  <c r="X31" i="151"/>
  <c r="W31" i="151"/>
  <c r="Y31" i="151" s="1"/>
  <c r="H31" i="151"/>
  <c r="F31" i="151"/>
  <c r="D31" i="151"/>
  <c r="B31" i="151"/>
  <c r="X30" i="151"/>
  <c r="W30" i="151"/>
  <c r="Y30" i="151" s="1"/>
  <c r="H30" i="151"/>
  <c r="F30" i="151"/>
  <c r="D30" i="151"/>
  <c r="B30" i="151"/>
  <c r="X29" i="151"/>
  <c r="W29" i="151"/>
  <c r="Y29" i="151" s="1"/>
  <c r="H29" i="151"/>
  <c r="F29" i="151"/>
  <c r="D29" i="151"/>
  <c r="B29" i="151"/>
  <c r="Y28" i="151"/>
  <c r="X28" i="151"/>
  <c r="W28" i="151"/>
  <c r="H28" i="151"/>
  <c r="F28" i="151"/>
  <c r="D28" i="151"/>
  <c r="B28" i="151"/>
  <c r="X27" i="151"/>
  <c r="W27" i="151"/>
  <c r="Y27" i="151" s="1"/>
  <c r="H27" i="151"/>
  <c r="F27" i="151"/>
  <c r="D27" i="151"/>
  <c r="B27" i="151"/>
  <c r="X26" i="151"/>
  <c r="W26" i="151"/>
  <c r="Y26" i="151" s="1"/>
  <c r="H26" i="151"/>
  <c r="F26" i="151"/>
  <c r="D26" i="151"/>
  <c r="B26" i="151"/>
  <c r="Y25" i="151"/>
  <c r="X25" i="151"/>
  <c r="W25" i="151"/>
  <c r="H25" i="151"/>
  <c r="F25" i="151"/>
  <c r="D25" i="151"/>
  <c r="B25" i="151"/>
  <c r="X24" i="151"/>
  <c r="W24" i="151"/>
  <c r="Y24" i="151" s="1"/>
  <c r="H24" i="151"/>
  <c r="F24" i="151"/>
  <c r="D24" i="151"/>
  <c r="B24" i="151"/>
  <c r="X23" i="151"/>
  <c r="W23" i="151"/>
  <c r="Y23" i="151" s="1"/>
  <c r="H23" i="151"/>
  <c r="F23" i="151"/>
  <c r="D23" i="151"/>
  <c r="B23" i="151"/>
  <c r="X22" i="151"/>
  <c r="W22" i="151"/>
  <c r="Y22" i="151" s="1"/>
  <c r="H22" i="151"/>
  <c r="F22" i="151"/>
  <c r="D22" i="151"/>
  <c r="B22" i="151"/>
  <c r="X21" i="151"/>
  <c r="W21" i="151"/>
  <c r="Y21" i="151" s="1"/>
  <c r="H21" i="151"/>
  <c r="F21" i="151"/>
  <c r="D21" i="151"/>
  <c r="B21" i="151"/>
  <c r="Y20" i="151"/>
  <c r="X20" i="151"/>
  <c r="W20" i="151"/>
  <c r="H20" i="151"/>
  <c r="F20" i="151"/>
  <c r="D20" i="151"/>
  <c r="B20" i="151"/>
  <c r="X19" i="151"/>
  <c r="W19" i="151"/>
  <c r="Y19" i="151" s="1"/>
  <c r="H19" i="151"/>
  <c r="F19" i="151"/>
  <c r="D19" i="151"/>
  <c r="B19" i="151"/>
  <c r="X18" i="151"/>
  <c r="W18" i="151"/>
  <c r="Y18" i="151" s="1"/>
  <c r="H18" i="151"/>
  <c r="F18" i="151"/>
  <c r="D18" i="151"/>
  <c r="B18" i="151"/>
  <c r="Y17" i="151"/>
  <c r="X17" i="151"/>
  <c r="W17" i="151"/>
  <c r="H17" i="151"/>
  <c r="F17" i="151"/>
  <c r="D17" i="151"/>
  <c r="B17" i="151"/>
  <c r="X16" i="151"/>
  <c r="W16" i="151"/>
  <c r="Y16" i="151" s="1"/>
  <c r="H16" i="151"/>
  <c r="F16" i="151"/>
  <c r="D16" i="151"/>
  <c r="B16" i="151"/>
  <c r="X15" i="151"/>
  <c r="W15" i="151"/>
  <c r="Y15" i="151" s="1"/>
  <c r="H15" i="151"/>
  <c r="F15" i="151"/>
  <c r="D15" i="151"/>
  <c r="B15" i="151"/>
  <c r="X14" i="151"/>
  <c r="W14" i="151"/>
  <c r="Y14" i="151" s="1"/>
  <c r="H14" i="151"/>
  <c r="H7" i="151" s="1"/>
  <c r="K14" i="113" s="1"/>
  <c r="F14" i="151"/>
  <c r="D14" i="151"/>
  <c r="B14" i="151"/>
  <c r="X13" i="151"/>
  <c r="W13" i="151"/>
  <c r="Y13" i="151" s="1"/>
  <c r="H13" i="151"/>
  <c r="F13" i="151"/>
  <c r="F7" i="151" s="1"/>
  <c r="K11" i="113" s="1"/>
  <c r="D13" i="151"/>
  <c r="B13" i="151"/>
  <c r="Y12" i="151"/>
  <c r="X12" i="151"/>
  <c r="W12" i="151"/>
  <c r="H12" i="151"/>
  <c r="F12" i="151"/>
  <c r="D12" i="151"/>
  <c r="B12" i="151"/>
  <c r="X11" i="151"/>
  <c r="W11" i="151"/>
  <c r="Y11" i="151" s="1"/>
  <c r="H11" i="151"/>
  <c r="F11" i="151"/>
  <c r="D11" i="151"/>
  <c r="D7" i="151" s="1"/>
  <c r="K8" i="113" s="1"/>
  <c r="B11" i="151"/>
  <c r="B7" i="151" s="1"/>
  <c r="K5" i="113" s="1"/>
  <c r="X10" i="151"/>
  <c r="Y10" i="151"/>
  <c r="H10" i="151"/>
  <c r="F10" i="151"/>
  <c r="D10" i="151"/>
  <c r="B10" i="151"/>
  <c r="U7" i="151"/>
  <c r="K22" i="113" s="1"/>
  <c r="T7" i="151"/>
  <c r="K21" i="113" s="1"/>
  <c r="S7" i="151"/>
  <c r="K20" i="113" s="1"/>
  <c r="R7" i="151"/>
  <c r="K19" i="113" s="1"/>
  <c r="O7" i="151"/>
  <c r="K16" i="113" s="1"/>
  <c r="N7" i="151"/>
  <c r="K13" i="113" s="1"/>
  <c r="M7" i="151"/>
  <c r="K10" i="113" s="1"/>
  <c r="L7" i="151"/>
  <c r="K7" i="113" s="1"/>
  <c r="I7" i="151"/>
  <c r="K15" i="113" s="1"/>
  <c r="G7" i="151"/>
  <c r="K12" i="113" s="1"/>
  <c r="E7" i="151"/>
  <c r="K9" i="113" s="1"/>
  <c r="C7" i="151"/>
  <c r="K6" i="113" s="1"/>
  <c r="K11" i="146" l="1"/>
  <c r="AG39" i="150"/>
  <c r="AB39" i="150"/>
  <c r="AC39" i="150" s="1"/>
  <c r="P39" i="150"/>
  <c r="K39" i="150"/>
  <c r="F39" i="150"/>
  <c r="AG38" i="150"/>
  <c r="AB38" i="150"/>
  <c r="AC38" i="150"/>
  <c r="P38" i="150"/>
  <c r="K38" i="150"/>
  <c r="F38" i="150"/>
  <c r="AG37" i="150"/>
  <c r="AB37" i="150"/>
  <c r="AC37" i="150" s="1"/>
  <c r="P37" i="150"/>
  <c r="K37" i="150"/>
  <c r="F37" i="150"/>
  <c r="AG36" i="150"/>
  <c r="AB36" i="150"/>
  <c r="AC36" i="150" s="1"/>
  <c r="P36" i="150"/>
  <c r="K36" i="150"/>
  <c r="F36" i="150"/>
  <c r="AG35" i="150"/>
  <c r="AB35" i="150"/>
  <c r="AC35" i="150" s="1"/>
  <c r="P35" i="150"/>
  <c r="K35" i="150"/>
  <c r="F35" i="150"/>
  <c r="AG34" i="150"/>
  <c r="AB34" i="150"/>
  <c r="AC34" i="150" s="1"/>
  <c r="P34" i="150"/>
  <c r="K34" i="150"/>
  <c r="F34" i="150"/>
  <c r="AG33" i="150"/>
  <c r="AB33" i="150"/>
  <c r="AC33" i="150"/>
  <c r="P33" i="150"/>
  <c r="K33" i="150"/>
  <c r="F33" i="150"/>
  <c r="AG32" i="150"/>
  <c r="AB32" i="150"/>
  <c r="AC32" i="150"/>
  <c r="P32" i="150"/>
  <c r="K32" i="150"/>
  <c r="F32" i="150"/>
  <c r="AG31" i="150"/>
  <c r="AB31" i="150"/>
  <c r="AC31" i="150" s="1"/>
  <c r="P31" i="150"/>
  <c r="K31" i="150"/>
  <c r="F31" i="150"/>
  <c r="AG30" i="150"/>
  <c r="AB30" i="150"/>
  <c r="AC30" i="150" s="1"/>
  <c r="P30" i="150"/>
  <c r="K30" i="150"/>
  <c r="F30" i="150"/>
  <c r="AG29" i="150"/>
  <c r="AB29" i="150"/>
  <c r="AC29" i="150" s="1"/>
  <c r="P29" i="150"/>
  <c r="K29" i="150"/>
  <c r="F29" i="150"/>
  <c r="AG28" i="150"/>
  <c r="AB28" i="150"/>
  <c r="AC28" i="150" s="1"/>
  <c r="P28" i="150"/>
  <c r="K28" i="150"/>
  <c r="F28" i="150"/>
  <c r="AG27" i="150"/>
  <c r="AC27" i="150"/>
  <c r="AB27" i="150"/>
  <c r="P27" i="150"/>
  <c r="K27" i="150"/>
  <c r="F27" i="150"/>
  <c r="AG26" i="150"/>
  <c r="AB26" i="150"/>
  <c r="AC26" i="150" s="1"/>
  <c r="P26" i="150"/>
  <c r="K26" i="150"/>
  <c r="F26" i="150"/>
  <c r="AG25" i="150"/>
  <c r="AB25" i="150"/>
  <c r="AC25" i="150"/>
  <c r="P25" i="150"/>
  <c r="K25" i="150"/>
  <c r="F25" i="150"/>
  <c r="AG24" i="150"/>
  <c r="AB24" i="150"/>
  <c r="AC24" i="150"/>
  <c r="P24" i="150"/>
  <c r="K24" i="150"/>
  <c r="F24" i="150"/>
  <c r="AG23" i="150"/>
  <c r="AB23" i="150"/>
  <c r="AC23" i="150" s="1"/>
  <c r="P23" i="150"/>
  <c r="K23" i="150"/>
  <c r="F23" i="150"/>
  <c r="AG22" i="150"/>
  <c r="AB22" i="150"/>
  <c r="AC22" i="150" s="1"/>
  <c r="P22" i="150"/>
  <c r="K22" i="150"/>
  <c r="F22" i="150"/>
  <c r="AG21" i="150"/>
  <c r="AB21" i="150"/>
  <c r="AC21" i="150" s="1"/>
  <c r="P21" i="150"/>
  <c r="K21" i="150"/>
  <c r="F21" i="150"/>
  <c r="AG20" i="150"/>
  <c r="AB20" i="150"/>
  <c r="AC20" i="150" s="1"/>
  <c r="P20" i="150"/>
  <c r="K20" i="150"/>
  <c r="F20" i="150"/>
  <c r="AG19" i="150"/>
  <c r="AB19" i="150"/>
  <c r="AC19" i="150" s="1"/>
  <c r="P19" i="150"/>
  <c r="K19" i="150"/>
  <c r="F19" i="150"/>
  <c r="AG18" i="150"/>
  <c r="AB18" i="150"/>
  <c r="AC18" i="150" s="1"/>
  <c r="P18" i="150"/>
  <c r="K18" i="150"/>
  <c r="F18" i="150"/>
  <c r="AG17" i="150"/>
  <c r="AB17" i="150"/>
  <c r="AC17" i="150"/>
  <c r="P17" i="150"/>
  <c r="K17" i="150"/>
  <c r="F17" i="150"/>
  <c r="AG16" i="150"/>
  <c r="AB16" i="150"/>
  <c r="AC16" i="150" s="1"/>
  <c r="P16" i="150"/>
  <c r="K16" i="150"/>
  <c r="F16" i="150"/>
  <c r="AG15" i="150"/>
  <c r="AB15" i="150"/>
  <c r="AC15" i="150" s="1"/>
  <c r="P15" i="150"/>
  <c r="K15" i="150"/>
  <c r="F15" i="150"/>
  <c r="AG14" i="150"/>
  <c r="AB14" i="150"/>
  <c r="AC14" i="150" s="1"/>
  <c r="P14" i="150"/>
  <c r="K14" i="150"/>
  <c r="F14" i="150"/>
  <c r="AG13" i="150"/>
  <c r="AB13" i="150"/>
  <c r="AC13" i="150"/>
  <c r="P13" i="150"/>
  <c r="K13" i="150"/>
  <c r="F13" i="150"/>
  <c r="AG12" i="150"/>
  <c r="AB12" i="150"/>
  <c r="AC12" i="150" s="1"/>
  <c r="P12" i="150"/>
  <c r="K12" i="150"/>
  <c r="F12" i="150"/>
  <c r="AG11" i="150"/>
  <c r="AB11" i="150"/>
  <c r="AC11" i="150" s="1"/>
  <c r="P11" i="150"/>
  <c r="K11" i="150"/>
  <c r="F11" i="150"/>
  <c r="AG10" i="150"/>
  <c r="AB10" i="150"/>
  <c r="AC10" i="150" s="1"/>
  <c r="P10" i="150"/>
  <c r="P7" i="150" s="1"/>
  <c r="K10" i="150"/>
  <c r="F10" i="150"/>
  <c r="Y7" i="150"/>
  <c r="K29" i="146" s="1"/>
  <c r="V7" i="150"/>
  <c r="K24" i="146" s="1"/>
  <c r="T7" i="150"/>
  <c r="K22" i="146" s="1"/>
  <c r="S7" i="150"/>
  <c r="K21" i="146" s="1"/>
  <c r="O7" i="150"/>
  <c r="K15" i="146" s="1"/>
  <c r="N7" i="150"/>
  <c r="K14" i="146" s="1"/>
  <c r="M7" i="150"/>
  <c r="K13" i="146" s="1"/>
  <c r="L7" i="150"/>
  <c r="J7" i="150"/>
  <c r="I7" i="150"/>
  <c r="K10" i="146" s="1"/>
  <c r="H7" i="150"/>
  <c r="K9" i="146" s="1"/>
  <c r="G7" i="150"/>
  <c r="E7" i="150"/>
  <c r="K7" i="146" s="1"/>
  <c r="D7" i="150"/>
  <c r="K6" i="146" s="1"/>
  <c r="C7" i="150"/>
  <c r="K5" i="146" s="1"/>
  <c r="B7" i="150"/>
  <c r="AG40" i="149"/>
  <c r="AB40" i="149"/>
  <c r="AC40" i="149" s="1"/>
  <c r="P40" i="149"/>
  <c r="K40" i="149"/>
  <c r="F40" i="149"/>
  <c r="AG37" i="149"/>
  <c r="AB37" i="149"/>
  <c r="AC37" i="149" s="1"/>
  <c r="P37" i="149"/>
  <c r="K37" i="149"/>
  <c r="F37" i="149"/>
  <c r="AG36" i="149"/>
  <c r="AB36" i="149"/>
  <c r="AC36" i="149" s="1"/>
  <c r="P36" i="149"/>
  <c r="K36" i="149"/>
  <c r="F36" i="149"/>
  <c r="AG35" i="149"/>
  <c r="AB35" i="149"/>
  <c r="AC35" i="149" s="1"/>
  <c r="P35" i="149"/>
  <c r="K35" i="149"/>
  <c r="F35" i="149"/>
  <c r="AG34" i="149"/>
  <c r="AB34" i="149"/>
  <c r="AC34" i="149" s="1"/>
  <c r="P34" i="149"/>
  <c r="K34" i="149"/>
  <c r="F34" i="149"/>
  <c r="AG33" i="149"/>
  <c r="AB33" i="149"/>
  <c r="AC33" i="149" s="1"/>
  <c r="P33" i="149"/>
  <c r="K33" i="149"/>
  <c r="F33" i="149"/>
  <c r="AG32" i="149"/>
  <c r="AB32" i="149"/>
  <c r="AC32" i="149"/>
  <c r="P32" i="149"/>
  <c r="K32" i="149"/>
  <c r="F32" i="149"/>
  <c r="AG31" i="149"/>
  <c r="AB31" i="149"/>
  <c r="AC31" i="149" s="1"/>
  <c r="P31" i="149"/>
  <c r="K31" i="149"/>
  <c r="F31" i="149"/>
  <c r="AG30" i="149"/>
  <c r="AB30" i="149"/>
  <c r="AC30" i="149" s="1"/>
  <c r="P30" i="149"/>
  <c r="K30" i="149"/>
  <c r="F30" i="149"/>
  <c r="AG29" i="149"/>
  <c r="AC29" i="149"/>
  <c r="AB29" i="149"/>
  <c r="P29" i="149"/>
  <c r="K29" i="149"/>
  <c r="F29" i="149"/>
  <c r="AG28" i="149"/>
  <c r="AB28" i="149"/>
  <c r="AC28" i="149"/>
  <c r="P28" i="149"/>
  <c r="K28" i="149"/>
  <c r="F28" i="149"/>
  <c r="AG27" i="149"/>
  <c r="AB27" i="149"/>
  <c r="AC27" i="149" s="1"/>
  <c r="P27" i="149"/>
  <c r="K27" i="149"/>
  <c r="F27" i="149"/>
  <c r="AG26" i="149"/>
  <c r="AC26" i="149"/>
  <c r="AB26" i="149"/>
  <c r="P26" i="149"/>
  <c r="K26" i="149"/>
  <c r="F26" i="149"/>
  <c r="AG25" i="149"/>
  <c r="AB25" i="149"/>
  <c r="AC25" i="149"/>
  <c r="P25" i="149"/>
  <c r="K25" i="149"/>
  <c r="F25" i="149"/>
  <c r="AG24" i="149"/>
  <c r="AB24" i="149"/>
  <c r="AC24" i="149" s="1"/>
  <c r="P24" i="149"/>
  <c r="K24" i="149"/>
  <c r="F24" i="149"/>
  <c r="AG23" i="149"/>
  <c r="AB23" i="149"/>
  <c r="AC23" i="149" s="1"/>
  <c r="P23" i="149"/>
  <c r="K23" i="149"/>
  <c r="F23" i="149"/>
  <c r="AG22" i="149"/>
  <c r="AC22" i="149"/>
  <c r="AB22" i="149"/>
  <c r="P22" i="149"/>
  <c r="K22" i="149"/>
  <c r="F22" i="149"/>
  <c r="AG21" i="149"/>
  <c r="AB21" i="149"/>
  <c r="AC21" i="149" s="1"/>
  <c r="P21" i="149"/>
  <c r="K21" i="149"/>
  <c r="F21" i="149"/>
  <c r="AG20" i="149"/>
  <c r="AB20" i="149"/>
  <c r="AC20" i="149" s="1"/>
  <c r="P20" i="149"/>
  <c r="K20" i="149"/>
  <c r="F20" i="149"/>
  <c r="AG19" i="149"/>
  <c r="AB19" i="149"/>
  <c r="AC19" i="149" s="1"/>
  <c r="P19" i="149"/>
  <c r="K19" i="149"/>
  <c r="F19" i="149"/>
  <c r="AG18" i="149"/>
  <c r="AB18" i="149"/>
  <c r="AC18" i="149" s="1"/>
  <c r="P18" i="149"/>
  <c r="K18" i="149"/>
  <c r="F18" i="149"/>
  <c r="AG17" i="149"/>
  <c r="AB17" i="149"/>
  <c r="AC17" i="149" s="1"/>
  <c r="P17" i="149"/>
  <c r="K17" i="149"/>
  <c r="F17" i="149"/>
  <c r="AG16" i="149"/>
  <c r="AB16" i="149"/>
  <c r="AC16" i="149"/>
  <c r="P16" i="149"/>
  <c r="K16" i="149"/>
  <c r="F16" i="149"/>
  <c r="AG15" i="149"/>
  <c r="AB15" i="149"/>
  <c r="AC15" i="149" s="1"/>
  <c r="P15" i="149"/>
  <c r="K15" i="149"/>
  <c r="F15" i="149"/>
  <c r="AG14" i="149"/>
  <c r="AB14" i="149"/>
  <c r="AC14" i="149" s="1"/>
  <c r="P14" i="149"/>
  <c r="K14" i="149"/>
  <c r="F14" i="149"/>
  <c r="AG13" i="149"/>
  <c r="AC13" i="149"/>
  <c r="AB13" i="149"/>
  <c r="P13" i="149"/>
  <c r="K13" i="149"/>
  <c r="F13" i="149"/>
  <c r="AG12" i="149"/>
  <c r="AB12" i="149"/>
  <c r="AC12" i="149"/>
  <c r="P12" i="149"/>
  <c r="K12" i="149"/>
  <c r="F12" i="149"/>
  <c r="AG11" i="149"/>
  <c r="AB11" i="149"/>
  <c r="AC11" i="149" s="1"/>
  <c r="P11" i="149"/>
  <c r="K11" i="149"/>
  <c r="F11" i="149"/>
  <c r="AG10" i="149"/>
  <c r="AC10" i="149"/>
  <c r="P10" i="149"/>
  <c r="P7" i="149" s="1"/>
  <c r="K10" i="149"/>
  <c r="F10" i="149"/>
  <c r="Y7" i="149"/>
  <c r="J29" i="146" s="1"/>
  <c r="V7" i="149"/>
  <c r="J24" i="146" s="1"/>
  <c r="T7" i="149"/>
  <c r="J22" i="146" s="1"/>
  <c r="S7" i="149"/>
  <c r="J21" i="146" s="1"/>
  <c r="O7" i="149"/>
  <c r="J15" i="146" s="1"/>
  <c r="N7" i="149"/>
  <c r="J14" i="146" s="1"/>
  <c r="M7" i="149"/>
  <c r="J13" i="146" s="1"/>
  <c r="L7" i="149"/>
  <c r="J7" i="149"/>
  <c r="J11" i="146" s="1"/>
  <c r="I7" i="149"/>
  <c r="J10" i="146" s="1"/>
  <c r="H7" i="149"/>
  <c r="J9" i="146" s="1"/>
  <c r="G7" i="149"/>
  <c r="E7" i="149"/>
  <c r="J7" i="146" s="1"/>
  <c r="D7" i="149"/>
  <c r="J6" i="146" s="1"/>
  <c r="C7" i="149"/>
  <c r="J5" i="146" s="1"/>
  <c r="B7" i="149"/>
  <c r="K7" i="150" l="1"/>
  <c r="F7" i="150"/>
  <c r="F7" i="149"/>
  <c r="K7" i="149"/>
  <c r="J8" i="146"/>
  <c r="K8" i="146"/>
  <c r="J12" i="146"/>
  <c r="K12" i="146"/>
  <c r="J16" i="146"/>
  <c r="K16" i="146"/>
  <c r="AG40" i="148" l="1"/>
  <c r="AB40" i="148"/>
  <c r="AC40" i="148" s="1"/>
  <c r="P40" i="148"/>
  <c r="K40" i="148"/>
  <c r="F40" i="148"/>
  <c r="AF39" i="148"/>
  <c r="AG39" i="148" s="1"/>
  <c r="AB39" i="148"/>
  <c r="AC39" i="148" s="1"/>
  <c r="P39" i="148"/>
  <c r="K39" i="148"/>
  <c r="F39" i="148"/>
  <c r="AF37" i="148"/>
  <c r="AG37" i="148"/>
  <c r="AC37" i="148"/>
  <c r="AB37" i="148"/>
  <c r="P37" i="148"/>
  <c r="K37" i="148"/>
  <c r="F37" i="148"/>
  <c r="AF36" i="148"/>
  <c r="AG36" i="148"/>
  <c r="AB36" i="148"/>
  <c r="AC36" i="148"/>
  <c r="P36" i="148"/>
  <c r="K36" i="148"/>
  <c r="F36" i="148"/>
  <c r="AF35" i="148"/>
  <c r="AG35" i="148" s="1"/>
  <c r="AB35" i="148"/>
  <c r="AC35" i="148"/>
  <c r="P35" i="148"/>
  <c r="K35" i="148"/>
  <c r="F35" i="148"/>
  <c r="AG34" i="148"/>
  <c r="AF34" i="148"/>
  <c r="AB34" i="148"/>
  <c r="AC34" i="148" s="1"/>
  <c r="P34" i="148"/>
  <c r="K34" i="148"/>
  <c r="F34" i="148"/>
  <c r="AF33" i="148"/>
  <c r="AG33" i="148" s="1"/>
  <c r="AB33" i="148"/>
  <c r="AC33" i="148"/>
  <c r="P33" i="148"/>
  <c r="K33" i="148"/>
  <c r="F33" i="148"/>
  <c r="AF32" i="148"/>
  <c r="AG32" i="148" s="1"/>
  <c r="AB32" i="148"/>
  <c r="AC32" i="148"/>
  <c r="P32" i="148"/>
  <c r="K32" i="148"/>
  <c r="F32" i="148"/>
  <c r="AF31" i="148"/>
  <c r="AG31" i="148" s="1"/>
  <c r="AB31" i="148"/>
  <c r="AC31" i="148"/>
  <c r="P31" i="148"/>
  <c r="K31" i="148"/>
  <c r="F31" i="148"/>
  <c r="AF30" i="148"/>
  <c r="AG30" i="148"/>
  <c r="AB30" i="148"/>
  <c r="AC30" i="148" s="1"/>
  <c r="P30" i="148"/>
  <c r="K30" i="148"/>
  <c r="F30" i="148"/>
  <c r="AF29" i="148"/>
  <c r="AG29" i="148"/>
  <c r="AC29" i="148"/>
  <c r="AB29" i="148"/>
  <c r="P29" i="148"/>
  <c r="K29" i="148"/>
  <c r="F29" i="148"/>
  <c r="AF28" i="148"/>
  <c r="AG28" i="148" s="1"/>
  <c r="AB28" i="148"/>
  <c r="AC28" i="148"/>
  <c r="P28" i="148"/>
  <c r="K28" i="148"/>
  <c r="F28" i="148"/>
  <c r="AF27" i="148"/>
  <c r="AG27" i="148" s="1"/>
  <c r="AB27" i="148"/>
  <c r="AC27" i="148"/>
  <c r="P27" i="148"/>
  <c r="K27" i="148"/>
  <c r="F27" i="148"/>
  <c r="AG26" i="148"/>
  <c r="AF26" i="148"/>
  <c r="AC26" i="148"/>
  <c r="AB26" i="148"/>
  <c r="P26" i="148"/>
  <c r="K26" i="148"/>
  <c r="F26" i="148"/>
  <c r="AF25" i="148"/>
  <c r="AG25" i="148"/>
  <c r="AB25" i="148"/>
  <c r="AC25" i="148"/>
  <c r="P25" i="148"/>
  <c r="K25" i="148"/>
  <c r="F25" i="148"/>
  <c r="AF24" i="148"/>
  <c r="AG24" i="148"/>
  <c r="AB24" i="148"/>
  <c r="AC24" i="148"/>
  <c r="P24" i="148"/>
  <c r="K24" i="148"/>
  <c r="F24" i="148"/>
  <c r="AG23" i="148"/>
  <c r="AF23" i="148"/>
  <c r="AB23" i="148"/>
  <c r="AC23" i="148"/>
  <c r="P23" i="148"/>
  <c r="K23" i="148"/>
  <c r="F23" i="148"/>
  <c r="AF22" i="148"/>
  <c r="AG22" i="148"/>
  <c r="AB22" i="148"/>
  <c r="AC22" i="148" s="1"/>
  <c r="P22" i="148"/>
  <c r="K22" i="148"/>
  <c r="F22" i="148"/>
  <c r="AF21" i="148"/>
  <c r="AG21" i="148"/>
  <c r="AC21" i="148"/>
  <c r="AB21" i="148"/>
  <c r="P21" i="148"/>
  <c r="K21" i="148"/>
  <c r="F21" i="148"/>
  <c r="AF20" i="148"/>
  <c r="AG20" i="148" s="1"/>
  <c r="AB20" i="148"/>
  <c r="AC20" i="148"/>
  <c r="P20" i="148"/>
  <c r="K20" i="148"/>
  <c r="F20" i="148"/>
  <c r="AF19" i="148"/>
  <c r="AG19" i="148" s="1"/>
  <c r="AB19" i="148"/>
  <c r="AC19" i="148"/>
  <c r="P19" i="148"/>
  <c r="K19" i="148"/>
  <c r="F19" i="148"/>
  <c r="AF18" i="148"/>
  <c r="AG18" i="148" s="1"/>
  <c r="AC18" i="148"/>
  <c r="AB18" i="148"/>
  <c r="P18" i="148"/>
  <c r="K18" i="148"/>
  <c r="F18" i="148"/>
  <c r="AF17" i="148"/>
  <c r="AG17" i="148" s="1"/>
  <c r="AB17" i="148"/>
  <c r="AC17" i="148"/>
  <c r="P17" i="148"/>
  <c r="K17" i="148"/>
  <c r="F17" i="148"/>
  <c r="AF16" i="148"/>
  <c r="AG16" i="148"/>
  <c r="AB16" i="148"/>
  <c r="AC16" i="148"/>
  <c r="P16" i="148"/>
  <c r="K16" i="148"/>
  <c r="F16" i="148"/>
  <c r="AG15" i="148"/>
  <c r="AF15" i="148"/>
  <c r="AB15" i="148"/>
  <c r="AC15" i="148"/>
  <c r="P15" i="148"/>
  <c r="K15" i="148"/>
  <c r="F15" i="148"/>
  <c r="AF14" i="148"/>
  <c r="AG14" i="148"/>
  <c r="AB14" i="148"/>
  <c r="AC14" i="148" s="1"/>
  <c r="P14" i="148"/>
  <c r="K14" i="148"/>
  <c r="F14" i="148"/>
  <c r="AF13" i="148"/>
  <c r="AG13" i="148" s="1"/>
  <c r="AC13" i="148"/>
  <c r="AB13" i="148"/>
  <c r="P13" i="148"/>
  <c r="K13" i="148"/>
  <c r="F13" i="148"/>
  <c r="AF12" i="148"/>
  <c r="AG12" i="148"/>
  <c r="AB12" i="148"/>
  <c r="AC12" i="148"/>
  <c r="P12" i="148"/>
  <c r="K12" i="148"/>
  <c r="F12" i="148"/>
  <c r="AF11" i="148"/>
  <c r="AG11" i="148" s="1"/>
  <c r="AB11" i="148"/>
  <c r="AC11" i="148"/>
  <c r="P11" i="148"/>
  <c r="K11" i="148"/>
  <c r="F11" i="148"/>
  <c r="AF10" i="148"/>
  <c r="AG10" i="148" s="1"/>
  <c r="AB10" i="148"/>
  <c r="AC10" i="148" s="1"/>
  <c r="P10" i="148"/>
  <c r="K10" i="148"/>
  <c r="F10" i="148"/>
  <c r="Y7" i="148"/>
  <c r="J28" i="106" s="1"/>
  <c r="X7" i="148"/>
  <c r="J27" i="106" s="1"/>
  <c r="V7" i="148"/>
  <c r="J24" i="106" s="1"/>
  <c r="U7" i="148"/>
  <c r="J23" i="106" s="1"/>
  <c r="T7" i="148"/>
  <c r="J22" i="106" s="1"/>
  <c r="S7" i="148"/>
  <c r="J21" i="106" s="1"/>
  <c r="O7" i="148"/>
  <c r="J15" i="106" s="1"/>
  <c r="N7" i="148"/>
  <c r="J14" i="106" s="1"/>
  <c r="M7" i="148"/>
  <c r="J13" i="106" s="1"/>
  <c r="L7" i="148"/>
  <c r="J7" i="148"/>
  <c r="J11" i="106" s="1"/>
  <c r="I7" i="148"/>
  <c r="J10" i="106" s="1"/>
  <c r="H7" i="148"/>
  <c r="J9" i="106" s="1"/>
  <c r="G7" i="148"/>
  <c r="E7" i="148"/>
  <c r="J7" i="106" s="1"/>
  <c r="D7" i="148"/>
  <c r="J6" i="106" s="1"/>
  <c r="C7" i="148"/>
  <c r="J5" i="106" s="1"/>
  <c r="B7" i="148"/>
  <c r="K11" i="106"/>
  <c r="K7" i="106"/>
  <c r="AG40" i="147"/>
  <c r="AB40" i="147"/>
  <c r="AC40" i="147" s="1"/>
  <c r="P40" i="147"/>
  <c r="K40" i="147"/>
  <c r="F40" i="147"/>
  <c r="F7" i="147" s="1"/>
  <c r="AF38" i="147"/>
  <c r="AG38" i="147" s="1"/>
  <c r="AB38" i="147"/>
  <c r="AC38" i="147"/>
  <c r="P38" i="147"/>
  <c r="K38" i="147"/>
  <c r="F38" i="147"/>
  <c r="AF37" i="147"/>
  <c r="AG37" i="147" s="1"/>
  <c r="AB37" i="147"/>
  <c r="AC37" i="147" s="1"/>
  <c r="P37" i="147"/>
  <c r="K37" i="147"/>
  <c r="F37" i="147"/>
  <c r="AF36" i="147"/>
  <c r="AG36" i="147" s="1"/>
  <c r="AC36" i="147"/>
  <c r="AB36" i="147"/>
  <c r="P36" i="147"/>
  <c r="K36" i="147"/>
  <c r="F36" i="147"/>
  <c r="AF35" i="147"/>
  <c r="AG35" i="147" s="1"/>
  <c r="AB35" i="147"/>
  <c r="AC35" i="147"/>
  <c r="P35" i="147"/>
  <c r="K35" i="147"/>
  <c r="F35" i="147"/>
  <c r="AF34" i="147"/>
  <c r="AG34" i="147" s="1"/>
  <c r="AB34" i="147"/>
  <c r="AC34" i="147"/>
  <c r="P34" i="147"/>
  <c r="K34" i="147"/>
  <c r="F34" i="147"/>
  <c r="AF33" i="147"/>
  <c r="AG33" i="147" s="1"/>
  <c r="AB33" i="147"/>
  <c r="AC33" i="147"/>
  <c r="P33" i="147"/>
  <c r="K33" i="147"/>
  <c r="F33" i="147"/>
  <c r="AF32" i="147"/>
  <c r="AG32" i="147" s="1"/>
  <c r="AB32" i="147"/>
  <c r="AC32" i="147" s="1"/>
  <c r="P32" i="147"/>
  <c r="K32" i="147"/>
  <c r="F32" i="147"/>
  <c r="AF31" i="147"/>
  <c r="AG31" i="147" s="1"/>
  <c r="AC31" i="147"/>
  <c r="AB31" i="147"/>
  <c r="P31" i="147"/>
  <c r="K31" i="147"/>
  <c r="F31" i="147"/>
  <c r="AF30" i="147"/>
  <c r="AG30" i="147" s="1"/>
  <c r="AB30" i="147"/>
  <c r="AC30" i="147"/>
  <c r="P30" i="147"/>
  <c r="K30" i="147"/>
  <c r="F30" i="147"/>
  <c r="AF29" i="147"/>
  <c r="AG29" i="147" s="1"/>
  <c r="AB29" i="147"/>
  <c r="AC29" i="147"/>
  <c r="P29" i="147"/>
  <c r="K29" i="147"/>
  <c r="F29" i="147"/>
  <c r="AF28" i="147"/>
  <c r="AG28" i="147" s="1"/>
  <c r="AC28" i="147"/>
  <c r="AB28" i="147"/>
  <c r="P28" i="147"/>
  <c r="K28" i="147"/>
  <c r="F28" i="147"/>
  <c r="AF27" i="147"/>
  <c r="AG27" i="147" s="1"/>
  <c r="AB27" i="147"/>
  <c r="AC27" i="147"/>
  <c r="P27" i="147"/>
  <c r="K27" i="147"/>
  <c r="F27" i="147"/>
  <c r="AF26" i="147"/>
  <c r="AG26" i="147" s="1"/>
  <c r="AB26" i="147"/>
  <c r="AC26" i="147"/>
  <c r="P26" i="147"/>
  <c r="K26" i="147"/>
  <c r="F26" i="147"/>
  <c r="AF25" i="147"/>
  <c r="AG25" i="147" s="1"/>
  <c r="AB25" i="147"/>
  <c r="AC25" i="147"/>
  <c r="P25" i="147"/>
  <c r="K25" i="147"/>
  <c r="F25" i="147"/>
  <c r="AF24" i="147"/>
  <c r="AG24" i="147" s="1"/>
  <c r="AB24" i="147"/>
  <c r="AC24" i="147"/>
  <c r="P24" i="147"/>
  <c r="K24" i="147"/>
  <c r="F24" i="147"/>
  <c r="AF23" i="147"/>
  <c r="AG23" i="147" s="1"/>
  <c r="AC23" i="147"/>
  <c r="AB23" i="147"/>
  <c r="P23" i="147"/>
  <c r="K23" i="147"/>
  <c r="F23" i="147"/>
  <c r="AF22" i="147"/>
  <c r="AG22" i="147" s="1"/>
  <c r="AB22" i="147"/>
  <c r="AC22" i="147"/>
  <c r="P22" i="147"/>
  <c r="K22" i="147"/>
  <c r="F22" i="147"/>
  <c r="AF21" i="147"/>
  <c r="AG21" i="147" s="1"/>
  <c r="AB21" i="147"/>
  <c r="AC21" i="147"/>
  <c r="P21" i="147"/>
  <c r="K21" i="147"/>
  <c r="F21" i="147"/>
  <c r="AF20" i="147"/>
  <c r="AG20" i="147" s="1"/>
  <c r="AC20" i="147"/>
  <c r="AB20" i="147"/>
  <c r="P20" i="147"/>
  <c r="K20" i="147"/>
  <c r="F20" i="147"/>
  <c r="AF19" i="147"/>
  <c r="AG19" i="147" s="1"/>
  <c r="AB19" i="147"/>
  <c r="AC19" i="147"/>
  <c r="P19" i="147"/>
  <c r="K19" i="147"/>
  <c r="F19" i="147"/>
  <c r="AF18" i="147"/>
  <c r="AG18" i="147" s="1"/>
  <c r="AB18" i="147"/>
  <c r="AC18" i="147"/>
  <c r="P18" i="147"/>
  <c r="K18" i="147"/>
  <c r="F18" i="147"/>
  <c r="AF17" i="147"/>
  <c r="AG17" i="147" s="1"/>
  <c r="AB17" i="147"/>
  <c r="AC17" i="147"/>
  <c r="P17" i="147"/>
  <c r="K17" i="147"/>
  <c r="F17" i="147"/>
  <c r="AF16" i="147"/>
  <c r="AG16" i="147" s="1"/>
  <c r="AB16" i="147"/>
  <c r="AC16" i="147"/>
  <c r="P16" i="147"/>
  <c r="K16" i="147"/>
  <c r="F16" i="147"/>
  <c r="AF15" i="147"/>
  <c r="AG15" i="147" s="1"/>
  <c r="AC15" i="147"/>
  <c r="AB15" i="147"/>
  <c r="P15" i="147"/>
  <c r="K15" i="147"/>
  <c r="F15" i="147"/>
  <c r="AF14" i="147"/>
  <c r="AG14" i="147" s="1"/>
  <c r="AB14" i="147"/>
  <c r="AC14" i="147"/>
  <c r="P14" i="147"/>
  <c r="K14" i="147"/>
  <c r="F14" i="147"/>
  <c r="AF13" i="147"/>
  <c r="AG13" i="147" s="1"/>
  <c r="AB13" i="147"/>
  <c r="AC13" i="147"/>
  <c r="P13" i="147"/>
  <c r="K13" i="147"/>
  <c r="F13" i="147"/>
  <c r="AF12" i="147"/>
  <c r="AG12" i="147" s="1"/>
  <c r="AC12" i="147"/>
  <c r="AB12" i="147"/>
  <c r="P12" i="147"/>
  <c r="K12" i="147"/>
  <c r="F12" i="147"/>
  <c r="AF11" i="147"/>
  <c r="AG11" i="147" s="1"/>
  <c r="AB11" i="147"/>
  <c r="AC11" i="147" s="1"/>
  <c r="P11" i="147"/>
  <c r="K11" i="147"/>
  <c r="F11" i="147"/>
  <c r="AF10" i="147"/>
  <c r="AG10" i="147" s="1"/>
  <c r="AB10" i="147"/>
  <c r="AC10" i="147" s="1"/>
  <c r="P10" i="147"/>
  <c r="Y7" i="147"/>
  <c r="I28" i="106" s="1"/>
  <c r="X7" i="147"/>
  <c r="I27" i="106" s="1"/>
  <c r="V7" i="147"/>
  <c r="I24" i="106" s="1"/>
  <c r="U7" i="147"/>
  <c r="I23" i="106" s="1"/>
  <c r="T7" i="147"/>
  <c r="I22" i="106" s="1"/>
  <c r="S7" i="147"/>
  <c r="I21" i="106" s="1"/>
  <c r="O7" i="147"/>
  <c r="I15" i="106" s="1"/>
  <c r="N7" i="147"/>
  <c r="I14" i="106" s="1"/>
  <c r="M7" i="147"/>
  <c r="I13" i="106" s="1"/>
  <c r="L7" i="147"/>
  <c r="J7" i="147"/>
  <c r="I11" i="106" s="1"/>
  <c r="I7" i="147"/>
  <c r="I10" i="106" s="1"/>
  <c r="H7" i="147"/>
  <c r="I9" i="106" s="1"/>
  <c r="G7" i="147"/>
  <c r="E7" i="147"/>
  <c r="I7" i="106" s="1"/>
  <c r="D7" i="147"/>
  <c r="I6" i="106" s="1"/>
  <c r="C7" i="147"/>
  <c r="I5" i="106" s="1"/>
  <c r="B7" i="147"/>
  <c r="K7" i="148" l="1"/>
  <c r="F7" i="148"/>
  <c r="P7" i="147"/>
  <c r="K7" i="147"/>
  <c r="P7" i="148"/>
  <c r="I8" i="106"/>
  <c r="D19" i="137" l="1"/>
  <c r="AG22" i="144" l="1"/>
  <c r="AG35" i="144"/>
  <c r="AG29" i="144"/>
  <c r="AG28" i="144"/>
  <c r="AG27" i="144"/>
  <c r="AG19" i="144"/>
  <c r="AG14" i="144"/>
  <c r="AG13" i="144"/>
  <c r="AG11" i="144"/>
  <c r="Y7" i="144"/>
  <c r="I29" i="146" s="1"/>
  <c r="AG25" i="144" l="1"/>
  <c r="AG40" i="144"/>
  <c r="AG31" i="144"/>
  <c r="AG10" i="144"/>
  <c r="AG20" i="144"/>
  <c r="AG39" i="144"/>
  <c r="AG30" i="144"/>
  <c r="AG32" i="144"/>
  <c r="AG16" i="144"/>
  <c r="AG36" i="144"/>
  <c r="AG37" i="144"/>
  <c r="AG21" i="144"/>
  <c r="AG17" i="144"/>
  <c r="AG12" i="144"/>
  <c r="AG34" i="144"/>
  <c r="AG26" i="144"/>
  <c r="AG18" i="144"/>
  <c r="AG33" i="144"/>
  <c r="AG24" i="144"/>
  <c r="AG23" i="144"/>
  <c r="AG15" i="144"/>
  <c r="D22" i="134"/>
  <c r="D21" i="134"/>
  <c r="D19" i="134"/>
  <c r="D18" i="134"/>
  <c r="AB40" i="144" l="1"/>
  <c r="P40" i="144"/>
  <c r="K40" i="144"/>
  <c r="F40" i="144"/>
  <c r="AB39" i="144"/>
  <c r="AC39" i="144"/>
  <c r="P39" i="144"/>
  <c r="K39" i="144"/>
  <c r="F39" i="144"/>
  <c r="AB37" i="144"/>
  <c r="P37" i="144"/>
  <c r="K37" i="144"/>
  <c r="F37" i="144"/>
  <c r="AB36" i="144"/>
  <c r="P36" i="144"/>
  <c r="K36" i="144"/>
  <c r="F36" i="144"/>
  <c r="AB35" i="144"/>
  <c r="AC35" i="144"/>
  <c r="P35" i="144"/>
  <c r="K35" i="144"/>
  <c r="F35" i="144"/>
  <c r="AB34" i="144"/>
  <c r="AC34" i="144"/>
  <c r="P34" i="144"/>
  <c r="K34" i="144"/>
  <c r="F34" i="144"/>
  <c r="AB33" i="144"/>
  <c r="P33" i="144"/>
  <c r="K33" i="144"/>
  <c r="F33" i="144"/>
  <c r="AB32" i="144"/>
  <c r="P32" i="144"/>
  <c r="K32" i="144"/>
  <c r="F32" i="144"/>
  <c r="AB31" i="144"/>
  <c r="P31" i="144"/>
  <c r="K31" i="144"/>
  <c r="F31" i="144"/>
  <c r="AB30" i="144"/>
  <c r="P30" i="144"/>
  <c r="K30" i="144"/>
  <c r="F30" i="144"/>
  <c r="AB29" i="144"/>
  <c r="AC29" i="144" s="1"/>
  <c r="P29" i="144"/>
  <c r="K29" i="144"/>
  <c r="F29" i="144"/>
  <c r="AB28" i="144"/>
  <c r="AC28" i="144"/>
  <c r="P28" i="144"/>
  <c r="K28" i="144"/>
  <c r="F28" i="144"/>
  <c r="AB27" i="144"/>
  <c r="AC27" i="144" s="1"/>
  <c r="P27" i="144"/>
  <c r="K27" i="144"/>
  <c r="F27" i="144"/>
  <c r="AB26" i="144"/>
  <c r="AC26" i="144"/>
  <c r="P26" i="144"/>
  <c r="K26" i="144"/>
  <c r="F26" i="144"/>
  <c r="AB25" i="144"/>
  <c r="AC25" i="144" s="1"/>
  <c r="P25" i="144"/>
  <c r="K25" i="144"/>
  <c r="F25" i="144"/>
  <c r="AB24" i="144"/>
  <c r="P24" i="144"/>
  <c r="K24" i="144"/>
  <c r="F24" i="144"/>
  <c r="AB23" i="144"/>
  <c r="P23" i="144"/>
  <c r="K23" i="144"/>
  <c r="F23" i="144"/>
  <c r="AB22" i="144"/>
  <c r="AC22" i="144"/>
  <c r="P22" i="144"/>
  <c r="K22" i="144"/>
  <c r="F22" i="144"/>
  <c r="AB21" i="144"/>
  <c r="AC21" i="144"/>
  <c r="P21" i="144"/>
  <c r="K21" i="144"/>
  <c r="F21" i="144"/>
  <c r="AB20" i="144"/>
  <c r="AC20" i="144"/>
  <c r="P20" i="144"/>
  <c r="K20" i="144"/>
  <c r="F20" i="144"/>
  <c r="AB19" i="144"/>
  <c r="P19" i="144"/>
  <c r="K19" i="144"/>
  <c r="F19" i="144"/>
  <c r="AB18" i="144"/>
  <c r="AC18" i="144" s="1"/>
  <c r="P18" i="144"/>
  <c r="K18" i="144"/>
  <c r="F18" i="144"/>
  <c r="AB17" i="144"/>
  <c r="AC17" i="144"/>
  <c r="P17" i="144"/>
  <c r="K17" i="144"/>
  <c r="F17" i="144"/>
  <c r="AB16" i="144"/>
  <c r="P16" i="144"/>
  <c r="K16" i="144"/>
  <c r="F16" i="144"/>
  <c r="AB15" i="144"/>
  <c r="P15" i="144"/>
  <c r="K15" i="144"/>
  <c r="F15" i="144"/>
  <c r="AB14" i="144"/>
  <c r="AC14" i="144"/>
  <c r="P14" i="144"/>
  <c r="K14" i="144"/>
  <c r="F14" i="144"/>
  <c r="AB13" i="144"/>
  <c r="AC13" i="144"/>
  <c r="P13" i="144"/>
  <c r="K13" i="144"/>
  <c r="F13" i="144"/>
  <c r="AB12" i="144"/>
  <c r="AC12" i="144" s="1"/>
  <c r="P12" i="144"/>
  <c r="K12" i="144"/>
  <c r="F12" i="144"/>
  <c r="AB11" i="144"/>
  <c r="P11" i="144"/>
  <c r="K11" i="144"/>
  <c r="F11" i="144"/>
  <c r="P10" i="144"/>
  <c r="K10" i="144"/>
  <c r="F10" i="144"/>
  <c r="V7" i="144"/>
  <c r="I24" i="146" s="1"/>
  <c r="D24" i="146" s="1"/>
  <c r="T7" i="144"/>
  <c r="I22" i="146" s="1"/>
  <c r="D22" i="146" s="1"/>
  <c r="S7" i="144"/>
  <c r="I21" i="146" s="1"/>
  <c r="D21" i="146" s="1"/>
  <c r="O7" i="144"/>
  <c r="I15" i="146" s="1"/>
  <c r="N7" i="144"/>
  <c r="I14" i="146" s="1"/>
  <c r="M7" i="144"/>
  <c r="I13" i="146" s="1"/>
  <c r="L7" i="144"/>
  <c r="J7" i="144"/>
  <c r="I11" i="146" s="1"/>
  <c r="I7" i="144"/>
  <c r="I10" i="146" s="1"/>
  <c r="H7" i="144"/>
  <c r="I9" i="146" s="1"/>
  <c r="G7" i="144"/>
  <c r="E7" i="144"/>
  <c r="I7" i="146" s="1"/>
  <c r="D7" i="144"/>
  <c r="I6" i="146" s="1"/>
  <c r="C7" i="144"/>
  <c r="I5" i="146" s="1"/>
  <c r="B7" i="144"/>
  <c r="AC30" i="144" l="1"/>
  <c r="AC24" i="144"/>
  <c r="AC32" i="144"/>
  <c r="AC15" i="144"/>
  <c r="AC23" i="144"/>
  <c r="AC31" i="144"/>
  <c r="F7" i="144"/>
  <c r="AC11" i="144"/>
  <c r="AC37" i="144"/>
  <c r="P7" i="144"/>
  <c r="AC16" i="144"/>
  <c r="AC19" i="144"/>
  <c r="AC33" i="144"/>
  <c r="AC36" i="144"/>
  <c r="AC40" i="144"/>
  <c r="I16" i="146"/>
  <c r="D7" i="146" s="1"/>
  <c r="K7" i="144"/>
  <c r="I12" i="146"/>
  <c r="D6" i="146" s="1"/>
  <c r="I8" i="146"/>
  <c r="D5" i="146" s="1"/>
  <c r="AC10" i="144"/>
  <c r="G6" i="143"/>
  <c r="G5" i="143"/>
  <c r="G4" i="143"/>
  <c r="G4" i="141" l="1"/>
  <c r="G3" i="141"/>
  <c r="G2" i="141"/>
  <c r="W12" i="116"/>
  <c r="W13" i="116"/>
  <c r="W14" i="116"/>
  <c r="W15" i="116"/>
  <c r="W16" i="116"/>
  <c r="W17" i="116"/>
  <c r="W18" i="116"/>
  <c r="W19" i="116"/>
  <c r="W20" i="116"/>
  <c r="W21" i="116"/>
  <c r="W22" i="116"/>
  <c r="W23" i="116"/>
  <c r="W24" i="116"/>
  <c r="W25" i="116"/>
  <c r="W26" i="116"/>
  <c r="W27" i="116"/>
  <c r="W28" i="116"/>
  <c r="W29" i="116"/>
  <c r="W30" i="116"/>
  <c r="W31" i="116"/>
  <c r="W32" i="116"/>
  <c r="W33" i="116"/>
  <c r="W34" i="116"/>
  <c r="W35" i="116"/>
  <c r="W36" i="116"/>
  <c r="W37" i="116"/>
  <c r="W38" i="116"/>
  <c r="W40" i="116"/>
  <c r="N7" i="116"/>
  <c r="J13" i="113" s="1"/>
  <c r="D7" i="113" s="1"/>
  <c r="F40" i="116"/>
  <c r="F38" i="116"/>
  <c r="F37" i="116"/>
  <c r="F36" i="116"/>
  <c r="F35" i="116"/>
  <c r="F34" i="116"/>
  <c r="F33" i="116"/>
  <c r="F32" i="116"/>
  <c r="F31" i="116"/>
  <c r="F30" i="116"/>
  <c r="F29" i="116"/>
  <c r="F28" i="116"/>
  <c r="F27" i="116"/>
  <c r="F26" i="116"/>
  <c r="F25" i="116"/>
  <c r="F24" i="116"/>
  <c r="F23" i="116"/>
  <c r="F22" i="116"/>
  <c r="F21" i="116"/>
  <c r="F20" i="116"/>
  <c r="F19" i="116"/>
  <c r="F18" i="116"/>
  <c r="F17" i="116"/>
  <c r="F16" i="116"/>
  <c r="F15" i="116"/>
  <c r="F14" i="116"/>
  <c r="F13" i="116"/>
  <c r="F12" i="116"/>
  <c r="F11" i="116"/>
  <c r="F10" i="116"/>
  <c r="F7" i="116" s="1"/>
  <c r="J11" i="113" s="1"/>
  <c r="G7" i="116"/>
  <c r="J12" i="113" s="1"/>
  <c r="F19" i="137" l="1"/>
  <c r="H19" i="137"/>
  <c r="I19" i="137" l="1"/>
  <c r="AF11" i="109"/>
  <c r="AF12" i="109"/>
  <c r="AF13" i="109"/>
  <c r="AF14" i="109"/>
  <c r="AF15" i="109"/>
  <c r="AF16" i="109"/>
  <c r="AG16" i="109" s="1"/>
  <c r="AF17" i="109"/>
  <c r="AG17" i="109" s="1"/>
  <c r="AF18" i="109"/>
  <c r="AF19" i="109"/>
  <c r="AF20" i="109"/>
  <c r="AF21" i="109"/>
  <c r="AF22" i="109"/>
  <c r="AF23" i="109"/>
  <c r="AG23" i="109" s="1"/>
  <c r="AF24" i="109"/>
  <c r="AG24" i="109" s="1"/>
  <c r="AF25" i="109"/>
  <c r="AG25" i="109" s="1"/>
  <c r="AF26" i="109"/>
  <c r="AF27" i="109"/>
  <c r="AF28" i="109"/>
  <c r="AF29" i="109"/>
  <c r="AF30" i="109"/>
  <c r="AF31" i="109"/>
  <c r="AF32" i="109"/>
  <c r="AG32" i="109" s="1"/>
  <c r="AF33" i="109"/>
  <c r="AG33" i="109" s="1"/>
  <c r="AF34" i="109"/>
  <c r="AF35" i="109"/>
  <c r="AF36" i="109"/>
  <c r="AF37" i="109"/>
  <c r="AF38" i="109"/>
  <c r="AF39" i="109"/>
  <c r="AG39" i="109" s="1"/>
  <c r="AG12" i="109"/>
  <c r="AG15" i="109"/>
  <c r="AG18" i="109"/>
  <c r="AG20" i="109"/>
  <c r="AG26" i="109"/>
  <c r="AG28" i="109"/>
  <c r="AG31" i="109"/>
  <c r="AG36" i="109"/>
  <c r="AF10" i="109"/>
  <c r="AG38" i="109"/>
  <c r="AG34" i="109"/>
  <c r="AG30" i="109"/>
  <c r="AG22" i="109"/>
  <c r="AG14" i="109"/>
  <c r="Y7" i="109"/>
  <c r="K28" i="106" s="1"/>
  <c r="X7" i="109"/>
  <c r="K27" i="106" s="1"/>
  <c r="AG29" i="109" l="1"/>
  <c r="AG35" i="109"/>
  <c r="AG27" i="109"/>
  <c r="AG19" i="109"/>
  <c r="AG11" i="109"/>
  <c r="AG21" i="109"/>
  <c r="AG13" i="109"/>
  <c r="AG37" i="109"/>
  <c r="AG10" i="109"/>
  <c r="D10" i="116"/>
  <c r="H11" i="116" l="1"/>
  <c r="H12" i="116"/>
  <c r="H13" i="116"/>
  <c r="H14" i="116"/>
  <c r="H15" i="116"/>
  <c r="H16" i="116"/>
  <c r="H17" i="116"/>
  <c r="H18" i="116"/>
  <c r="H19" i="116"/>
  <c r="H20" i="116"/>
  <c r="H21" i="116"/>
  <c r="H22" i="116"/>
  <c r="H23" i="116"/>
  <c r="H24" i="116"/>
  <c r="H25" i="116"/>
  <c r="H26" i="116"/>
  <c r="H27" i="116"/>
  <c r="H28" i="116"/>
  <c r="H29" i="116"/>
  <c r="H30" i="116"/>
  <c r="H31" i="116"/>
  <c r="H32" i="116"/>
  <c r="H33" i="116"/>
  <c r="H34" i="116"/>
  <c r="H35" i="116"/>
  <c r="H36" i="116"/>
  <c r="H37" i="116"/>
  <c r="H38" i="116"/>
  <c r="H40" i="116"/>
  <c r="H10" i="116"/>
  <c r="D11" i="116"/>
  <c r="D12" i="116"/>
  <c r="D13" i="116"/>
  <c r="D14" i="116"/>
  <c r="D15" i="116"/>
  <c r="D16" i="116"/>
  <c r="D17" i="116"/>
  <c r="D18" i="116"/>
  <c r="D19" i="116"/>
  <c r="D20" i="116"/>
  <c r="D21" i="116"/>
  <c r="D22" i="116"/>
  <c r="D23" i="116"/>
  <c r="D24" i="116"/>
  <c r="D25" i="116"/>
  <c r="D26" i="116"/>
  <c r="D27" i="116"/>
  <c r="D28" i="116"/>
  <c r="D29" i="116"/>
  <c r="D30" i="116"/>
  <c r="D31" i="116"/>
  <c r="D32" i="116"/>
  <c r="D33" i="116"/>
  <c r="D34" i="116"/>
  <c r="D35" i="116"/>
  <c r="D36" i="116"/>
  <c r="D37" i="116"/>
  <c r="D38" i="116"/>
  <c r="D40" i="116"/>
  <c r="B11" i="116"/>
  <c r="B12" i="116"/>
  <c r="B13" i="116"/>
  <c r="B14" i="116"/>
  <c r="B15" i="116"/>
  <c r="B16" i="116"/>
  <c r="B17" i="116"/>
  <c r="B18" i="116"/>
  <c r="B19" i="116"/>
  <c r="B20" i="116"/>
  <c r="B21" i="116"/>
  <c r="B22" i="116"/>
  <c r="B23" i="116"/>
  <c r="B24" i="116"/>
  <c r="B25" i="116"/>
  <c r="B26" i="116"/>
  <c r="B27" i="116"/>
  <c r="B28" i="116"/>
  <c r="B29" i="116"/>
  <c r="B30" i="116"/>
  <c r="B31" i="116"/>
  <c r="B32" i="116"/>
  <c r="B33" i="116"/>
  <c r="B34" i="116"/>
  <c r="B35" i="116"/>
  <c r="B36" i="116"/>
  <c r="B37" i="116"/>
  <c r="B38" i="116"/>
  <c r="B40" i="116"/>
  <c r="B10" i="116"/>
  <c r="O7" i="116"/>
  <c r="J16" i="113" s="1"/>
  <c r="D8" i="113" s="1"/>
  <c r="M7" i="116"/>
  <c r="J10" i="113" s="1"/>
  <c r="D6" i="113" s="1"/>
  <c r="L7" i="116"/>
  <c r="J7" i="113" s="1"/>
  <c r="D5" i="113" s="1"/>
  <c r="P11" i="109" l="1"/>
  <c r="P12" i="109"/>
  <c r="P13" i="109"/>
  <c r="P14" i="109"/>
  <c r="P15" i="109"/>
  <c r="P16" i="109"/>
  <c r="P17" i="109"/>
  <c r="P18" i="109"/>
  <c r="P19" i="109"/>
  <c r="P20" i="109"/>
  <c r="P21" i="109"/>
  <c r="P22" i="109"/>
  <c r="P23" i="109"/>
  <c r="P24" i="109"/>
  <c r="P25" i="109"/>
  <c r="P26" i="109"/>
  <c r="P27" i="109"/>
  <c r="P28" i="109"/>
  <c r="P29" i="109"/>
  <c r="P30" i="109"/>
  <c r="P31" i="109"/>
  <c r="P32" i="109"/>
  <c r="P33" i="109"/>
  <c r="P34" i="109"/>
  <c r="P35" i="109"/>
  <c r="P36" i="109"/>
  <c r="P37" i="109"/>
  <c r="P38" i="109"/>
  <c r="P39" i="109"/>
  <c r="P10" i="109"/>
  <c r="K11" i="109"/>
  <c r="K12" i="109"/>
  <c r="K13" i="109"/>
  <c r="K14" i="109"/>
  <c r="K15" i="109"/>
  <c r="K16" i="109"/>
  <c r="K17" i="109"/>
  <c r="K18" i="109"/>
  <c r="K19" i="109"/>
  <c r="K20" i="109"/>
  <c r="K21" i="109"/>
  <c r="K22" i="109"/>
  <c r="K23" i="109"/>
  <c r="K24" i="109"/>
  <c r="K25" i="109"/>
  <c r="K26" i="109"/>
  <c r="K27" i="109"/>
  <c r="K28" i="109"/>
  <c r="K29" i="109"/>
  <c r="K30" i="109"/>
  <c r="K31" i="109"/>
  <c r="K32" i="109"/>
  <c r="K33" i="109"/>
  <c r="K34" i="109"/>
  <c r="K35" i="109"/>
  <c r="K36" i="109"/>
  <c r="K37" i="109"/>
  <c r="K38" i="109"/>
  <c r="K39" i="109"/>
  <c r="K10" i="109"/>
  <c r="F11" i="109"/>
  <c r="F12" i="109"/>
  <c r="F13" i="109"/>
  <c r="F14" i="109"/>
  <c r="F15" i="109"/>
  <c r="F16" i="109"/>
  <c r="F17" i="109"/>
  <c r="F18" i="109"/>
  <c r="F19" i="109"/>
  <c r="F20" i="109"/>
  <c r="F21" i="109"/>
  <c r="F22" i="109"/>
  <c r="F23" i="109"/>
  <c r="F24" i="109"/>
  <c r="F25" i="109"/>
  <c r="F26" i="109"/>
  <c r="F27" i="109"/>
  <c r="F28" i="109"/>
  <c r="F29" i="109"/>
  <c r="F30" i="109"/>
  <c r="F31" i="109"/>
  <c r="F32" i="109"/>
  <c r="F33" i="109"/>
  <c r="F34" i="109"/>
  <c r="F35" i="109"/>
  <c r="F36" i="109"/>
  <c r="F37" i="109"/>
  <c r="F38" i="109"/>
  <c r="F39" i="109"/>
  <c r="F10" i="109"/>
  <c r="S14" i="140" l="1"/>
  <c r="S12" i="140"/>
  <c r="S10" i="140"/>
  <c r="S8" i="140"/>
  <c r="S6" i="140"/>
  <c r="D10" i="139" l="1"/>
  <c r="D5" i="138"/>
  <c r="D4" i="138"/>
  <c r="H22" i="134"/>
  <c r="F21" i="134"/>
  <c r="F19" i="134"/>
  <c r="H18" i="134"/>
  <c r="D13" i="134"/>
  <c r="F13" i="134" s="1"/>
  <c r="D12" i="134"/>
  <c r="H12" i="134" s="1"/>
  <c r="D11" i="134"/>
  <c r="F11" i="134" s="1"/>
  <c r="D10" i="134"/>
  <c r="H10" i="134" s="1"/>
  <c r="D9" i="134"/>
  <c r="F9" i="134" s="1"/>
  <c r="D8" i="134"/>
  <c r="H8" i="134" s="1"/>
  <c r="F7" i="134"/>
  <c r="H21" i="134" l="1"/>
  <c r="I21" i="134" s="1"/>
  <c r="H9" i="134"/>
  <c r="I9" i="134" s="1"/>
  <c r="H19" i="134"/>
  <c r="H11" i="134"/>
  <c r="I11" i="134" s="1"/>
  <c r="H13" i="134"/>
  <c r="I13" i="134" s="1"/>
  <c r="H7" i="134"/>
  <c r="I7" i="134" s="1"/>
  <c r="F12" i="134"/>
  <c r="I12" i="134" s="1"/>
  <c r="F10" i="134"/>
  <c r="I10" i="134" s="1"/>
  <c r="F8" i="134"/>
  <c r="I8" i="134" s="1"/>
  <c r="F18" i="134"/>
  <c r="I18" i="134" s="1"/>
  <c r="F22" i="134"/>
  <c r="I22" i="134" s="1"/>
  <c r="G6" i="131"/>
  <c r="G5" i="131"/>
  <c r="G4" i="131"/>
  <c r="I14" i="134" l="1"/>
  <c r="H14" i="134"/>
  <c r="I19" i="134"/>
  <c r="D27" i="124" l="1"/>
  <c r="D26" i="124"/>
  <c r="B25" i="124"/>
  <c r="O7" i="109" l="1"/>
  <c r="K15" i="106" s="1"/>
  <c r="J7" i="109"/>
  <c r="E7" i="109"/>
  <c r="M7" i="109" l="1"/>
  <c r="H7" i="109"/>
  <c r="C7" i="109"/>
  <c r="K13" i="106" l="1"/>
  <c r="K9" i="106"/>
  <c r="K5" i="106"/>
  <c r="I12" i="106"/>
  <c r="J16" i="106"/>
  <c r="J8" i="106"/>
  <c r="D5" i="106" s="1"/>
  <c r="J12" i="106"/>
  <c r="X38" i="116" l="1"/>
  <c r="AB10" i="109"/>
  <c r="AB37" i="109"/>
  <c r="F7" i="109"/>
  <c r="AC37" i="109" l="1"/>
  <c r="AC39" i="109"/>
  <c r="Y38" i="116"/>
  <c r="AC10" i="109"/>
  <c r="B7" i="116" l="1"/>
  <c r="C7" i="116"/>
  <c r="D7" i="116"/>
  <c r="E7" i="116"/>
  <c r="H7" i="116"/>
  <c r="I7" i="116"/>
  <c r="R7" i="116"/>
  <c r="S7" i="116"/>
  <c r="T7" i="116"/>
  <c r="U7" i="116"/>
  <c r="Y10" i="116"/>
  <c r="X11" i="116"/>
  <c r="Y11" i="116" s="1"/>
  <c r="X12" i="116"/>
  <c r="Y12" i="116" s="1"/>
  <c r="X13" i="116"/>
  <c r="Y13" i="116" s="1"/>
  <c r="X14" i="116"/>
  <c r="Y14" i="116" s="1"/>
  <c r="X15" i="116"/>
  <c r="Y15" i="116" s="1"/>
  <c r="X16" i="116"/>
  <c r="Y16" i="116" s="1"/>
  <c r="X17" i="116"/>
  <c r="Y17" i="116" s="1"/>
  <c r="X18" i="116"/>
  <c r="X19" i="116"/>
  <c r="Y19" i="116" s="1"/>
  <c r="X20" i="116"/>
  <c r="Y20" i="116" s="1"/>
  <c r="X21" i="116"/>
  <c r="Y21" i="116" s="1"/>
  <c r="X22" i="116"/>
  <c r="Y22" i="116" s="1"/>
  <c r="X23" i="116"/>
  <c r="Y23" i="116" s="1"/>
  <c r="X24" i="116"/>
  <c r="Y24" i="116" s="1"/>
  <c r="X25" i="116"/>
  <c r="Y25" i="116" s="1"/>
  <c r="X26" i="116"/>
  <c r="Y26" i="116" s="1"/>
  <c r="X27" i="116"/>
  <c r="Y27" i="116" s="1"/>
  <c r="X28" i="116"/>
  <c r="Y28" i="116" s="1"/>
  <c r="X29" i="116"/>
  <c r="Y29" i="116" s="1"/>
  <c r="X30" i="116"/>
  <c r="Y30" i="116" s="1"/>
  <c r="X31" i="116"/>
  <c r="Y31" i="116" s="1"/>
  <c r="X32" i="116"/>
  <c r="Y32" i="116" s="1"/>
  <c r="X33" i="116"/>
  <c r="Y33" i="116" s="1"/>
  <c r="X34" i="116"/>
  <c r="X35" i="116"/>
  <c r="Y35" i="116" s="1"/>
  <c r="X36" i="116"/>
  <c r="Y36" i="116" s="1"/>
  <c r="X37" i="116"/>
  <c r="Y37" i="116" s="1"/>
  <c r="X40" i="116"/>
  <c r="W41" i="116"/>
  <c r="X41" i="116"/>
  <c r="Y41" i="116" l="1"/>
  <c r="J22" i="113"/>
  <c r="D23" i="113" s="1"/>
  <c r="J21" i="113"/>
  <c r="D22" i="113" s="1"/>
  <c r="J20" i="113"/>
  <c r="D21" i="113" s="1"/>
  <c r="J19" i="113"/>
  <c r="D20" i="113" s="1"/>
  <c r="J15" i="113"/>
  <c r="J14" i="113"/>
  <c r="J9" i="113"/>
  <c r="J8" i="113"/>
  <c r="J6" i="113"/>
  <c r="J5" i="113"/>
  <c r="Y34" i="116"/>
  <c r="Y18" i="116"/>
  <c r="Y40" i="116"/>
  <c r="H24" i="137" l="1"/>
  <c r="F24" i="137"/>
  <c r="F23" i="137"/>
  <c r="H23" i="137"/>
  <c r="H22" i="137"/>
  <c r="F22" i="137"/>
  <c r="H20" i="137"/>
  <c r="H17" i="137"/>
  <c r="F21" i="137"/>
  <c r="H21" i="137"/>
  <c r="D6" i="103"/>
  <c r="I24" i="137" l="1"/>
  <c r="I22" i="137"/>
  <c r="I23" i="137"/>
  <c r="F20" i="137"/>
  <c r="I20" i="137" s="1"/>
  <c r="F17" i="137"/>
  <c r="I17" i="137" s="1"/>
  <c r="I21" i="137"/>
  <c r="C1" i="110"/>
  <c r="C2" i="110"/>
  <c r="B6" i="110" l="1"/>
  <c r="AB36" i="109" l="1"/>
  <c r="AC36" i="109" s="1"/>
  <c r="AB35" i="109"/>
  <c r="AC35" i="109" s="1"/>
  <c r="AB34" i="109"/>
  <c r="AB33" i="109"/>
  <c r="AC33" i="109" s="1"/>
  <c r="AB32" i="109"/>
  <c r="AC32" i="109" s="1"/>
  <c r="AB31" i="109"/>
  <c r="AB30" i="109"/>
  <c r="AC30" i="109" s="1"/>
  <c r="AB29" i="109"/>
  <c r="AC29" i="109" s="1"/>
  <c r="AB28" i="109"/>
  <c r="AC28" i="109" s="1"/>
  <c r="AB27" i="109"/>
  <c r="AC27" i="109" s="1"/>
  <c r="AB26" i="109"/>
  <c r="AC26" i="109" s="1"/>
  <c r="AB25" i="109"/>
  <c r="AC25" i="109" s="1"/>
  <c r="AB24" i="109"/>
  <c r="AC24" i="109" s="1"/>
  <c r="AB23" i="109"/>
  <c r="AC23" i="109" s="1"/>
  <c r="AB22" i="109"/>
  <c r="AC22" i="109" s="1"/>
  <c r="AB21" i="109"/>
  <c r="AC21" i="109" s="1"/>
  <c r="AB20" i="109"/>
  <c r="AC20" i="109" s="1"/>
  <c r="AB19" i="109"/>
  <c r="AC19" i="109" s="1"/>
  <c r="AB18" i="109"/>
  <c r="AC18" i="109"/>
  <c r="AB17" i="109"/>
  <c r="AC17" i="109" s="1"/>
  <c r="AB16" i="109"/>
  <c r="AC16" i="109" s="1"/>
  <c r="AB15" i="109"/>
  <c r="AC15" i="109" s="1"/>
  <c r="AB14" i="109"/>
  <c r="AC14" i="109" s="1"/>
  <c r="AB13" i="109"/>
  <c r="AC13" i="109" s="1"/>
  <c r="AB12" i="109"/>
  <c r="AC12" i="109" s="1"/>
  <c r="AB11" i="109"/>
  <c r="AC11" i="109" s="1"/>
  <c r="V7" i="109"/>
  <c r="U7" i="109"/>
  <c r="T7" i="109"/>
  <c r="S7" i="109"/>
  <c r="L7" i="109"/>
  <c r="G7" i="109"/>
  <c r="D7" i="109"/>
  <c r="B7" i="109"/>
  <c r="I16" i="106"/>
  <c r="D10" i="103"/>
  <c r="D5" i="103"/>
  <c r="D7" i="103"/>
  <c r="D8" i="103"/>
  <c r="D9" i="103"/>
  <c r="D4" i="103"/>
  <c r="K24" i="106" l="1"/>
  <c r="D24" i="106" s="1"/>
  <c r="D24" i="134" s="1"/>
  <c r="K23" i="106"/>
  <c r="D23" i="106" s="1"/>
  <c r="K22" i="106"/>
  <c r="D22" i="106" s="1"/>
  <c r="K6" i="106"/>
  <c r="K8" i="106" s="1"/>
  <c r="K21" i="106"/>
  <c r="D21" i="106" s="1"/>
  <c r="AC34" i="109"/>
  <c r="AC31" i="109"/>
  <c r="AC38" i="109"/>
  <c r="H9" i="137" l="1"/>
  <c r="F9" i="137"/>
  <c r="I9" i="137" l="1"/>
  <c r="F24" i="134"/>
  <c r="H24" i="134"/>
  <c r="F6" i="137"/>
  <c r="F12" i="137"/>
  <c r="H12" i="137"/>
  <c r="H11" i="137"/>
  <c r="F11" i="137"/>
  <c r="I6" i="137" l="1"/>
  <c r="I24" i="134"/>
  <c r="I11" i="137"/>
  <c r="I12" i="137"/>
  <c r="F10" i="137"/>
  <c r="H10" i="137"/>
  <c r="I10" i="137" l="1"/>
  <c r="P7" i="109" l="1"/>
  <c r="N7" i="109"/>
  <c r="K7" i="109"/>
  <c r="I7" i="109"/>
  <c r="K10" i="106" s="1"/>
  <c r="K14" i="106" l="1"/>
  <c r="K16" i="106" s="1"/>
  <c r="D7" i="106" s="1"/>
  <c r="K12" i="106"/>
  <c r="D6" i="106" s="1"/>
  <c r="D20" i="134" l="1"/>
  <c r="H7" i="137"/>
  <c r="F7" i="137"/>
  <c r="F8" i="137"/>
  <c r="H8" i="137"/>
  <c r="F18" i="137"/>
  <c r="H18" i="137"/>
  <c r="I7" i="137" l="1"/>
  <c r="H20" i="134"/>
  <c r="H25" i="134" s="1"/>
  <c r="H34" i="134" s="1"/>
  <c r="C8" i="139" s="1"/>
  <c r="F20" i="134"/>
  <c r="I8" i="137"/>
  <c r="H13" i="137"/>
  <c r="I18" i="137"/>
  <c r="I25" i="137" s="1"/>
  <c r="H25" i="137"/>
  <c r="C9" i="139" l="1"/>
  <c r="D10" i="138" s="1"/>
  <c r="I13" i="137"/>
  <c r="F9" i="139" s="1"/>
  <c r="I20" i="134"/>
  <c r="I25" i="134" s="1"/>
  <c r="I35" i="134" s="1"/>
  <c r="F8" i="139" s="1"/>
  <c r="F10" i="139" l="1"/>
  <c r="D9" i="138"/>
  <c r="D11" i="138" s="1"/>
  <c r="E8" i="139"/>
  <c r="G8" i="139" s="1"/>
  <c r="E9" i="138" s="1"/>
  <c r="C10" i="139"/>
  <c r="E8" i="124" s="1"/>
  <c r="E20" i="124" s="1"/>
  <c r="E9" i="139"/>
  <c r="E10" i="139" l="1"/>
  <c r="G9" i="139"/>
  <c r="G10" i="139" s="1"/>
  <c r="B8" i="124" s="1"/>
  <c r="E10" i="138" l="1"/>
  <c r="E11" i="138" s="1"/>
  <c r="N26" i="140" s="1"/>
  <c r="B9" i="124" l="1"/>
  <c r="B20" i="124" s="1"/>
</calcChain>
</file>

<file path=xl/comments1.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20" authorId="0" shapeId="0">
      <text>
        <r>
          <rPr>
            <b/>
            <sz val="9"/>
            <color indexed="81"/>
            <rFont val="ＭＳ Ｐゴシック"/>
            <family val="3"/>
            <charset val="128"/>
          </rPr>
          <t>延べ休止病床数
別紙６に記載してください。</t>
        </r>
      </text>
    </comment>
  </commentList>
</comments>
</file>

<file path=xl/comments2.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20" authorId="0" shapeId="0">
      <text>
        <r>
          <rPr>
            <b/>
            <sz val="9"/>
            <color indexed="81"/>
            <rFont val="ＭＳ Ｐゴシック"/>
            <family val="3"/>
            <charset val="128"/>
          </rPr>
          <t>延べ休止病床数
別紙６に記載してください。</t>
        </r>
      </text>
    </comment>
  </commentList>
</comments>
</file>

<file path=xl/comments3.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19" authorId="0" shapeId="0">
      <text>
        <r>
          <rPr>
            <b/>
            <sz val="9"/>
            <color indexed="81"/>
            <rFont val="ＭＳ Ｐゴシック"/>
            <family val="3"/>
            <charset val="128"/>
          </rPr>
          <t>延べ休止病床数
別紙６に記載してください。</t>
        </r>
      </text>
    </comment>
  </commentList>
</comments>
</file>

<file path=xl/sharedStrings.xml><?xml version="1.0" encoding="utf-8"?>
<sst xmlns="http://schemas.openxmlformats.org/spreadsheetml/2006/main" count="1773" uniqueCount="507">
  <si>
    <t>基準額</t>
    <rPh sb="0" eb="2">
      <t>キジュン</t>
    </rPh>
    <rPh sb="2" eb="3">
      <t>ガク</t>
    </rPh>
    <phoneticPr fontId="2"/>
  </si>
  <si>
    <t>対象経費</t>
    <rPh sb="0" eb="4">
      <t>タイショウケイヒ</t>
    </rPh>
    <phoneticPr fontId="2"/>
  </si>
  <si>
    <t>上記以外</t>
    <rPh sb="0" eb="2">
      <t>ジョウキ</t>
    </rPh>
    <rPh sb="2" eb="4">
      <t>イガイ</t>
    </rPh>
    <phoneticPr fontId="2"/>
  </si>
  <si>
    <t>事業区分</t>
    <rPh sb="0" eb="2">
      <t>ジギョウ</t>
    </rPh>
    <rPh sb="2" eb="4">
      <t>クブン</t>
    </rPh>
    <phoneticPr fontId="4"/>
  </si>
  <si>
    <t>公費補助額</t>
    <rPh sb="0" eb="2">
      <t>コウヒ</t>
    </rPh>
    <phoneticPr fontId="4"/>
  </si>
  <si>
    <t>選定額</t>
    <rPh sb="0" eb="3">
      <t>センテイガク</t>
    </rPh>
    <phoneticPr fontId="4"/>
  </si>
  <si>
    <t>療養病床</t>
    <rPh sb="0" eb="2">
      <t>リョウヨウ</t>
    </rPh>
    <rPh sb="2" eb="4">
      <t>ビョウショウ</t>
    </rPh>
    <phoneticPr fontId="2"/>
  </si>
  <si>
    <t>稼働病床の病床確保料</t>
    <rPh sb="0" eb="2">
      <t>カドウ</t>
    </rPh>
    <rPh sb="2" eb="4">
      <t>ビョウショウ</t>
    </rPh>
    <rPh sb="5" eb="7">
      <t>ビョウショウ</t>
    </rPh>
    <rPh sb="7" eb="9">
      <t>カクホ</t>
    </rPh>
    <rPh sb="9" eb="10">
      <t>リョウ</t>
    </rPh>
    <phoneticPr fontId="2"/>
  </si>
  <si>
    <t>休止病床の病床確保料</t>
    <rPh sb="0" eb="2">
      <t>キュウシ</t>
    </rPh>
    <rPh sb="2" eb="4">
      <t>ビョウショウ</t>
    </rPh>
    <rPh sb="5" eb="7">
      <t>ビョウショウ</t>
    </rPh>
    <rPh sb="7" eb="9">
      <t>カクホ</t>
    </rPh>
    <rPh sb="9" eb="10">
      <t>リョウ</t>
    </rPh>
    <phoneticPr fontId="2"/>
  </si>
  <si>
    <t>延べ空床数</t>
    <rPh sb="0" eb="1">
      <t>ノ</t>
    </rPh>
    <rPh sb="2" eb="4">
      <t>クウショウ</t>
    </rPh>
    <rPh sb="4" eb="5">
      <t>スウ</t>
    </rPh>
    <phoneticPr fontId="2"/>
  </si>
  <si>
    <t>事業概要</t>
    <rPh sb="0" eb="2">
      <t>ジギョウ</t>
    </rPh>
    <rPh sb="2" eb="4">
      <t>ガイヨウ</t>
    </rPh>
    <phoneticPr fontId="4"/>
  </si>
  <si>
    <t>総事業費</t>
    <rPh sb="0" eb="1">
      <t>ソウ</t>
    </rPh>
    <rPh sb="1" eb="4">
      <t>ジギョウヒ</t>
    </rPh>
    <phoneticPr fontId="4"/>
  </si>
  <si>
    <t>うち国庫交付額</t>
    <rPh sb="2" eb="4">
      <t>コッコ</t>
    </rPh>
    <rPh sb="4" eb="6">
      <t>コウフ</t>
    </rPh>
    <rPh sb="6" eb="7">
      <t>ガク</t>
    </rPh>
    <phoneticPr fontId="4"/>
  </si>
  <si>
    <t>新型コロナウイルス感染症対策事業</t>
    <rPh sb="12" eb="14">
      <t>タイサク</t>
    </rPh>
    <rPh sb="14" eb="16">
      <t>ジギョウ</t>
    </rPh>
    <phoneticPr fontId="10"/>
  </si>
  <si>
    <t>新型コロナウイルス感染症重点医療機関体制整備事業</t>
    <rPh sb="0" eb="2">
      <t>シンガタ</t>
    </rPh>
    <rPh sb="9" eb="12">
      <t>カンセンショウ</t>
    </rPh>
    <rPh sb="12" eb="14">
      <t>ジュウテン</t>
    </rPh>
    <rPh sb="14" eb="16">
      <t>イリョウ</t>
    </rPh>
    <rPh sb="16" eb="18">
      <t>キカン</t>
    </rPh>
    <rPh sb="18" eb="20">
      <t>タイセイ</t>
    </rPh>
    <rPh sb="20" eb="22">
      <t>セイビ</t>
    </rPh>
    <rPh sb="22" eb="24">
      <t>ジギョウ</t>
    </rPh>
    <phoneticPr fontId="4"/>
  </si>
  <si>
    <t>合計</t>
    <rPh sb="0" eb="2">
      <t>ゴウケイ</t>
    </rPh>
    <phoneticPr fontId="4"/>
  </si>
  <si>
    <t>ＩＣＵ</t>
    <phoneticPr fontId="2"/>
  </si>
  <si>
    <t>※　新型コロナウイルス感染症患者の受入れ体制が整った日が確認できる、勤務シフト表等（変更の前後がわかるもの）の資料を別途添付してください。</t>
    <rPh sb="42" eb="44">
      <t>ヘンコウ</t>
    </rPh>
    <rPh sb="45" eb="47">
      <t>ゼンゴ</t>
    </rPh>
    <phoneticPr fontId="2"/>
  </si>
  <si>
    <t>　協力医療機関</t>
    <rPh sb="1" eb="3">
      <t>キョウリョク</t>
    </rPh>
    <rPh sb="3" eb="5">
      <t>イリョウ</t>
    </rPh>
    <rPh sb="5" eb="7">
      <t>キカン</t>
    </rPh>
    <phoneticPr fontId="2"/>
  </si>
  <si>
    <t>ＩＣＵ</t>
  </si>
  <si>
    <t>ＨＣＵ</t>
  </si>
  <si>
    <t>　その他知事が認める者</t>
    <rPh sb="3" eb="4">
      <t>タ</t>
    </rPh>
    <rPh sb="4" eb="6">
      <t>チジ</t>
    </rPh>
    <rPh sb="7" eb="8">
      <t>ミト</t>
    </rPh>
    <rPh sb="10" eb="11">
      <t>モノ</t>
    </rPh>
    <phoneticPr fontId="2"/>
  </si>
  <si>
    <t>（B)</t>
    <phoneticPr fontId="4"/>
  </si>
  <si>
    <t>（A)</t>
    <phoneticPr fontId="4"/>
  </si>
  <si>
    <t>※　個人情報を含む資料を添付する場合は、個人情報を塗りつぶしの上、提出してください。</t>
    <phoneticPr fontId="2"/>
  </si>
  <si>
    <t>小　計②</t>
    <rPh sb="0" eb="1">
      <t>ショウ</t>
    </rPh>
    <rPh sb="2" eb="3">
      <t>ケイ</t>
    </rPh>
    <phoneticPr fontId="2"/>
  </si>
  <si>
    <t>小　計①</t>
    <rPh sb="0" eb="1">
      <t>ショウ</t>
    </rPh>
    <rPh sb="2" eb="3">
      <t>ケイ</t>
    </rPh>
    <phoneticPr fontId="2"/>
  </si>
  <si>
    <t>事業者名：</t>
    <rPh sb="0" eb="3">
      <t>ジギョウシャ</t>
    </rPh>
    <rPh sb="3" eb="4">
      <t>メイ</t>
    </rPh>
    <phoneticPr fontId="2"/>
  </si>
  <si>
    <t>（C)=（A)-(B)</t>
    <phoneticPr fontId="4"/>
  </si>
  <si>
    <t>（D)</t>
    <phoneticPr fontId="2"/>
  </si>
  <si>
    <t>計</t>
    <rPh sb="0" eb="1">
      <t>ケイ</t>
    </rPh>
    <phoneticPr fontId="2"/>
  </si>
  <si>
    <t>（1）</t>
    <phoneticPr fontId="2"/>
  </si>
  <si>
    <t>（2）</t>
    <phoneticPr fontId="2"/>
  </si>
  <si>
    <t>ＨＣＵ
※1</t>
    <phoneticPr fontId="2"/>
  </si>
  <si>
    <t>（a or b）</t>
  </si>
  <si>
    <t>円</t>
    <rPh sb="0" eb="1">
      <t>エン</t>
    </rPh>
    <phoneticPr fontId="2"/>
  </si>
  <si>
    <t>金額(円)【a】</t>
    <phoneticPr fontId="2"/>
  </si>
  <si>
    <t>金額(円)【b】</t>
    <phoneticPr fontId="2"/>
  </si>
  <si>
    <t>選定額(円)</t>
    <phoneticPr fontId="2"/>
  </si>
  <si>
    <t>単価(円)/日</t>
    <rPh sb="6" eb="7">
      <t>ニチ</t>
    </rPh>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</si>
  <si>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</si>
  <si>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4"/>
  </si>
  <si>
    <t>総事業費　</t>
  </si>
  <si>
    <t xml:space="preserve">総事業費から
寄付金その他
収入額を控除した額 </t>
    <phoneticPr fontId="2"/>
  </si>
  <si>
    <t>(千円未満切捨)円</t>
    <rPh sb="8" eb="9">
      <t>エン</t>
    </rPh>
    <phoneticPr fontId="2"/>
  </si>
  <si>
    <t>(A)</t>
    <phoneticPr fontId="2"/>
  </si>
  <si>
    <t>新型コロナウイルス感染症重点医療機関体制整備事業</t>
    <phoneticPr fontId="2"/>
  </si>
  <si>
    <t>重点医療機関である特定機能病院等</t>
    <rPh sb="0" eb="2">
      <t>ジュウテン</t>
    </rPh>
    <rPh sb="2" eb="4">
      <t>イリョウ</t>
    </rPh>
    <rPh sb="4" eb="6">
      <t>キカン</t>
    </rPh>
    <rPh sb="9" eb="11">
      <t>トクテイ</t>
    </rPh>
    <rPh sb="11" eb="13">
      <t>キノウ</t>
    </rPh>
    <rPh sb="13" eb="15">
      <t>ビョウイン</t>
    </rPh>
    <rPh sb="15" eb="16">
      <t>トウ</t>
    </rPh>
    <phoneticPr fontId="2"/>
  </si>
  <si>
    <t>重点医療機関である一般病院</t>
    <rPh sb="0" eb="2">
      <t>ジュウテン</t>
    </rPh>
    <rPh sb="2" eb="4">
      <t>イリョウ</t>
    </rPh>
    <rPh sb="4" eb="6">
      <t>キカン</t>
    </rPh>
    <rPh sb="9" eb="11">
      <t>イッパン</t>
    </rPh>
    <rPh sb="11" eb="13">
      <t>ビョウイン</t>
    </rPh>
    <phoneticPr fontId="2"/>
  </si>
  <si>
    <t>新型コロナウイルス感染症対策事業</t>
    <rPh sb="0" eb="2">
      <t>シンガタ</t>
    </rPh>
    <rPh sb="9" eb="12">
      <t>カンセンショウ</t>
    </rPh>
    <rPh sb="12" eb="14">
      <t>タイサク</t>
    </rPh>
    <rPh sb="14" eb="16">
      <t>ジギョウ</t>
    </rPh>
    <phoneticPr fontId="10"/>
  </si>
  <si>
    <t>(E)=(C)or(D)</t>
    <phoneticPr fontId="4"/>
  </si>
  <si>
    <t>(B)</t>
    <phoneticPr fontId="2"/>
  </si>
  <si>
    <t>陽性</t>
    <rPh sb="0" eb="2">
      <t>ヨウセイ</t>
    </rPh>
    <phoneticPr fontId="2"/>
  </si>
  <si>
    <t>①＋②</t>
    <phoneticPr fontId="2"/>
  </si>
  <si>
    <t>新型コロナウイルス感染症対策事業</t>
    <phoneticPr fontId="2"/>
  </si>
  <si>
    <t>①病床確保に係る経費</t>
    <rPh sb="1" eb="3">
      <t>ビョウショウ</t>
    </rPh>
    <rPh sb="3" eb="5">
      <t>カクホ</t>
    </rPh>
    <rPh sb="6" eb="7">
      <t>カカ</t>
    </rPh>
    <rPh sb="8" eb="10">
      <t>ケイヒ</t>
    </rPh>
    <phoneticPr fontId="2"/>
  </si>
  <si>
    <t>対象経費支出額</t>
  </si>
  <si>
    <t>対象経費支出額</t>
    <phoneticPr fontId="2"/>
  </si>
  <si>
    <t>※1　重症患者又は中等症患者を受け入れ、酸素投与及び呼吸モニタリングなどが可能な病床</t>
    <rPh sb="3" eb="5">
      <t>ジュウショウ</t>
    </rPh>
    <rPh sb="5" eb="7">
      <t>カンジャ</t>
    </rPh>
    <rPh sb="7" eb="8">
      <t>マタ</t>
    </rPh>
    <rPh sb="9" eb="11">
      <t>チュウトウ</t>
    </rPh>
    <rPh sb="11" eb="12">
      <t>ショウ</t>
    </rPh>
    <rPh sb="12" eb="14">
      <t>カンジャ</t>
    </rPh>
    <rPh sb="15" eb="16">
      <t>ウ</t>
    </rPh>
    <rPh sb="17" eb="18">
      <t>イ</t>
    </rPh>
    <rPh sb="20" eb="22">
      <t>サンソ</t>
    </rPh>
    <rPh sb="22" eb="24">
      <t>トウヨ</t>
    </rPh>
    <rPh sb="24" eb="25">
      <t>オヨ</t>
    </rPh>
    <rPh sb="26" eb="28">
      <t>コキュウ</t>
    </rPh>
    <rPh sb="37" eb="39">
      <t>カノウ</t>
    </rPh>
    <rPh sb="40" eb="42">
      <t>ビョウショウ</t>
    </rPh>
    <phoneticPr fontId="17"/>
  </si>
  <si>
    <t>※　「別紙６（参考資料）　空床数計算シート」記載の数値が確認できる平面図等（変更の前後がわかるもの）の資料を添付してください。また、必要に応じて、病床の整備状況がわかる写真等の資料を別途添付してください。
　なお、対象期間内に各病床数に変化が生じている場合は、変化ごとに根拠書類を添付してください。</t>
    <rPh sb="9" eb="11">
      <t>シリョウ</t>
    </rPh>
    <rPh sb="15" eb="16">
      <t>スウ</t>
    </rPh>
    <rPh sb="38" eb="40">
      <t>ヘンコウ</t>
    </rPh>
    <rPh sb="41" eb="43">
      <t>ゼンゴ</t>
    </rPh>
    <phoneticPr fontId="2"/>
  </si>
  <si>
    <t>○　空床数計算シート（集計）</t>
    <rPh sb="2" eb="4">
      <t>クウショウ</t>
    </rPh>
    <rPh sb="4" eb="5">
      <t>スウ</t>
    </rPh>
    <rPh sb="5" eb="7">
      <t>ケイサン</t>
    </rPh>
    <rPh sb="11" eb="13">
      <t>シュウケイ</t>
    </rPh>
    <phoneticPr fontId="17"/>
  </si>
  <si>
    <t>延べ
空床数</t>
    <rPh sb="0" eb="1">
      <t>ノ</t>
    </rPh>
    <rPh sb="3" eb="5">
      <t>クウショウ</t>
    </rPh>
    <rPh sb="5" eb="6">
      <t>スウ</t>
    </rPh>
    <phoneticPr fontId="17"/>
  </si>
  <si>
    <t>稼働病床
の病床確保料</t>
    <rPh sb="0" eb="2">
      <t>カドウ</t>
    </rPh>
    <rPh sb="2" eb="4">
      <t>ビョウショウ</t>
    </rPh>
    <rPh sb="6" eb="8">
      <t>ビョウショウ</t>
    </rPh>
    <rPh sb="8" eb="10">
      <t>カクホ</t>
    </rPh>
    <rPh sb="10" eb="11">
      <t>リョウ</t>
    </rPh>
    <phoneticPr fontId="17"/>
  </si>
  <si>
    <t>陽性患者</t>
    <rPh sb="0" eb="2">
      <t>ヨウセイ</t>
    </rPh>
    <rPh sb="2" eb="4">
      <t>カンジャ</t>
    </rPh>
    <phoneticPr fontId="17"/>
  </si>
  <si>
    <t>ＩＣＵ</t>
    <phoneticPr fontId="17"/>
  </si>
  <si>
    <t>合計</t>
    <rPh sb="0" eb="2">
      <t>ゴウケイ</t>
    </rPh>
    <phoneticPr fontId="17"/>
  </si>
  <si>
    <t>ＨＣＵ
※1</t>
    <phoneticPr fontId="17"/>
  </si>
  <si>
    <t>上記以外</t>
    <rPh sb="0" eb="2">
      <t>ジョウキ</t>
    </rPh>
    <rPh sb="2" eb="4">
      <t>イガイ</t>
    </rPh>
    <phoneticPr fontId="17"/>
  </si>
  <si>
    <t>延べ
休止病床数</t>
    <rPh sb="0" eb="1">
      <t>ノ</t>
    </rPh>
    <rPh sb="3" eb="5">
      <t>キュウシ</t>
    </rPh>
    <rPh sb="5" eb="7">
      <t>ビョウショウ</t>
    </rPh>
    <rPh sb="7" eb="8">
      <t>スウ</t>
    </rPh>
    <phoneticPr fontId="17"/>
  </si>
  <si>
    <t>休止病床
の病床確保料</t>
    <rPh sb="0" eb="2">
      <t>キュウシ</t>
    </rPh>
    <rPh sb="2" eb="4">
      <t>ビョウショウ</t>
    </rPh>
    <rPh sb="6" eb="8">
      <t>ビョウショウ</t>
    </rPh>
    <rPh sb="8" eb="10">
      <t>カクホ</t>
    </rPh>
    <rPh sb="10" eb="11">
      <t>リョウ</t>
    </rPh>
    <phoneticPr fontId="17"/>
  </si>
  <si>
    <t>病院全体の
休床</t>
    <rPh sb="0" eb="2">
      <t>ビョウイン</t>
    </rPh>
    <rPh sb="2" eb="4">
      <t>ゼンタイ</t>
    </rPh>
    <rPh sb="6" eb="8">
      <t>キュウユカ</t>
    </rPh>
    <phoneticPr fontId="17"/>
  </si>
  <si>
    <t>ＩＣＵ内</t>
    <rPh sb="3" eb="4">
      <t>ナイ</t>
    </rPh>
    <phoneticPr fontId="17"/>
  </si>
  <si>
    <t>療養病床</t>
    <rPh sb="0" eb="2">
      <t>リョウヨウ</t>
    </rPh>
    <rPh sb="2" eb="4">
      <t>ビョウショウ</t>
    </rPh>
    <phoneticPr fontId="17"/>
  </si>
  <si>
    <t>休止病床</t>
    <rPh sb="0" eb="2">
      <t>キュウシ</t>
    </rPh>
    <rPh sb="2" eb="4">
      <t>ビョウショウ</t>
    </rPh>
    <phoneticPr fontId="17"/>
  </si>
  <si>
    <t>休止病床数</t>
    <rPh sb="0" eb="2">
      <t>キュウシ</t>
    </rPh>
    <rPh sb="2" eb="4">
      <t>ビョウショウ</t>
    </rPh>
    <rPh sb="4" eb="5">
      <t>スウ</t>
    </rPh>
    <phoneticPr fontId="17"/>
  </si>
  <si>
    <t>※1　【（１）新型コロナウイルス感染症対策事業のその他知事が認めるもの】の重症患者又は中等症患者を受け入れ、酸素投与及び呼吸モニタリングなどが可能な病床</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43" eb="45">
      <t>チュウトウ</t>
    </rPh>
    <rPh sb="45" eb="46">
      <t>ショウ</t>
    </rPh>
    <rPh sb="46" eb="48">
      <t>カンジャ</t>
    </rPh>
    <rPh sb="49" eb="50">
      <t>ウ</t>
    </rPh>
    <rPh sb="51" eb="52">
      <t>イ</t>
    </rPh>
    <rPh sb="54" eb="56">
      <t>サンソ</t>
    </rPh>
    <rPh sb="56" eb="58">
      <t>トウヨ</t>
    </rPh>
    <rPh sb="58" eb="59">
      <t>オヨ</t>
    </rPh>
    <rPh sb="60" eb="62">
      <t>コキュウ</t>
    </rPh>
    <rPh sb="71" eb="73">
      <t>カノウ</t>
    </rPh>
    <rPh sb="74" eb="76">
      <t>ビョウショウ</t>
    </rPh>
    <phoneticPr fontId="17"/>
  </si>
  <si>
    <t>稼働病床の病床確保料</t>
    <rPh sb="0" eb="2">
      <t>カドウ</t>
    </rPh>
    <rPh sb="2" eb="4">
      <t>ビョウショウ</t>
    </rPh>
    <rPh sb="5" eb="7">
      <t>ビョウショウ</t>
    </rPh>
    <rPh sb="7" eb="9">
      <t>カクホ</t>
    </rPh>
    <rPh sb="9" eb="10">
      <t>リョウ</t>
    </rPh>
    <phoneticPr fontId="17"/>
  </si>
  <si>
    <t>休止病床の病床確保料</t>
    <rPh sb="0" eb="2">
      <t>キュウシ</t>
    </rPh>
    <rPh sb="2" eb="4">
      <t>ビョウショウ</t>
    </rPh>
    <rPh sb="5" eb="7">
      <t>ビョウショウ</t>
    </rPh>
    <rPh sb="7" eb="9">
      <t>カクホ</t>
    </rPh>
    <rPh sb="9" eb="10">
      <t>リョウ</t>
    </rPh>
    <phoneticPr fontId="17"/>
  </si>
  <si>
    <t>休止病床数の上限</t>
    <phoneticPr fontId="17"/>
  </si>
  <si>
    <r>
      <t xml:space="preserve">医療機関コード
</t>
    </r>
    <r>
      <rPr>
        <sz val="6"/>
        <color theme="1"/>
        <rFont val="ＭＳ ゴシック"/>
        <family val="3"/>
        <charset val="128"/>
      </rPr>
      <t>（14から始まる10桁の医療機関コードを記載ください。）</t>
    </r>
    <phoneticPr fontId="2"/>
  </si>
  <si>
    <t>医療機関名</t>
    <phoneticPr fontId="2"/>
  </si>
  <si>
    <t>連絡先</t>
    <rPh sb="0" eb="3">
      <t>レンラクサキ</t>
    </rPh>
    <phoneticPr fontId="2"/>
  </si>
  <si>
    <t>担当者所属</t>
    <rPh sb="0" eb="3">
      <t>タントウシャ</t>
    </rPh>
    <rPh sb="3" eb="5">
      <t>ショゾク</t>
    </rPh>
    <phoneticPr fontId="2"/>
  </si>
  <si>
    <t>担当者名</t>
    <rPh sb="0" eb="3">
      <t>タントウシャ</t>
    </rPh>
    <rPh sb="3" eb="4">
      <t>メイ</t>
    </rPh>
    <phoneticPr fontId="2"/>
  </si>
  <si>
    <t>電話番号</t>
    <rPh sb="0" eb="2">
      <t>デンワ</t>
    </rPh>
    <rPh sb="2" eb="4">
      <t>バンゴウ</t>
    </rPh>
    <phoneticPr fontId="2"/>
  </si>
  <si>
    <t>ＦＡＸ番号</t>
    <rPh sb="3" eb="5">
      <t>バンゴウ</t>
    </rPh>
    <phoneticPr fontId="2"/>
  </si>
  <si>
    <t>※申請書類の内容確認などで連絡することがあります。
　書類の作成者など、申請内容の確認ができる方の連絡先を記載ください。</t>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</si>
  <si>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項目</t>
    <rPh sb="0" eb="2">
      <t>コウモク</t>
    </rPh>
    <phoneticPr fontId="2"/>
  </si>
  <si>
    <t>確認内容</t>
    <rPh sb="0" eb="2">
      <t>カクニン</t>
    </rPh>
    <rPh sb="2" eb="4">
      <t>ナイヨウ</t>
    </rPh>
    <phoneticPr fontId="2"/>
  </si>
  <si>
    <t>所在地</t>
    <rPh sb="0" eb="3">
      <t>ショザイチ</t>
    </rPh>
    <phoneticPr fontId="2"/>
  </si>
  <si>
    <t>郵便番号</t>
    <rPh sb="0" eb="4">
      <t>ユウビンバンゴウ</t>
    </rPh>
    <phoneticPr fontId="2"/>
  </si>
  <si>
    <t>基礎情報入力シート</t>
    <rPh sb="0" eb="2">
      <t>キソ</t>
    </rPh>
    <rPh sb="2" eb="4">
      <t>ジョウホウ</t>
    </rPh>
    <rPh sb="4" eb="6">
      <t>ニュウリョク</t>
    </rPh>
    <phoneticPr fontId="2"/>
  </si>
  <si>
    <t>申請年月日</t>
    <rPh sb="0" eb="2">
      <t>シンセイ</t>
    </rPh>
    <rPh sb="2" eb="5">
      <t>ネンガッピ</t>
    </rPh>
    <phoneticPr fontId="2"/>
  </si>
  <si>
    <r>
      <t xml:space="preserve">医療機関コード
</t>
    </r>
    <r>
      <rPr>
        <sz val="6"/>
        <rFont val="ＭＳ ゴシック"/>
        <family val="3"/>
        <charset val="128"/>
      </rPr>
      <t>（14から始まる10桁の医療機関コードを記載ください。）</t>
    </r>
    <rPh sb="0" eb="2">
      <t>イリョウ</t>
    </rPh>
    <rPh sb="2" eb="4">
      <t>キカン</t>
    </rPh>
    <rPh sb="13" eb="14">
      <t>ハジ</t>
    </rPh>
    <rPh sb="18" eb="19">
      <t>ケタ</t>
    </rPh>
    <rPh sb="20" eb="22">
      <t>イリョウ</t>
    </rPh>
    <rPh sb="22" eb="24">
      <t>キカン</t>
    </rPh>
    <rPh sb="28" eb="30">
      <t>キサイ</t>
    </rPh>
    <phoneticPr fontId="2"/>
  </si>
  <si>
    <t>医療機関名</t>
    <rPh sb="0" eb="2">
      <t>イリョウ</t>
    </rPh>
    <rPh sb="2" eb="4">
      <t>キカン</t>
    </rPh>
    <rPh sb="4" eb="5">
      <t>メイ</t>
    </rPh>
    <phoneticPr fontId="2"/>
  </si>
  <si>
    <t>メールアドレス</t>
    <phoneticPr fontId="2"/>
  </si>
  <si>
    <t>補助金の交付申請に必要な書類は次の様式です。
申請書提出前に不足がないか必ず確認し、チェック欄にレ点を入れてください。</t>
    <rPh sb="0" eb="3">
      <t>ホジョキン</t>
    </rPh>
    <rPh sb="4" eb="6">
      <t>コウフ</t>
    </rPh>
    <rPh sb="6" eb="8">
      <t>シンセイ</t>
    </rPh>
    <rPh sb="9" eb="11">
      <t>ヒツヨウ</t>
    </rPh>
    <rPh sb="12" eb="14">
      <t>ショルイ</t>
    </rPh>
    <rPh sb="15" eb="16">
      <t>ツギ</t>
    </rPh>
    <rPh sb="17" eb="19">
      <t>ヨウシキ</t>
    </rPh>
    <rPh sb="23" eb="25">
      <t>シンセイ</t>
    </rPh>
    <rPh sb="25" eb="26">
      <t>ショ</t>
    </rPh>
    <rPh sb="26" eb="28">
      <t>テイシュツ</t>
    </rPh>
    <rPh sb="28" eb="29">
      <t>マエ</t>
    </rPh>
    <rPh sb="30" eb="32">
      <t>フソク</t>
    </rPh>
    <rPh sb="36" eb="37">
      <t>カナラ</t>
    </rPh>
    <rPh sb="38" eb="40">
      <t>カクニン</t>
    </rPh>
    <phoneticPr fontId="2"/>
  </si>
  <si>
    <t>チェック</t>
    <phoneticPr fontId="2"/>
  </si>
  <si>
    <t>第９号様式（役員等氏名一覧表）</t>
    <rPh sb="0" eb="1">
      <t>ダイ</t>
    </rPh>
    <rPh sb="2" eb="3">
      <t>ゴウ</t>
    </rPh>
    <rPh sb="3" eb="5">
      <t>ヨウシキ</t>
    </rPh>
    <rPh sb="6" eb="8">
      <t>ヤクイン</t>
    </rPh>
    <rPh sb="8" eb="9">
      <t>ナド</t>
    </rPh>
    <rPh sb="9" eb="11">
      <t>シメイ</t>
    </rPh>
    <rPh sb="11" eb="13">
      <t>イチラン</t>
    </rPh>
    <rPh sb="13" eb="14">
      <t>ヒョウ</t>
    </rPh>
    <phoneticPr fontId="2"/>
  </si>
  <si>
    <t>コロナ対応に伴う処遇改善状況</t>
    <phoneticPr fontId="2"/>
  </si>
  <si>
    <t>事前着手届</t>
    <rPh sb="0" eb="2">
      <t>ジゼン</t>
    </rPh>
    <rPh sb="2" eb="4">
      <t>チャクシュ</t>
    </rPh>
    <rPh sb="4" eb="5">
      <t>トドケ</t>
    </rPh>
    <phoneticPr fontId="2"/>
  </si>
  <si>
    <t>法人又は
個人の情報</t>
    <rPh sb="0" eb="2">
      <t>ホウジン</t>
    </rPh>
    <rPh sb="2" eb="3">
      <t>マタ</t>
    </rPh>
    <rPh sb="5" eb="7">
      <t>コジン</t>
    </rPh>
    <rPh sb="8" eb="10">
      <t>ジョウホウ</t>
    </rPh>
    <phoneticPr fontId="2"/>
  </si>
  <si>
    <t>代表者氏名
（法人の場合のみ）</t>
    <rPh sb="0" eb="3">
      <t>ダイヒョウシャ</t>
    </rPh>
    <rPh sb="3" eb="5">
      <t>シメイ</t>
    </rPh>
    <rPh sb="7" eb="9">
      <t>ホウジン</t>
    </rPh>
    <rPh sb="10" eb="12">
      <t>バアイ</t>
    </rPh>
    <phoneticPr fontId="2"/>
  </si>
  <si>
    <t>神奈川県知事　殿</t>
    <rPh sb="0" eb="3">
      <t>カナガワ</t>
    </rPh>
    <rPh sb="3" eb="6">
      <t>ケンチジ</t>
    </rPh>
    <rPh sb="7" eb="8">
      <t>トノ</t>
    </rPh>
    <phoneticPr fontId="2"/>
  </si>
  <si>
    <t>郵便番号</t>
    <phoneticPr fontId="2"/>
  </si>
  <si>
    <t>提出者氏名
又は名称</t>
    <rPh sb="0" eb="2">
      <t>テイシュツ</t>
    </rPh>
    <rPh sb="2" eb="3">
      <t>シャ</t>
    </rPh>
    <rPh sb="3" eb="5">
      <t>シメイ</t>
    </rPh>
    <rPh sb="6" eb="7">
      <t>マタ</t>
    </rPh>
    <rPh sb="8" eb="10">
      <t>メイショウ</t>
    </rPh>
    <phoneticPr fontId="2"/>
  </si>
  <si>
    <t>　</t>
    <phoneticPr fontId="2"/>
  </si>
  <si>
    <t>金</t>
    <rPh sb="0" eb="1">
      <t>キン</t>
    </rPh>
    <phoneticPr fontId="2"/>
  </si>
  <si>
    <t>４　添付書類</t>
    <phoneticPr fontId="2"/>
  </si>
  <si>
    <r>
      <t>メールアドレス</t>
    </r>
    <r>
      <rPr>
        <sz val="8"/>
        <color theme="1"/>
        <rFont val="ＭＳ ゴシック"/>
        <family val="3"/>
        <charset val="128"/>
      </rPr>
      <t>(メールの見逃しを防ぐため、なるべく組織のメールアドレスを記載ください。)</t>
    </r>
    <phoneticPr fontId="2"/>
  </si>
  <si>
    <r>
      <t>※申請書類の内容確認などで連絡することがあります。
　</t>
    </r>
    <r>
      <rPr>
        <sz val="10"/>
        <color theme="1"/>
        <rFont val="ＭＳ ゴシック"/>
        <family val="3"/>
        <charset val="128"/>
      </rPr>
      <t>書類の作成者など、申請内容の確認ができる方の連絡先を記載ください。</t>
    </r>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</si>
  <si>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①協力医療機関(（１）新型コロナウイルス感染症対策事業)</t>
    <rPh sb="11" eb="13">
      <t>シンガタ</t>
    </rPh>
    <rPh sb="20" eb="23">
      <t>カンセンショウ</t>
    </rPh>
    <rPh sb="23" eb="25">
      <t>タイサク</t>
    </rPh>
    <rPh sb="25" eb="27">
      <t>ジギョウ</t>
    </rPh>
    <phoneticPr fontId="2"/>
  </si>
  <si>
    <t>②その他知事が認める者(（１）新型コロナウイルス感染症対策事業)</t>
    <rPh sb="15" eb="17">
      <t>シンガタ</t>
    </rPh>
    <rPh sb="24" eb="27">
      <t>カンセンショウ</t>
    </rPh>
    <rPh sb="27" eb="29">
      <t>タイサク</t>
    </rPh>
    <rPh sb="29" eb="31">
      <t>ジギョウ</t>
    </rPh>
    <phoneticPr fontId="2"/>
  </si>
  <si>
    <t>③重点医療機関である特定機能病院等(（２）新型コロナウイルス感染症重点医療機関体制整備事業)</t>
    <rPh sb="21" eb="23">
      <t>シンガタ</t>
    </rPh>
    <rPh sb="30" eb="33">
      <t>カンセンショウ</t>
    </rPh>
    <rPh sb="33" eb="35">
      <t>ジュウテン</t>
    </rPh>
    <rPh sb="35" eb="37">
      <t>イリョウ</t>
    </rPh>
    <rPh sb="37" eb="39">
      <t>キカン</t>
    </rPh>
    <rPh sb="39" eb="41">
      <t>タイセイ</t>
    </rPh>
    <rPh sb="41" eb="43">
      <t>セイビ</t>
    </rPh>
    <rPh sb="43" eb="45">
      <t>ジギョウ</t>
    </rPh>
    <phoneticPr fontId="2"/>
  </si>
  <si>
    <t>④重点医療機関である一般病院(（２）新型コロナウイルス感染症重点医療機関体制整備事業)</t>
    <rPh sb="18" eb="20">
      <t>シンガタ</t>
    </rPh>
    <rPh sb="27" eb="30">
      <t>カンセンショウ</t>
    </rPh>
    <rPh sb="30" eb="32">
      <t>ジュウテン</t>
    </rPh>
    <rPh sb="32" eb="34">
      <t>イリョウ</t>
    </rPh>
    <rPh sb="34" eb="36">
      <t>キカン</t>
    </rPh>
    <rPh sb="36" eb="38">
      <t>タイセイ</t>
    </rPh>
    <rPh sb="38" eb="40">
      <t>セイビ</t>
    </rPh>
    <rPh sb="40" eb="42">
      <t>ジギョウ</t>
    </rPh>
    <phoneticPr fontId="2"/>
  </si>
  <si>
    <t>陽性患者</t>
    <phoneticPr fontId="17"/>
  </si>
  <si>
    <t>ＨＣＵ
※1</t>
    <phoneticPr fontId="17"/>
  </si>
  <si>
    <t>休止病床数の上限確認</t>
    <phoneticPr fontId="17"/>
  </si>
  <si>
    <t>入力した休止病床数の合計</t>
    <phoneticPr fontId="17"/>
  </si>
  <si>
    <t>判定</t>
    <phoneticPr fontId="17"/>
  </si>
  <si>
    <t>日付</t>
    <rPh sb="0" eb="2">
      <t>ヒヅケ</t>
    </rPh>
    <phoneticPr fontId="17"/>
  </si>
  <si>
    <t>1日</t>
    <rPh sb="1" eb="2">
      <t>ニチ</t>
    </rPh>
    <phoneticPr fontId="17"/>
  </si>
  <si>
    <t>2日</t>
    <rPh sb="1" eb="2">
      <t>ニチ</t>
    </rPh>
    <phoneticPr fontId="17"/>
  </si>
  <si>
    <t>3日</t>
    <rPh sb="1" eb="2">
      <t>ニチ</t>
    </rPh>
    <phoneticPr fontId="17"/>
  </si>
  <si>
    <t>4日</t>
    <rPh sb="1" eb="2">
      <t>ニチ</t>
    </rPh>
    <phoneticPr fontId="17"/>
  </si>
  <si>
    <t>5日</t>
    <rPh sb="1" eb="2">
      <t>ニチ</t>
    </rPh>
    <phoneticPr fontId="17"/>
  </si>
  <si>
    <t>6日</t>
    <rPh sb="1" eb="2">
      <t>ニチ</t>
    </rPh>
    <phoneticPr fontId="17"/>
  </si>
  <si>
    <t>7日</t>
    <rPh sb="1" eb="2">
      <t>ニチ</t>
    </rPh>
    <phoneticPr fontId="17"/>
  </si>
  <si>
    <t>8日</t>
    <rPh sb="1" eb="2">
      <t>ニチ</t>
    </rPh>
    <phoneticPr fontId="17"/>
  </si>
  <si>
    <t>9日</t>
    <rPh sb="1" eb="2">
      <t>ニチ</t>
    </rPh>
    <phoneticPr fontId="17"/>
  </si>
  <si>
    <t>10日</t>
    <rPh sb="2" eb="3">
      <t>ニチ</t>
    </rPh>
    <phoneticPr fontId="17"/>
  </si>
  <si>
    <t>11日</t>
    <rPh sb="2" eb="3">
      <t>ニチ</t>
    </rPh>
    <phoneticPr fontId="17"/>
  </si>
  <si>
    <t>12日</t>
    <rPh sb="2" eb="3">
      <t>ニチ</t>
    </rPh>
    <phoneticPr fontId="17"/>
  </si>
  <si>
    <t>13日</t>
    <rPh sb="2" eb="3">
      <t>ニチ</t>
    </rPh>
    <phoneticPr fontId="17"/>
  </si>
  <si>
    <t>14日</t>
    <rPh sb="2" eb="3">
      <t>ニチ</t>
    </rPh>
    <phoneticPr fontId="17"/>
  </si>
  <si>
    <t>15日</t>
    <rPh sb="2" eb="3">
      <t>ニチ</t>
    </rPh>
    <phoneticPr fontId="17"/>
  </si>
  <si>
    <t>16日</t>
    <rPh sb="2" eb="3">
      <t>ニチ</t>
    </rPh>
    <phoneticPr fontId="17"/>
  </si>
  <si>
    <t>17日</t>
    <rPh sb="2" eb="3">
      <t>ニチ</t>
    </rPh>
    <phoneticPr fontId="17"/>
  </si>
  <si>
    <t>18日</t>
    <rPh sb="2" eb="3">
      <t>ニチ</t>
    </rPh>
    <phoneticPr fontId="17"/>
  </si>
  <si>
    <t>19日</t>
    <rPh sb="2" eb="3">
      <t>ニチ</t>
    </rPh>
    <phoneticPr fontId="17"/>
  </si>
  <si>
    <t>20日</t>
    <rPh sb="2" eb="3">
      <t>ニチ</t>
    </rPh>
    <phoneticPr fontId="17"/>
  </si>
  <si>
    <t>21日</t>
    <rPh sb="2" eb="3">
      <t>ニチ</t>
    </rPh>
    <phoneticPr fontId="17"/>
  </si>
  <si>
    <t>22日</t>
    <rPh sb="2" eb="3">
      <t>ニチ</t>
    </rPh>
    <phoneticPr fontId="17"/>
  </si>
  <si>
    <t>23日</t>
    <rPh sb="2" eb="3">
      <t>ニチ</t>
    </rPh>
    <phoneticPr fontId="17"/>
  </si>
  <si>
    <t>24日</t>
    <rPh sb="2" eb="3">
      <t>ニチ</t>
    </rPh>
    <phoneticPr fontId="17"/>
  </si>
  <si>
    <t>25日</t>
    <rPh sb="2" eb="3">
      <t>ニチ</t>
    </rPh>
    <phoneticPr fontId="17"/>
  </si>
  <si>
    <t>26日</t>
    <rPh sb="2" eb="3">
      <t>ニチ</t>
    </rPh>
    <phoneticPr fontId="17"/>
  </si>
  <si>
    <t>27日</t>
    <rPh sb="2" eb="3">
      <t>ニチ</t>
    </rPh>
    <phoneticPr fontId="17"/>
  </si>
  <si>
    <t>28日</t>
    <rPh sb="2" eb="3">
      <t>ニチ</t>
    </rPh>
    <phoneticPr fontId="17"/>
  </si>
  <si>
    <t>29日</t>
    <rPh sb="2" eb="3">
      <t>ニチ</t>
    </rPh>
    <phoneticPr fontId="17"/>
  </si>
  <si>
    <t>30日</t>
    <rPh sb="2" eb="3">
      <t>ニチ</t>
    </rPh>
    <phoneticPr fontId="17"/>
  </si>
  <si>
    <t>休止病床数の上限確認</t>
    <phoneticPr fontId="17"/>
  </si>
  <si>
    <t>ＨＣＵ
※1</t>
    <phoneticPr fontId="17"/>
  </si>
  <si>
    <t>ＨＣＵ
※1</t>
    <phoneticPr fontId="17"/>
  </si>
  <si>
    <t>休止病床数の上限</t>
    <phoneticPr fontId="17"/>
  </si>
  <si>
    <t>入力した休止病床数の合計</t>
    <phoneticPr fontId="17"/>
  </si>
  <si>
    <t>判定</t>
    <phoneticPr fontId="17"/>
  </si>
  <si>
    <t>コロナ対応に伴う処遇改善状況</t>
    <rPh sb="3" eb="5">
      <t>タイオウ</t>
    </rPh>
    <rPh sb="6" eb="7">
      <t>トモナ</t>
    </rPh>
    <rPh sb="8" eb="10">
      <t>ショグウ</t>
    </rPh>
    <rPh sb="10" eb="12">
      <t>カイゼン</t>
    </rPh>
    <rPh sb="12" eb="14">
      <t>ジョウキョウ</t>
    </rPh>
    <phoneticPr fontId="17"/>
  </si>
  <si>
    <t>都道府県</t>
    <rPh sb="0" eb="4">
      <t>トドウフケン</t>
    </rPh>
    <phoneticPr fontId="17"/>
  </si>
  <si>
    <t>都道府県（選択）</t>
    <rPh sb="0" eb="4">
      <t>トドウフケン</t>
    </rPh>
    <rPh sb="5" eb="7">
      <t>センタク</t>
    </rPh>
    <phoneticPr fontId="17"/>
  </si>
  <si>
    <t xml:space="preserve"> 北海道</t>
    <phoneticPr fontId="17"/>
  </si>
  <si>
    <t>計画・実績（選択）</t>
    <rPh sb="0" eb="2">
      <t>ケイカク</t>
    </rPh>
    <rPh sb="3" eb="5">
      <t>ジッセキ</t>
    </rPh>
    <rPh sb="6" eb="8">
      <t>センタク</t>
    </rPh>
    <phoneticPr fontId="17"/>
  </si>
  <si>
    <t>計画</t>
    <rPh sb="0" eb="2">
      <t>ケイカク</t>
    </rPh>
    <phoneticPr fontId="17"/>
  </si>
  <si>
    <t>実績</t>
    <rPh sb="0" eb="2">
      <t>ジッセキ</t>
    </rPh>
    <phoneticPr fontId="17"/>
  </si>
  <si>
    <t xml:space="preserve"> 青森県</t>
  </si>
  <si>
    <t xml:space="preserve"> 岩手県</t>
  </si>
  <si>
    <t>②事業区分
（○・×を選択）</t>
    <rPh sb="1" eb="3">
      <t>ジギョウ</t>
    </rPh>
    <rPh sb="3" eb="5">
      <t>クブン</t>
    </rPh>
    <rPh sb="11" eb="13">
      <t>センタク</t>
    </rPh>
    <phoneticPr fontId="17"/>
  </si>
  <si>
    <t>重点医療機関（特定機能病院）</t>
    <phoneticPr fontId="17"/>
  </si>
  <si>
    <t>重点医療機関（特定機能病院）</t>
    <rPh sb="0" eb="2">
      <t>ジュウテン</t>
    </rPh>
    <rPh sb="2" eb="4">
      <t>イリョウ</t>
    </rPh>
    <rPh sb="4" eb="6">
      <t>キカン</t>
    </rPh>
    <rPh sb="7" eb="9">
      <t>トクテイ</t>
    </rPh>
    <rPh sb="9" eb="11">
      <t>キノウ</t>
    </rPh>
    <rPh sb="11" eb="13">
      <t>ビョウイン</t>
    </rPh>
    <phoneticPr fontId="17"/>
  </si>
  <si>
    <t>重点医療機関（一般病院）</t>
    <rPh sb="0" eb="2">
      <t>ジュウテン</t>
    </rPh>
    <rPh sb="2" eb="4">
      <t>イリョウ</t>
    </rPh>
    <rPh sb="4" eb="6">
      <t>キカン</t>
    </rPh>
    <rPh sb="7" eb="9">
      <t>イッパン</t>
    </rPh>
    <rPh sb="9" eb="11">
      <t>ビョウイン</t>
    </rPh>
    <phoneticPr fontId="17"/>
  </si>
  <si>
    <t>協力医療機関</t>
    <rPh sb="0" eb="2">
      <t>キョウリョク</t>
    </rPh>
    <rPh sb="2" eb="4">
      <t>イリョウ</t>
    </rPh>
    <rPh sb="4" eb="6">
      <t>キカン</t>
    </rPh>
    <phoneticPr fontId="17"/>
  </si>
  <si>
    <t>その他医療機関</t>
    <rPh sb="2" eb="3">
      <t>タ</t>
    </rPh>
    <rPh sb="3" eb="5">
      <t>イリョウ</t>
    </rPh>
    <rPh sb="5" eb="7">
      <t>キカン</t>
    </rPh>
    <phoneticPr fontId="17"/>
  </si>
  <si>
    <t xml:space="preserve"> 宮城県</t>
  </si>
  <si>
    <t xml:space="preserve"> 秋田県</t>
  </si>
  <si>
    <t xml:space="preserve"> 山形県</t>
  </si>
  <si>
    <t xml:space="preserve"> 福島県</t>
  </si>
  <si>
    <t>③病床確保料でコロナ対応医療従事者の処遇改善を実施する（した）。（○・×を選択）</t>
    <rPh sb="1" eb="3">
      <t>ビョウショウ</t>
    </rPh>
    <rPh sb="3" eb="6">
      <t>カクホリョウ</t>
    </rPh>
    <rPh sb="10" eb="12">
      <t>タイオウ</t>
    </rPh>
    <rPh sb="12" eb="14">
      <t>イリョウ</t>
    </rPh>
    <rPh sb="14" eb="17">
      <t>ジュウジシャ</t>
    </rPh>
    <rPh sb="18" eb="20">
      <t>ショグウ</t>
    </rPh>
    <rPh sb="20" eb="22">
      <t>カイゼン</t>
    </rPh>
    <rPh sb="23" eb="25">
      <t>ジッシ</t>
    </rPh>
    <rPh sb="37" eb="39">
      <t>センタク</t>
    </rPh>
    <phoneticPr fontId="17"/>
  </si>
  <si>
    <t>○</t>
    <phoneticPr fontId="17"/>
  </si>
  <si>
    <t>×</t>
    <phoneticPr fontId="17"/>
  </si>
  <si>
    <t xml:space="preserve"> 茨城県</t>
  </si>
  <si>
    <t>（以降は③で○を回答した場合のみ記載）</t>
    <rPh sb="1" eb="3">
      <t>イコウ</t>
    </rPh>
    <rPh sb="8" eb="10">
      <t>カイトウ</t>
    </rPh>
    <rPh sb="12" eb="14">
      <t>バアイ</t>
    </rPh>
    <rPh sb="16" eb="18">
      <t>キサイ</t>
    </rPh>
    <phoneticPr fontId="17"/>
  </si>
  <si>
    <t xml:space="preserve"> 栃木県</t>
  </si>
  <si>
    <t>④実施する（した）処遇改善の内容
（○・×を選択）</t>
    <rPh sb="1" eb="3">
      <t>ジッシ</t>
    </rPh>
    <rPh sb="9" eb="11">
      <t>ショグウ</t>
    </rPh>
    <rPh sb="11" eb="13">
      <t>カイゼン</t>
    </rPh>
    <rPh sb="14" eb="16">
      <t>ナイヨウ</t>
    </rPh>
    <rPh sb="22" eb="24">
      <t>センタク</t>
    </rPh>
    <phoneticPr fontId="17"/>
  </si>
  <si>
    <t>基本給</t>
    <rPh sb="0" eb="3">
      <t>キホンキュウ</t>
    </rPh>
    <phoneticPr fontId="17"/>
  </si>
  <si>
    <t xml:space="preserve"> 群馬県</t>
  </si>
  <si>
    <t>特別手当</t>
    <rPh sb="0" eb="2">
      <t>トクベツ</t>
    </rPh>
    <rPh sb="2" eb="4">
      <t>テアテ</t>
    </rPh>
    <phoneticPr fontId="17"/>
  </si>
  <si>
    <t xml:space="preserve"> 埼玉県</t>
  </si>
  <si>
    <t>一時金</t>
    <rPh sb="0" eb="3">
      <t>イチジキン</t>
    </rPh>
    <phoneticPr fontId="17"/>
  </si>
  <si>
    <t>○</t>
    <phoneticPr fontId="17"/>
  </si>
  <si>
    <t xml:space="preserve"> 千葉県</t>
  </si>
  <si>
    <t>その他</t>
    <rPh sb="2" eb="3">
      <t>タ</t>
    </rPh>
    <phoneticPr fontId="17"/>
  </si>
  <si>
    <t xml:space="preserve"> 東京都</t>
  </si>
  <si>
    <t>⑤④でその他とした処遇改善の内容（直接入力、例：現職員の賃金は維持しつつ、新たに看護補助者を○名採用）</t>
    <rPh sb="5" eb="6">
      <t>タ</t>
    </rPh>
    <rPh sb="9" eb="11">
      <t>ショグウ</t>
    </rPh>
    <rPh sb="11" eb="13">
      <t>カイゼン</t>
    </rPh>
    <rPh sb="14" eb="16">
      <t>ナイヨウ</t>
    </rPh>
    <rPh sb="17" eb="19">
      <t>チョクセツ</t>
    </rPh>
    <rPh sb="19" eb="21">
      <t>ニュウリョク</t>
    </rPh>
    <rPh sb="22" eb="23">
      <t>レイ</t>
    </rPh>
    <rPh sb="24" eb="27">
      <t>ゲンショクイン</t>
    </rPh>
    <rPh sb="28" eb="30">
      <t>チンギン</t>
    </rPh>
    <rPh sb="31" eb="33">
      <t>イジ</t>
    </rPh>
    <rPh sb="37" eb="38">
      <t>アラ</t>
    </rPh>
    <rPh sb="40" eb="42">
      <t>カンゴ</t>
    </rPh>
    <rPh sb="42" eb="45">
      <t>ホジョシャ</t>
    </rPh>
    <rPh sb="47" eb="48">
      <t>メイ</t>
    </rPh>
    <rPh sb="48" eb="50">
      <t>サイヨウ</t>
    </rPh>
    <phoneticPr fontId="17"/>
  </si>
  <si>
    <t xml:space="preserve"> 神奈川県</t>
  </si>
  <si>
    <t>⑥処遇改善を行う（行った）額（直接入力、例：毎月、看護師に○○手当を○○円支給）</t>
    <rPh sb="1" eb="3">
      <t>ショグウ</t>
    </rPh>
    <rPh sb="3" eb="5">
      <t>カイゼン</t>
    </rPh>
    <rPh sb="6" eb="7">
      <t>オコナ</t>
    </rPh>
    <rPh sb="9" eb="10">
      <t>オコナ</t>
    </rPh>
    <rPh sb="13" eb="14">
      <t>ガク</t>
    </rPh>
    <rPh sb="15" eb="17">
      <t>チョクセツ</t>
    </rPh>
    <rPh sb="17" eb="19">
      <t>ニュウリョク</t>
    </rPh>
    <phoneticPr fontId="17"/>
  </si>
  <si>
    <t xml:space="preserve"> 新潟県</t>
  </si>
  <si>
    <t xml:space="preserve"> 富山県</t>
  </si>
  <si>
    <t>注）計画・実績欄は、これから処遇改善を実施する予定のものがある場合は「計画」を選択し、</t>
    <rPh sb="0" eb="1">
      <t>チュウ</t>
    </rPh>
    <rPh sb="2" eb="4">
      <t>ケイカク</t>
    </rPh>
    <rPh sb="5" eb="7">
      <t>ジッセキ</t>
    </rPh>
    <rPh sb="7" eb="8">
      <t>ラン</t>
    </rPh>
    <rPh sb="14" eb="16">
      <t>ショグウ</t>
    </rPh>
    <rPh sb="16" eb="18">
      <t>カイゼン</t>
    </rPh>
    <rPh sb="19" eb="21">
      <t>ジッシ</t>
    </rPh>
    <rPh sb="23" eb="25">
      <t>ヨテイ</t>
    </rPh>
    <rPh sb="31" eb="33">
      <t>バアイ</t>
    </rPh>
    <rPh sb="35" eb="37">
      <t>ケイカク</t>
    </rPh>
    <rPh sb="39" eb="41">
      <t>センタク</t>
    </rPh>
    <phoneticPr fontId="17"/>
  </si>
  <si>
    <t xml:space="preserve"> 石川県</t>
  </si>
  <si>
    <t>　　既に処遇改善を実施している場合は「実績」を選択してください。</t>
    <rPh sb="23" eb="25">
      <t>センタク</t>
    </rPh>
    <phoneticPr fontId="17"/>
  </si>
  <si>
    <t>全てのコロナ対応医療従事者</t>
    <rPh sb="0" eb="1">
      <t>スベ</t>
    </rPh>
    <rPh sb="6" eb="8">
      <t>タイオウ</t>
    </rPh>
    <rPh sb="8" eb="10">
      <t>イリョウ</t>
    </rPh>
    <rPh sb="10" eb="13">
      <t>ジュウジシャ</t>
    </rPh>
    <phoneticPr fontId="17"/>
  </si>
  <si>
    <t>一部のコロナ対応医療従事者</t>
    <rPh sb="0" eb="2">
      <t>イチブ</t>
    </rPh>
    <rPh sb="6" eb="8">
      <t>タイオウ</t>
    </rPh>
    <rPh sb="8" eb="10">
      <t>イリョウ</t>
    </rPh>
    <rPh sb="10" eb="13">
      <t>ジュウジシャ</t>
    </rPh>
    <phoneticPr fontId="17"/>
  </si>
  <si>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</si>
  <si>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</si>
  <si>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</si>
  <si>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</si>
  <si>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</si>
  <si>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</si>
  <si>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</si>
  <si>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</si>
  <si>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</si>
  <si>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</si>
  <si>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</si>
  <si>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</si>
  <si>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</si>
  <si>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</si>
  <si>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</si>
  <si>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</si>
  <si>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</si>
  <si>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</si>
  <si>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</si>
  <si>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</si>
  <si>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</si>
  <si>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</si>
  <si>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</si>
  <si>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</si>
  <si>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</si>
  <si>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</si>
  <si>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</si>
  <si>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</si>
  <si>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</si>
  <si>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</si>
  <si>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①医療機関名</t>
    <rPh sb="1" eb="5">
      <t>イリョウキカン</t>
    </rPh>
    <rPh sb="5" eb="6">
      <t>メイ</t>
    </rPh>
    <phoneticPr fontId="17"/>
  </si>
  <si>
    <t>連絡票</t>
    <rPh sb="0" eb="2">
      <t>レンラク</t>
    </rPh>
    <rPh sb="2" eb="3">
      <t>ヒョウ</t>
    </rPh>
    <phoneticPr fontId="2"/>
  </si>
  <si>
    <t>　※半角数字７桁（ハイフン抜き）を入力してください。</t>
    <rPh sb="2" eb="4">
      <t>ハンカク</t>
    </rPh>
    <rPh sb="4" eb="6">
      <t>スウジ</t>
    </rPh>
    <rPh sb="7" eb="8">
      <t>ケタ</t>
    </rPh>
    <rPh sb="17" eb="19">
      <t>ニュウリョク</t>
    </rPh>
    <phoneticPr fontId="2"/>
  </si>
  <si>
    <t>　※半角数字で入力してください。</t>
    <rPh sb="2" eb="4">
      <t>ハンカク</t>
    </rPh>
    <rPh sb="4" eb="6">
      <t>スウジ</t>
    </rPh>
    <rPh sb="7" eb="9">
      <t>ニュウリョク</t>
    </rPh>
    <phoneticPr fontId="2"/>
  </si>
  <si>
    <t>　※プルダウンメニューから選択してください。</t>
    <rPh sb="13" eb="15">
      <t>センタク</t>
    </rPh>
    <phoneticPr fontId="2"/>
  </si>
  <si>
    <t>　※病院名を入力してください。</t>
    <rPh sb="2" eb="4">
      <t>ビョウイン</t>
    </rPh>
    <rPh sb="4" eb="5">
      <t>メイ</t>
    </rPh>
    <rPh sb="6" eb="8">
      <t>ニュウリョク</t>
    </rPh>
    <phoneticPr fontId="2"/>
  </si>
  <si>
    <t>　※法人は法人名を、自治体は市町村名及び管理者名を入力してください。
　例）医療法人○○会、　○○市病院事業管理者　神奈川　太郎　　</t>
    <rPh sb="2" eb="4">
      <t>ホウジン</t>
    </rPh>
    <rPh sb="5" eb="7">
      <t>ホウジン</t>
    </rPh>
    <rPh sb="7" eb="8">
      <t>メイ</t>
    </rPh>
    <rPh sb="10" eb="13">
      <t>ジチタイ</t>
    </rPh>
    <rPh sb="14" eb="17">
      <t>シチョウソン</t>
    </rPh>
    <rPh sb="17" eb="18">
      <t>メイ</t>
    </rPh>
    <rPh sb="18" eb="19">
      <t>オヨ</t>
    </rPh>
    <rPh sb="20" eb="23">
      <t>カンリシャ</t>
    </rPh>
    <rPh sb="23" eb="24">
      <t>メイ</t>
    </rPh>
    <rPh sb="25" eb="27">
      <t>ニュウリョク</t>
    </rPh>
    <rPh sb="36" eb="37">
      <t>レイ</t>
    </rPh>
    <rPh sb="38" eb="40">
      <t>イリョウ</t>
    </rPh>
    <rPh sb="40" eb="42">
      <t>ホウジン</t>
    </rPh>
    <rPh sb="44" eb="45">
      <t>カイ</t>
    </rPh>
    <rPh sb="49" eb="50">
      <t>シ</t>
    </rPh>
    <rPh sb="50" eb="52">
      <t>ビョウイン</t>
    </rPh>
    <rPh sb="52" eb="54">
      <t>ジギョウ</t>
    </rPh>
    <rPh sb="54" eb="57">
      <t>カンリシャ</t>
    </rPh>
    <rPh sb="58" eb="61">
      <t>カナガワ</t>
    </rPh>
    <rPh sb="62" eb="64">
      <t>タロウ</t>
    </rPh>
    <phoneticPr fontId="2"/>
  </si>
  <si>
    <t>　※担当者個人のメールアドレスでも構いませんが、
　確実にメールの送受信ができるものとしてください。</t>
    <rPh sb="2" eb="5">
      <t>タントウシャ</t>
    </rPh>
    <rPh sb="5" eb="7">
      <t>コジン</t>
    </rPh>
    <rPh sb="17" eb="18">
      <t>カマ</t>
    </rPh>
    <phoneticPr fontId="2"/>
  </si>
  <si>
    <t>独自の確保病床フェーズ引き上げの有無</t>
    <rPh sb="0" eb="2">
      <t>ドクジ</t>
    </rPh>
    <rPh sb="3" eb="5">
      <t>カクホ</t>
    </rPh>
    <rPh sb="5" eb="7">
      <t>ビョウショウ</t>
    </rPh>
    <rPh sb="11" eb="12">
      <t>ヒ</t>
    </rPh>
    <rPh sb="13" eb="14">
      <t>ア</t>
    </rPh>
    <rPh sb="16" eb="18">
      <t>ウム</t>
    </rPh>
    <phoneticPr fontId="2"/>
  </si>
  <si>
    <t xml:space="preserve">  ※令和４年７月11日付け通知「各地域の状況に応じて柔軟な病床確保の運用について」に基づき
   独自で病床確保フェーズの引上げを行った場合は「有」としてください。</t>
    <rPh sb="50" eb="52">
      <t>ドクジ</t>
    </rPh>
    <rPh sb="53" eb="55">
      <t>ビョウショウ</t>
    </rPh>
    <rPh sb="55" eb="57">
      <t>カクホ</t>
    </rPh>
    <rPh sb="62" eb="64">
      <t>ヒキア</t>
    </rPh>
    <rPh sb="66" eb="67">
      <t>オコナ</t>
    </rPh>
    <rPh sb="69" eb="71">
      <t>バアイ</t>
    </rPh>
    <rPh sb="73" eb="74">
      <t>ア</t>
    </rPh>
    <phoneticPr fontId="2"/>
  </si>
  <si>
    <t>報告者氏名(個人の場合)又は名称(法人の場合)</t>
    <phoneticPr fontId="2"/>
  </si>
  <si>
    <t>　※県名から番地まで入力してください。</t>
    <rPh sb="2" eb="4">
      <t>ケンメイ</t>
    </rPh>
    <rPh sb="6" eb="8">
      <t>バンチ</t>
    </rPh>
    <rPh sb="10" eb="12">
      <t>ニュウリョク</t>
    </rPh>
    <phoneticPr fontId="2"/>
  </si>
  <si>
    <t>　</t>
    <phoneticPr fontId="2"/>
  </si>
  <si>
    <t>県との協定、県への届出を上限とする、稼働病床、休止病床の配置や病床数を示すフロア図、増減の推移が分かる資料</t>
    <phoneticPr fontId="2"/>
  </si>
  <si>
    <t>※報告書類は、原則、押印不要です。
※様式は県からの通知メールに添付されたエクセルファイルを使用してください。
　（ホームページ掲載の個別様式は、上記メールを受信できない場合にのみ使用してください。）</t>
    <phoneticPr fontId="2"/>
  </si>
  <si>
    <t>使用病床数(B)</t>
    <rPh sb="0" eb="2">
      <t>シヨウ</t>
    </rPh>
    <rPh sb="2" eb="4">
      <t>ビョウショウ</t>
    </rPh>
    <rPh sb="4" eb="5">
      <t>スウ</t>
    </rPh>
    <phoneticPr fontId="17"/>
  </si>
  <si>
    <t>使用病床数（B）</t>
    <rPh sb="0" eb="2">
      <t>シヨウ</t>
    </rPh>
    <rPh sb="2" eb="4">
      <t>ビョウショウ</t>
    </rPh>
    <rPh sb="4" eb="5">
      <t>スウ</t>
    </rPh>
    <phoneticPr fontId="17"/>
  </si>
  <si>
    <t>判定
【×の場合は不適切】</t>
    <rPh sb="6" eb="8">
      <t>バアイ</t>
    </rPh>
    <rPh sb="9" eb="12">
      <t>フテキセツ</t>
    </rPh>
    <phoneticPr fontId="17"/>
  </si>
  <si>
    <t>入力した休止病床数の合計
【届出の範囲内】</t>
    <rPh sb="14" eb="16">
      <t>トドケデ</t>
    </rPh>
    <rPh sb="17" eb="20">
      <t>ハンイナイ</t>
    </rPh>
    <phoneticPr fontId="17"/>
  </si>
  <si>
    <t>　　</t>
    <phoneticPr fontId="2"/>
  </si>
  <si>
    <t>この抄本は原本と相違ないことを証明します。</t>
  </si>
  <si>
    <t>円</t>
  </si>
  <si>
    <t>合    計</t>
  </si>
  <si>
    <t>寄付金その他収入</t>
    <rPh sb="0" eb="3">
      <t>キフキン</t>
    </rPh>
    <rPh sb="5" eb="6">
      <t>ホカ</t>
    </rPh>
    <rPh sb="6" eb="8">
      <t>シュウニュウ</t>
    </rPh>
    <phoneticPr fontId="13"/>
  </si>
  <si>
    <t>その他補助金</t>
    <rPh sb="2" eb="3">
      <t>ホカ</t>
    </rPh>
    <rPh sb="3" eb="6">
      <t>ホジョキン</t>
    </rPh>
    <phoneticPr fontId="13"/>
  </si>
  <si>
    <t>一般財源</t>
    <rPh sb="0" eb="2">
      <t>イッパン</t>
    </rPh>
    <rPh sb="2" eb="4">
      <t>ザイゲン</t>
    </rPh>
    <phoneticPr fontId="4"/>
  </si>
  <si>
    <t>新型コロナウイルス感染症患者等受入病床確保事業補助金事業費</t>
    <rPh sb="26" eb="29">
      <t>ジギョウヒ</t>
    </rPh>
    <phoneticPr fontId="4"/>
  </si>
  <si>
    <t>国庫補助金</t>
    <rPh sb="0" eb="2">
      <t>コッコ</t>
    </rPh>
    <rPh sb="2" eb="4">
      <t>ホジョ</t>
    </rPh>
    <rPh sb="4" eb="5">
      <t>キン</t>
    </rPh>
    <phoneticPr fontId="13"/>
  </si>
  <si>
    <t>金    額</t>
  </si>
  <si>
    <t>項    目</t>
  </si>
  <si>
    <t>歳      出</t>
  </si>
  <si>
    <t>歳      入</t>
  </si>
  <si>
    <t>＜本年度分＞</t>
    <rPh sb="1" eb="2">
      <t>ホン</t>
    </rPh>
    <rPh sb="2" eb="3">
      <t>ネン</t>
    </rPh>
    <rPh sb="3" eb="4">
      <t>ド</t>
    </rPh>
    <rPh sb="4" eb="5">
      <t>ブン</t>
    </rPh>
    <phoneticPr fontId="4"/>
  </si>
  <si>
    <t>シート下部に記載のとおり、各フェーズごとの県との協定数、県への届出数が上限となっているか。</t>
  </si>
  <si>
    <t>稼働病床数は、臨時的に設置したコロナ専用病棟(ゾーニングされた病室単位を含む。)の病床数となっているか。</t>
    <phoneticPr fontId="2"/>
  </si>
  <si>
    <t>即応病床数（B）</t>
    <rPh sb="0" eb="2">
      <t>ソクオウ</t>
    </rPh>
    <rPh sb="2" eb="5">
      <t>ビョウショウスウ</t>
    </rPh>
    <phoneticPr fontId="17"/>
  </si>
  <si>
    <t>確保病床数（A）</t>
    <rPh sb="0" eb="2">
      <t>カクホ</t>
    </rPh>
    <rPh sb="2" eb="5">
      <t>ビョウショウスウ</t>
    </rPh>
    <phoneticPr fontId="17"/>
  </si>
  <si>
    <t>即応病床
の病床確保料</t>
    <rPh sb="0" eb="2">
      <t>ソクオウ</t>
    </rPh>
    <rPh sb="2" eb="4">
      <t>ビョウショウ</t>
    </rPh>
    <rPh sb="6" eb="8">
      <t>ビョウショウ</t>
    </rPh>
    <rPh sb="8" eb="10">
      <t>カクホ</t>
    </rPh>
    <rPh sb="10" eb="11">
      <t>リョウ</t>
    </rPh>
    <phoneticPr fontId="17"/>
  </si>
  <si>
    <r>
      <t>※2　使用病床数（B）には、稼働病床のうち、</t>
    </r>
    <r>
      <rPr>
        <sz val="11"/>
        <color rgb="FFFF0000"/>
        <rFont val="ＭＳ ゴシック"/>
        <family val="3"/>
        <charset val="128"/>
      </rPr>
      <t>各日の時間帯を問わず、１名以上</t>
    </r>
    <r>
      <rPr>
        <sz val="11"/>
        <color theme="1"/>
        <rFont val="ＭＳ ゴシック"/>
        <family val="3"/>
        <charset val="128"/>
      </rPr>
      <t>使用し診療報酬の収入があった病床数を計上してください。</t>
    </r>
    <rPh sb="3" eb="5">
      <t>シヨウ</t>
    </rPh>
    <rPh sb="5" eb="8">
      <t>ビョウショウスウ</t>
    </rPh>
    <rPh sb="14" eb="16">
      <t>カドウ</t>
    </rPh>
    <rPh sb="16" eb="18">
      <t>ビョウショウ</t>
    </rPh>
    <rPh sb="22" eb="23">
      <t>カク</t>
    </rPh>
    <rPh sb="23" eb="24">
      <t>ビ</t>
    </rPh>
    <rPh sb="25" eb="28">
      <t>ジカンタイ</t>
    </rPh>
    <rPh sb="29" eb="30">
      <t>ト</t>
    </rPh>
    <rPh sb="34" eb="35">
      <t>メイ</t>
    </rPh>
    <rPh sb="35" eb="37">
      <t>イジョウ</t>
    </rPh>
    <rPh sb="37" eb="39">
      <t>シヨウ</t>
    </rPh>
    <rPh sb="40" eb="42">
      <t>シンリョウ</t>
    </rPh>
    <rPh sb="42" eb="44">
      <t>ホウシュウ</t>
    </rPh>
    <rPh sb="45" eb="47">
      <t>シュウニュウ</t>
    </rPh>
    <rPh sb="51" eb="53">
      <t>ビョウショウ</t>
    </rPh>
    <rPh sb="53" eb="54">
      <t>スウ</t>
    </rPh>
    <rPh sb="55" eb="57">
      <t>ケイジョウ</t>
    </rPh>
    <phoneticPr fontId="17"/>
  </si>
  <si>
    <t>空床数（B）-（C）- (D)</t>
    <rPh sb="0" eb="2">
      <t>クウショウ</t>
    </rPh>
    <rPh sb="2" eb="3">
      <t>スウ</t>
    </rPh>
    <phoneticPr fontId="17"/>
  </si>
  <si>
    <t>空床数(B)-(C)-(D)</t>
    <rPh sb="0" eb="2">
      <t>クウショウ</t>
    </rPh>
    <rPh sb="2" eb="3">
      <t>スウ</t>
    </rPh>
    <phoneticPr fontId="17"/>
  </si>
  <si>
    <t>その他の患者(D)</t>
    <rPh sb="2" eb="3">
      <t>タ</t>
    </rPh>
    <rPh sb="4" eb="6">
      <t>カンジャ</t>
    </rPh>
    <phoneticPr fontId="2"/>
  </si>
  <si>
    <t>上記以外</t>
    <rPh sb="0" eb="2">
      <t>ジョウキ</t>
    </rPh>
    <rPh sb="2" eb="4">
      <t>イガイ</t>
    </rPh>
    <phoneticPr fontId="2"/>
  </si>
  <si>
    <t>ＨＣＵ※1</t>
    <phoneticPr fontId="2"/>
  </si>
  <si>
    <t>即応病床数(B)</t>
    <rPh sb="0" eb="2">
      <t>ソクオウ</t>
    </rPh>
    <rPh sb="2" eb="5">
      <t>ビョウショウスウ</t>
    </rPh>
    <phoneticPr fontId="17"/>
  </si>
  <si>
    <t>〇　空床数計算シート（月別）</t>
  </si>
  <si>
    <t>　※事務担当者氏名ではありません。
　※役職名から入力してください</t>
    <rPh sb="20" eb="23">
      <t>ヤクショクメイ</t>
    </rPh>
    <rPh sb="25" eb="27">
      <t>ニュウリョク</t>
    </rPh>
    <phoneticPr fontId="2"/>
  </si>
  <si>
    <t>②その他知事が認める者(（１）新型コロナウイルス感染症対策事業)</t>
  </si>
  <si>
    <t>③重点医療機関である特定機能病院等(（２）新型コロナウイルス感染症重点医療機関体制整備事業)</t>
  </si>
  <si>
    <t>④重点医療機関である一般病院(（２）新型コロナウイルス感染症重点医療機関体制整備事業)</t>
  </si>
  <si>
    <t>※1　【（１）新型コロナウイルス感染症対策事業のその他知事が認めるもの】の重症患者又は中等症患者を受け入れ、酸素投与及び呼吸モニタリングなどが</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43" eb="45">
      <t>チュウトウ</t>
    </rPh>
    <rPh sb="45" eb="46">
      <t>ショウ</t>
    </rPh>
    <rPh sb="46" eb="48">
      <t>カンジャ</t>
    </rPh>
    <rPh sb="49" eb="50">
      <t>ウ</t>
    </rPh>
    <rPh sb="51" eb="52">
      <t>イ</t>
    </rPh>
    <rPh sb="54" eb="56">
      <t>サンソ</t>
    </rPh>
    <rPh sb="56" eb="58">
      <t>トウヨ</t>
    </rPh>
    <rPh sb="58" eb="59">
      <t>オヨ</t>
    </rPh>
    <rPh sb="60" eb="62">
      <t>コキュウ</t>
    </rPh>
    <phoneticPr fontId="17"/>
  </si>
  <si>
    <t>可能な病床の算出はこの列で計算してください。</t>
  </si>
  <si>
    <t>ＨＣＵ
※1</t>
  </si>
  <si>
    <t>休止病床</t>
  </si>
  <si>
    <t>ＩＣＵ内</t>
  </si>
  <si>
    <t>療養病床</t>
  </si>
  <si>
    <t>上記以外</t>
  </si>
  <si>
    <t>※2　確保病床数（A）には、神奈川県と締結している協定上の確保病床数を記載してください。</t>
    <rPh sb="3" eb="5">
      <t>カクホ</t>
    </rPh>
    <rPh sb="5" eb="8">
      <t>ビョウショウスウ</t>
    </rPh>
    <rPh sb="14" eb="18">
      <t>カナガワケン</t>
    </rPh>
    <rPh sb="19" eb="21">
      <t>テイケツ</t>
    </rPh>
    <rPh sb="25" eb="27">
      <t>キョウテイ</t>
    </rPh>
    <rPh sb="27" eb="28">
      <t>ジョウ</t>
    </rPh>
    <rPh sb="29" eb="31">
      <t>カクホ</t>
    </rPh>
    <rPh sb="31" eb="34">
      <t>ビョウショウスウ</t>
    </rPh>
    <rPh sb="35" eb="37">
      <t>キサイ</t>
    </rPh>
    <phoneticPr fontId="17"/>
  </si>
  <si>
    <t>※3　即応病床数（B）には、新型コロナウイルス患者専用病床として実際に稼働した即応病床数を記載してください。即応病床として記載できるのは、</t>
    <rPh sb="3" eb="5">
      <t>ソクオウ</t>
    </rPh>
    <rPh sb="5" eb="8">
      <t>ビョウショウスウ</t>
    </rPh>
    <rPh sb="14" eb="16">
      <t>シンガタ</t>
    </rPh>
    <rPh sb="23" eb="25">
      <t>カンジャ</t>
    </rPh>
    <rPh sb="25" eb="27">
      <t>センヨウ</t>
    </rPh>
    <rPh sb="27" eb="29">
      <t>ビョウショウ</t>
    </rPh>
    <rPh sb="32" eb="34">
      <t>ジッサイ</t>
    </rPh>
    <rPh sb="35" eb="37">
      <t>カドウ</t>
    </rPh>
    <rPh sb="39" eb="41">
      <t>ソクオウ</t>
    </rPh>
    <rPh sb="41" eb="44">
      <t>ビョウショウスウ</t>
    </rPh>
    <rPh sb="43" eb="44">
      <t>スウ</t>
    </rPh>
    <rPh sb="45" eb="47">
      <t>キサイ</t>
    </rPh>
    <rPh sb="54" eb="56">
      <t>ソクオウ</t>
    </rPh>
    <rPh sb="56" eb="58">
      <t>ビョウショウ</t>
    </rPh>
    <rPh sb="61" eb="63">
      <t>キサイ</t>
    </rPh>
    <phoneticPr fontId="17"/>
  </si>
  <si>
    <t>（A）に記載の確保病床までとなります。</t>
    <rPh sb="7" eb="9">
      <t>カクホ</t>
    </rPh>
    <phoneticPr fontId="2"/>
  </si>
  <si>
    <t>※4　即応病床数（B）には、病床確保期間終了後、消毒等のために空床とした病床数も計上してください。</t>
    <rPh sb="3" eb="5">
      <t>ソクオウ</t>
    </rPh>
    <rPh sb="5" eb="8">
      <t>ビョウショウスウ</t>
    </rPh>
    <rPh sb="14" eb="16">
      <t>ビョウショウ</t>
    </rPh>
    <rPh sb="16" eb="18">
      <t>カクホ</t>
    </rPh>
    <rPh sb="18" eb="20">
      <t>キカン</t>
    </rPh>
    <rPh sb="20" eb="23">
      <t>シュウリョウゴ</t>
    </rPh>
    <rPh sb="24" eb="26">
      <t>ショウドク</t>
    </rPh>
    <rPh sb="26" eb="27">
      <t>トウ</t>
    </rPh>
    <rPh sb="31" eb="33">
      <t>クウショウ</t>
    </rPh>
    <rPh sb="36" eb="38">
      <t>ビョウショウ</t>
    </rPh>
    <rPh sb="38" eb="39">
      <t>スウ</t>
    </rPh>
    <rPh sb="40" eb="42">
      <t>ケイジョウ</t>
    </rPh>
    <phoneticPr fontId="17"/>
  </si>
  <si>
    <r>
      <t>⑦交付申請（実績報告）期間中に処遇改善に要する（要した）</t>
    </r>
    <r>
      <rPr>
        <b/>
        <u/>
        <sz val="11"/>
        <color theme="1"/>
        <rFont val="ＭＳ Ｐゴシック"/>
        <family val="3"/>
        <charset val="128"/>
        <scheme val="minor"/>
      </rPr>
      <t>総額</t>
    </r>
    <r>
      <rPr>
        <b/>
        <sz val="11"/>
        <color theme="1"/>
        <rFont val="ＭＳ Ｐゴシック"/>
        <family val="3"/>
        <charset val="128"/>
        <scheme val="minor"/>
      </rPr>
      <t>（直接入力、例：申請期間が１～３月であれば、同期間内で処遇改善に活用する（した）病床確保料の総額を記載）</t>
    </r>
    <rPh sb="1" eb="3">
      <t>コウフ</t>
    </rPh>
    <rPh sb="3" eb="5">
      <t>シンセイ</t>
    </rPh>
    <rPh sb="6" eb="8">
      <t>ジッセキ</t>
    </rPh>
    <rPh sb="8" eb="10">
      <t>ホウコク</t>
    </rPh>
    <rPh sb="11" eb="13">
      <t>キカン</t>
    </rPh>
    <rPh sb="13" eb="14">
      <t>チュウ</t>
    </rPh>
    <rPh sb="15" eb="17">
      <t>ショグウ</t>
    </rPh>
    <rPh sb="17" eb="19">
      <t>カイゼン</t>
    </rPh>
    <rPh sb="20" eb="21">
      <t>ヨウ</t>
    </rPh>
    <rPh sb="24" eb="25">
      <t>ヨウ</t>
    </rPh>
    <rPh sb="28" eb="30">
      <t>ソウガク</t>
    </rPh>
    <rPh sb="31" eb="33">
      <t>チョクセツ</t>
    </rPh>
    <rPh sb="33" eb="35">
      <t>ニュウリョク</t>
    </rPh>
    <rPh sb="36" eb="37">
      <t>レイ</t>
    </rPh>
    <rPh sb="38" eb="40">
      <t>シンセイ</t>
    </rPh>
    <rPh sb="40" eb="42">
      <t>キカン</t>
    </rPh>
    <rPh sb="46" eb="47">
      <t>ガツ</t>
    </rPh>
    <rPh sb="52" eb="55">
      <t>ドウキカン</t>
    </rPh>
    <rPh sb="55" eb="56">
      <t>ナイ</t>
    </rPh>
    <rPh sb="57" eb="59">
      <t>ショグウ</t>
    </rPh>
    <rPh sb="59" eb="61">
      <t>カイゼン</t>
    </rPh>
    <rPh sb="62" eb="64">
      <t>カツヨウ</t>
    </rPh>
    <rPh sb="70" eb="72">
      <t>ビョウショウ</t>
    </rPh>
    <rPh sb="72" eb="75">
      <t>カクホリョウ</t>
    </rPh>
    <rPh sb="76" eb="78">
      <t>ソウガク</t>
    </rPh>
    <rPh sb="79" eb="81">
      <t>キサイ</t>
    </rPh>
    <phoneticPr fontId="17"/>
  </si>
  <si>
    <t>陽性患者</t>
    <rPh sb="0" eb="4">
      <t>ヨウセイカンジャ</t>
    </rPh>
    <phoneticPr fontId="17"/>
  </si>
  <si>
    <t>令和５年度</t>
    <rPh sb="4" eb="5">
      <t>ド</t>
    </rPh>
    <phoneticPr fontId="2"/>
  </si>
  <si>
    <t>受入病床確保補助金確認書</t>
    <rPh sb="0" eb="2">
      <t>ウケイレ</t>
    </rPh>
    <rPh sb="2" eb="4">
      <t>ビョウショウ</t>
    </rPh>
    <rPh sb="4" eb="6">
      <t>カクホ</t>
    </rPh>
    <rPh sb="6" eb="8">
      <t>ホジョ</t>
    </rPh>
    <rPh sb="8" eb="9">
      <t>キン</t>
    </rPh>
    <rPh sb="9" eb="12">
      <t>カクニンショ</t>
    </rPh>
    <phoneticPr fontId="2"/>
  </si>
  <si>
    <t>病院名</t>
    <rPh sb="0" eb="2">
      <t>ビョウイン</t>
    </rPh>
    <rPh sb="2" eb="3">
      <t>メイ</t>
    </rPh>
    <phoneticPr fontId="2"/>
  </si>
  <si>
    <t>１　空床数の算出方法について</t>
    <rPh sb="2" eb="4">
      <t>クウショウ</t>
    </rPh>
    <rPh sb="4" eb="5">
      <t>スウ</t>
    </rPh>
    <rPh sb="6" eb="8">
      <t>サンシュツ</t>
    </rPh>
    <rPh sb="8" eb="10">
      <t>ホウホウ</t>
    </rPh>
    <phoneticPr fontId="2"/>
  </si>
  <si>
    <r>
      <t xml:space="preserve">  病床確保料の支給対象期間は、即応病床又は休止病床に患者を受け入れていない期間（=当該病床に診療報酬が支払われていない期間）と</t>
    </r>
    <r>
      <rPr>
        <sz val="12"/>
        <color theme="1"/>
        <rFont val="ＭＳ ゴシック"/>
        <family val="3"/>
        <charset val="128"/>
      </rPr>
      <t>されていますが、会計検査院による検査の結果、病床管理に使用しているシステムから得られる一日のうち特定の時点（23時59分等）の空床数を実績報告書の空床数としたことにより、</t>
    </r>
    <r>
      <rPr>
        <u/>
        <sz val="12"/>
        <color theme="1"/>
        <rFont val="ＭＳ ゴシック"/>
        <family val="3"/>
        <charset val="128"/>
      </rPr>
      <t>実際には診療報酬が支払われている「入退院日」を空床とカウントしてしまい、結果、病床確保料が過払いとなっている事例が指摘されています</t>
    </r>
    <r>
      <rPr>
        <sz val="12"/>
        <color theme="1"/>
        <rFont val="ＭＳ ゴシック"/>
        <family val="3"/>
        <charset val="128"/>
      </rPr>
      <t xml:space="preserve">。
</t>
    </r>
    <rPh sb="76" eb="77">
      <t>イン</t>
    </rPh>
    <rPh sb="80" eb="82">
      <t>ケンサ</t>
    </rPh>
    <rPh sb="83" eb="85">
      <t>ケッカ</t>
    </rPh>
    <rPh sb="86" eb="88">
      <t>ビョウショウ</t>
    </rPh>
    <rPh sb="88" eb="90">
      <t>カンリ</t>
    </rPh>
    <rPh sb="91" eb="93">
      <t>シヨウ</t>
    </rPh>
    <rPh sb="149" eb="151">
      <t>ジッサイ</t>
    </rPh>
    <rPh sb="188" eb="190">
      <t>ビョウショウ</t>
    </rPh>
    <rPh sb="190" eb="192">
      <t>カクホ</t>
    </rPh>
    <rPh sb="192" eb="193">
      <t>リョウ</t>
    </rPh>
    <rPh sb="206" eb="208">
      <t>シテキ</t>
    </rPh>
    <phoneticPr fontId="2"/>
  </si>
  <si>
    <t>選択欄</t>
    <rPh sb="0" eb="2">
      <t>センタク</t>
    </rPh>
    <rPh sb="2" eb="3">
      <t>ラン</t>
    </rPh>
    <phoneticPr fontId="2"/>
  </si>
  <si>
    <t>実績報告書における使用病床数の算定方法</t>
    <rPh sb="0" eb="2">
      <t>ジッセキ</t>
    </rPh>
    <rPh sb="2" eb="5">
      <t>ホウコクショ</t>
    </rPh>
    <rPh sb="9" eb="11">
      <t>シヨウ</t>
    </rPh>
    <rPh sb="11" eb="14">
      <t>ビョウショウスウ</t>
    </rPh>
    <rPh sb="15" eb="17">
      <t>サンテイ</t>
    </rPh>
    <rPh sb="17" eb="19">
      <t>ホウホウ</t>
    </rPh>
    <phoneticPr fontId="2"/>
  </si>
  <si>
    <r>
      <t>■ 入退院日等の診療報酬が支払われている日を確認し、その日は空床としていない。
【例】病床管理に使用しているシステムからのデータを基に、特定時点（23時59分等）の入院状況から使用病床数を算定しているが、</t>
    </r>
    <r>
      <rPr>
        <u/>
        <sz val="12"/>
        <color theme="1"/>
        <rFont val="ＭＳ ゴシック"/>
        <family val="3"/>
        <charset val="128"/>
      </rPr>
      <t>入退院日等の診療報酬が支払われている日については別途確認し、実績報告書の使用病床数に加算している</t>
    </r>
    <r>
      <rPr>
        <sz val="12"/>
        <color theme="1"/>
        <rFont val="ＭＳ ゴシック"/>
        <family val="3"/>
        <charset val="128"/>
      </rPr>
      <t>。</t>
    </r>
    <rPh sb="2" eb="5">
      <t>ニュウタイイン</t>
    </rPh>
    <rPh sb="5" eb="6">
      <t>ビ</t>
    </rPh>
    <rPh sb="6" eb="7">
      <t>トウ</t>
    </rPh>
    <rPh sb="8" eb="10">
      <t>シンリョウ</t>
    </rPh>
    <rPh sb="10" eb="12">
      <t>ホウシュウ</t>
    </rPh>
    <rPh sb="13" eb="15">
      <t>シハラ</t>
    </rPh>
    <rPh sb="20" eb="21">
      <t>ヒ</t>
    </rPh>
    <rPh sb="22" eb="24">
      <t>カクニン</t>
    </rPh>
    <rPh sb="28" eb="29">
      <t>ヒ</t>
    </rPh>
    <rPh sb="30" eb="32">
      <t>クウショウ</t>
    </rPh>
    <rPh sb="42" eb="43">
      <t>レイ</t>
    </rPh>
    <rPh sb="44" eb="46">
      <t>ビョウショウ</t>
    </rPh>
    <rPh sb="46" eb="48">
      <t>カンリ</t>
    </rPh>
    <rPh sb="49" eb="51">
      <t>シヨウ</t>
    </rPh>
    <rPh sb="66" eb="67">
      <t>モト</t>
    </rPh>
    <rPh sb="69" eb="71">
      <t>トクテイ</t>
    </rPh>
    <rPh sb="71" eb="73">
      <t>ジテン</t>
    </rPh>
    <rPh sb="76" eb="77">
      <t>ジ</t>
    </rPh>
    <rPh sb="79" eb="80">
      <t>フン</t>
    </rPh>
    <rPh sb="80" eb="81">
      <t>トウ</t>
    </rPh>
    <rPh sb="83" eb="85">
      <t>ニュウイン</t>
    </rPh>
    <rPh sb="85" eb="87">
      <t>ジョウキョウ</t>
    </rPh>
    <rPh sb="89" eb="91">
      <t>シヨウ</t>
    </rPh>
    <rPh sb="91" eb="94">
      <t>ビョウショウスウ</t>
    </rPh>
    <rPh sb="95" eb="97">
      <t>サンテイ</t>
    </rPh>
    <rPh sb="103" eb="106">
      <t>ニュウタイイン</t>
    </rPh>
    <rPh sb="106" eb="107">
      <t>ビ</t>
    </rPh>
    <rPh sb="107" eb="108">
      <t>トウ</t>
    </rPh>
    <rPh sb="127" eb="129">
      <t>ベット</t>
    </rPh>
    <rPh sb="129" eb="131">
      <t>カクニン</t>
    </rPh>
    <phoneticPr fontId="2"/>
  </si>
  <si>
    <r>
      <t>■ 入退院日等の診療報酬が支払われている日の有無は確認していない。
【例】病床管理に使用しているシステムからのデータを基に、</t>
    </r>
    <r>
      <rPr>
        <u/>
        <sz val="12"/>
        <color theme="1"/>
        <rFont val="ＭＳ ゴシック"/>
        <family val="3"/>
        <charset val="128"/>
      </rPr>
      <t>特定時点（23時59分等）の入院状況をそのまま使用病床数としている</t>
    </r>
    <r>
      <rPr>
        <sz val="12"/>
        <color theme="1"/>
        <rFont val="ＭＳ ゴシック"/>
        <family val="3"/>
        <charset val="128"/>
      </rPr>
      <t>。</t>
    </r>
    <rPh sb="2" eb="5">
      <t>ニュウタイイン</t>
    </rPh>
    <rPh sb="5" eb="6">
      <t>ビ</t>
    </rPh>
    <rPh sb="6" eb="7">
      <t>トウ</t>
    </rPh>
    <rPh sb="8" eb="10">
      <t>シンリョウ</t>
    </rPh>
    <rPh sb="10" eb="12">
      <t>ホウシュウ</t>
    </rPh>
    <rPh sb="13" eb="15">
      <t>シハラ</t>
    </rPh>
    <rPh sb="20" eb="21">
      <t>ヒ</t>
    </rPh>
    <rPh sb="22" eb="24">
      <t>ウム</t>
    </rPh>
    <rPh sb="25" eb="27">
      <t>カクニン</t>
    </rPh>
    <rPh sb="36" eb="37">
      <t>レイ</t>
    </rPh>
    <rPh sb="38" eb="40">
      <t>ビョウショウ</t>
    </rPh>
    <rPh sb="40" eb="42">
      <t>カンリ</t>
    </rPh>
    <rPh sb="43" eb="45">
      <t>シヨウ</t>
    </rPh>
    <rPh sb="60" eb="61">
      <t>モト</t>
    </rPh>
    <rPh sb="63" eb="65">
      <t>トクテイ</t>
    </rPh>
    <rPh sb="65" eb="67">
      <t>ジテン</t>
    </rPh>
    <rPh sb="70" eb="71">
      <t>ジ</t>
    </rPh>
    <rPh sb="73" eb="74">
      <t>フン</t>
    </rPh>
    <rPh sb="74" eb="75">
      <t>トウ</t>
    </rPh>
    <rPh sb="77" eb="79">
      <t>ニュウイン</t>
    </rPh>
    <rPh sb="79" eb="81">
      <t>ジョウキョウ</t>
    </rPh>
    <rPh sb="86" eb="88">
      <t>シヨウ</t>
    </rPh>
    <rPh sb="88" eb="91">
      <t>ビョウショウスウ</t>
    </rPh>
    <phoneticPr fontId="2"/>
  </si>
  <si>
    <t>　２をご回答いただいた場合、申請内容に誤りがあることになりますので、交付決定できません。必ず確認の上１の申請内容にしてください。</t>
    <rPh sb="4" eb="6">
      <t>カイトウ</t>
    </rPh>
    <rPh sb="11" eb="13">
      <t>バアイ</t>
    </rPh>
    <rPh sb="14" eb="16">
      <t>シンセイ</t>
    </rPh>
    <rPh sb="16" eb="18">
      <t>ナイヨウ</t>
    </rPh>
    <rPh sb="19" eb="20">
      <t>アヤマ</t>
    </rPh>
    <rPh sb="34" eb="36">
      <t>コウフ</t>
    </rPh>
    <rPh sb="36" eb="38">
      <t>ケッテイ</t>
    </rPh>
    <rPh sb="44" eb="45">
      <t>カナラ</t>
    </rPh>
    <rPh sb="46" eb="48">
      <t>カクニン</t>
    </rPh>
    <rPh sb="49" eb="50">
      <t>ウエ</t>
    </rPh>
    <rPh sb="52" eb="54">
      <t>シンセイ</t>
    </rPh>
    <rPh sb="54" eb="56">
      <t>ナイヨウ</t>
    </rPh>
    <phoneticPr fontId="2"/>
  </si>
  <si>
    <t>〇要提出書類
 　空床補償が発生している日を含む任意の１週間分について次の資料を提出して
ください。
　１　ベッドマップの写し(空床補償・休床補償を申請した病棟の分全て)
　２　入退院管理システム等から出力又は病棟管理日誌等に記載されたもので、
　　病棟内の病室番号、病床番号、当該病床の入院患者氏名、その患者の入退院
　　日時がわかるもの。
　※　「院内感染によりクラスターが発生した医療機関に対する病床確保料を申請
　　された方は「クラスター要件確認資料　４」の提出書類を添付してください。</t>
    <rPh sb="1" eb="2">
      <t>ヨウ</t>
    </rPh>
    <rPh sb="2" eb="4">
      <t>テイシュツ</t>
    </rPh>
    <rPh sb="35" eb="36">
      <t>ツギ</t>
    </rPh>
    <rPh sb="37" eb="39">
      <t>シリョウ</t>
    </rPh>
    <rPh sb="40" eb="42">
      <t>テイシュツ</t>
    </rPh>
    <rPh sb="177" eb="179">
      <t>インナイ</t>
    </rPh>
    <rPh sb="179" eb="181">
      <t>カンセン</t>
    </rPh>
    <rPh sb="190" eb="192">
      <t>ハッセイ</t>
    </rPh>
    <rPh sb="194" eb="196">
      <t>イリョウ</t>
    </rPh>
    <rPh sb="196" eb="198">
      <t>キカン</t>
    </rPh>
    <rPh sb="199" eb="200">
      <t>タイ</t>
    </rPh>
    <rPh sb="202" eb="204">
      <t>ビョウショウ</t>
    </rPh>
    <rPh sb="204" eb="206">
      <t>カクホ</t>
    </rPh>
    <rPh sb="206" eb="207">
      <t>リョウ</t>
    </rPh>
    <rPh sb="208" eb="210">
      <t>シンセイ</t>
    </rPh>
    <rPh sb="216" eb="217">
      <t>カタ</t>
    </rPh>
    <rPh sb="224" eb="226">
      <t>ヨウケン</t>
    </rPh>
    <rPh sb="226" eb="228">
      <t>カクニン</t>
    </rPh>
    <rPh sb="228" eb="230">
      <t>シリョウ</t>
    </rPh>
    <rPh sb="234" eb="236">
      <t>テイシュツ</t>
    </rPh>
    <rPh sb="236" eb="238">
      <t>ショルイ</t>
    </rPh>
    <rPh sb="239" eb="241">
      <t>テンプ</t>
    </rPh>
    <phoneticPr fontId="2"/>
  </si>
  <si>
    <t>チェック欄</t>
    <rPh sb="4" eb="5">
      <t>ラン</t>
    </rPh>
    <phoneticPr fontId="2"/>
  </si>
  <si>
    <t>(1又は２のいずれかに記入してください)</t>
    <rPh sb="2" eb="3">
      <t>マタ</t>
    </rPh>
    <rPh sb="11" eb="13">
      <t>キニュウ</t>
    </rPh>
    <phoneticPr fontId="2"/>
  </si>
  <si>
    <t>〇要提出書類　 １　病棟平面図（フロアマップ）</t>
    <rPh sb="1" eb="2">
      <t>ヨウ</t>
    </rPh>
    <rPh sb="2" eb="4">
      <t>テイシュツ</t>
    </rPh>
    <phoneticPr fontId="2"/>
  </si>
  <si>
    <t>始期</t>
    <rPh sb="0" eb="2">
      <t>シキ</t>
    </rPh>
    <phoneticPr fontId="2"/>
  </si>
  <si>
    <t>終期</t>
    <rPh sb="0" eb="2">
      <t>シュウキ</t>
    </rPh>
    <phoneticPr fontId="2"/>
  </si>
  <si>
    <t>令和５年　月　日</t>
    <rPh sb="0" eb="2">
      <t>レイワ</t>
    </rPh>
    <rPh sb="3" eb="4">
      <t>ネン</t>
    </rPh>
    <rPh sb="5" eb="6">
      <t>ガツ</t>
    </rPh>
    <rPh sb="7" eb="8">
      <t>ニチ</t>
    </rPh>
    <phoneticPr fontId="2"/>
  </si>
  <si>
    <t>　〇要提出書類</t>
    <rPh sb="2" eb="3">
      <t>ヨウ</t>
    </rPh>
    <rPh sb="3" eb="5">
      <t>テイシュツ</t>
    </rPh>
    <rPh sb="5" eb="7">
      <t>ショルイ</t>
    </rPh>
    <phoneticPr fontId="2"/>
  </si>
  <si>
    <t>　　保健所への届出、対外的に告知したホームページの写し等発生期間が分かる書類</t>
    <rPh sb="2" eb="5">
      <t>ホケンジョ</t>
    </rPh>
    <rPh sb="7" eb="9">
      <t>トドケデ</t>
    </rPh>
    <rPh sb="10" eb="13">
      <t>タイガイテキ</t>
    </rPh>
    <rPh sb="14" eb="16">
      <t>コクチ</t>
    </rPh>
    <rPh sb="25" eb="26">
      <t>ウツ</t>
    </rPh>
    <rPh sb="27" eb="28">
      <t>トウ</t>
    </rPh>
    <rPh sb="28" eb="30">
      <t>ハッセイ</t>
    </rPh>
    <rPh sb="30" eb="32">
      <t>キカン</t>
    </rPh>
    <rPh sb="33" eb="34">
      <t>ワ</t>
    </rPh>
    <rPh sb="36" eb="38">
      <t>ショルイ</t>
    </rPh>
    <phoneticPr fontId="2"/>
  </si>
  <si>
    <t>や一連の状況が分かる資料をご提出ください。</t>
    <phoneticPr fontId="2"/>
  </si>
  <si>
    <t>　　（職員の感染に係る情報提供は不要です。）</t>
    <rPh sb="3" eb="5">
      <t>ショクイン</t>
    </rPh>
    <rPh sb="6" eb="8">
      <t>カンセン</t>
    </rPh>
    <rPh sb="9" eb="10">
      <t>カカ</t>
    </rPh>
    <rPh sb="11" eb="13">
      <t>ジョウホウ</t>
    </rPh>
    <rPh sb="13" eb="15">
      <t>テイキョウ</t>
    </rPh>
    <rPh sb="16" eb="18">
      <t>フヨウ</t>
    </rPh>
    <phoneticPr fontId="2"/>
  </si>
  <si>
    <t>３　専用病棟、ゾーニング、専任看護体制</t>
    <rPh sb="2" eb="4">
      <t>センヨウ</t>
    </rPh>
    <rPh sb="4" eb="6">
      <t>ビョウトウ</t>
    </rPh>
    <rPh sb="13" eb="15">
      <t>センニン</t>
    </rPh>
    <rPh sb="15" eb="17">
      <t>カンゴ</t>
    </rPh>
    <rPh sb="17" eb="19">
      <t>タイセイ</t>
    </rPh>
    <phoneticPr fontId="2"/>
  </si>
  <si>
    <t>　（１）専用病棟</t>
    <rPh sb="4" eb="6">
      <t>センヨウ</t>
    </rPh>
    <rPh sb="6" eb="8">
      <t>ビョウトウ</t>
    </rPh>
    <phoneticPr fontId="2"/>
  </si>
  <si>
    <t>　　　　設定した日はいつですか。</t>
    <phoneticPr fontId="2"/>
  </si>
  <si>
    <t>回答欄</t>
    <rPh sb="0" eb="2">
      <t>カイトウ</t>
    </rPh>
    <rPh sb="2" eb="3">
      <t>ラン</t>
    </rPh>
    <phoneticPr fontId="2"/>
  </si>
  <si>
    <t>　　　イ　陽性患者の発症した日のうち最も遅い日はいつですか。</t>
    <rPh sb="10" eb="12">
      <t>ハッショウ</t>
    </rPh>
    <rPh sb="18" eb="19">
      <t>モット</t>
    </rPh>
    <rPh sb="20" eb="21">
      <t>オソ</t>
    </rPh>
    <rPh sb="22" eb="23">
      <t>ヒ</t>
    </rPh>
    <phoneticPr fontId="2"/>
  </si>
  <si>
    <t>　　　ウ　入院制限を解除した日</t>
    <rPh sb="5" eb="7">
      <t>ニュウイン</t>
    </rPh>
    <rPh sb="7" eb="9">
      <t>セイゲン</t>
    </rPh>
    <rPh sb="10" eb="12">
      <t>カイジョ</t>
    </rPh>
    <rPh sb="14" eb="15">
      <t>ヒ</t>
    </rPh>
    <phoneticPr fontId="2"/>
  </si>
  <si>
    <t>いずれか早い日までが、補助の対象となります。）</t>
    <phoneticPr fontId="2"/>
  </si>
  <si>
    <t>　（２）ゾーニング</t>
    <phoneticPr fontId="2"/>
  </si>
  <si>
    <t>〇要提出書類　 病棟平面図（フロアマップ）</t>
    <rPh sb="1" eb="2">
      <t>ヨウ</t>
    </rPh>
    <rPh sb="2" eb="4">
      <t>テイシュツ</t>
    </rPh>
    <rPh sb="4" eb="6">
      <t>ショルイ</t>
    </rPh>
    <phoneticPr fontId="2"/>
  </si>
  <si>
    <t>補助を申請した病棟の平面図(病室、病床の数や番号が明らかなもの)を提出してください。
図面には、陽性患者専用病棟として稼働した病床のほか、専用病棟化のため休止した病床があれば併せてそれらの配置をマーカー等で表示してください。
また、ゾーニングの方法、状況(境界線等)も平面図上に表示してください。</t>
    <rPh sb="0" eb="2">
      <t>ホジョ</t>
    </rPh>
    <rPh sb="3" eb="5">
      <t>シンセイ</t>
    </rPh>
    <rPh sb="33" eb="35">
      <t>テイシュツ</t>
    </rPh>
    <rPh sb="48" eb="50">
      <t>ヨウセイ</t>
    </rPh>
    <rPh sb="50" eb="52">
      <t>カンジャ</t>
    </rPh>
    <phoneticPr fontId="2"/>
  </si>
  <si>
    <t>　（３）専任看護体制</t>
    <phoneticPr fontId="2"/>
  </si>
  <si>
    <t xml:space="preserve">    陽性患者専用病棟設置のため、どのように看護体制を変更し、専任看護体制としたか、記載してください。</t>
    <rPh sb="4" eb="6">
      <t>ヨウセイ</t>
    </rPh>
    <rPh sb="6" eb="8">
      <t>カンジャ</t>
    </rPh>
    <rPh sb="8" eb="10">
      <t>センヨウ</t>
    </rPh>
    <rPh sb="10" eb="12">
      <t>ビョウトウ</t>
    </rPh>
    <rPh sb="12" eb="14">
      <t>セッチ</t>
    </rPh>
    <rPh sb="23" eb="25">
      <t>カンゴ</t>
    </rPh>
    <rPh sb="25" eb="27">
      <t>タイセイ</t>
    </rPh>
    <rPh sb="28" eb="30">
      <t>ヘンコウ</t>
    </rPh>
    <rPh sb="32" eb="34">
      <t>センニン</t>
    </rPh>
    <rPh sb="34" eb="36">
      <t>カンゴ</t>
    </rPh>
    <rPh sb="36" eb="38">
      <t>タイセイ</t>
    </rPh>
    <rPh sb="43" eb="45">
      <t>キサイ</t>
    </rPh>
    <phoneticPr fontId="2"/>
  </si>
  <si>
    <t xml:space="preserve">  また、スタッフをどのように確保したか、記載してください。</t>
    <rPh sb="15" eb="17">
      <t>カクホ</t>
    </rPh>
    <rPh sb="21" eb="23">
      <t>キサイ</t>
    </rPh>
    <phoneticPr fontId="2"/>
  </si>
  <si>
    <t>〇要提出書類　 看護スタッフの勤務割、シフト表</t>
    <rPh sb="1" eb="2">
      <t>ヨウ</t>
    </rPh>
    <rPh sb="2" eb="4">
      <t>テイシュツ</t>
    </rPh>
    <rPh sb="4" eb="6">
      <t>ショルイ</t>
    </rPh>
    <phoneticPr fontId="2"/>
  </si>
  <si>
    <t>　　　　　 フロア内の他病棟分の双方を提出してください。</t>
    <phoneticPr fontId="2"/>
  </si>
  <si>
    <t>　（４）酸素投与及び呼吸モニタリング管理</t>
    <rPh sb="4" eb="6">
      <t>サンソ</t>
    </rPh>
    <rPh sb="6" eb="8">
      <t>トウヨ</t>
    </rPh>
    <rPh sb="8" eb="9">
      <t>オヨ</t>
    </rPh>
    <rPh sb="10" eb="12">
      <t>コキュウ</t>
    </rPh>
    <rPh sb="18" eb="20">
      <t>カンリ</t>
    </rPh>
    <phoneticPr fontId="2"/>
  </si>
  <si>
    <t>全ての病床で酸素投与及び呼吸モニタリングが可能である</t>
    <rPh sb="0" eb="1">
      <t>スベ</t>
    </rPh>
    <rPh sb="3" eb="5">
      <t>ビョウショウ</t>
    </rPh>
    <rPh sb="6" eb="8">
      <t>サンソ</t>
    </rPh>
    <rPh sb="8" eb="10">
      <t>トウヨ</t>
    </rPh>
    <rPh sb="10" eb="11">
      <t>オヨ</t>
    </rPh>
    <rPh sb="12" eb="14">
      <t>コキュウ</t>
    </rPh>
    <rPh sb="21" eb="23">
      <t>カノウ</t>
    </rPh>
    <phoneticPr fontId="2"/>
  </si>
  <si>
    <t>４　入院患者数（陽性となり専用病棟で継続的に治療した患者の数）</t>
    <rPh sb="2" eb="4">
      <t>ニュウイン</t>
    </rPh>
    <rPh sb="4" eb="6">
      <t>カンジャ</t>
    </rPh>
    <rPh sb="6" eb="7">
      <t>スウ</t>
    </rPh>
    <rPh sb="8" eb="10">
      <t>ヨウセイ</t>
    </rPh>
    <rPh sb="13" eb="15">
      <t>センヨウ</t>
    </rPh>
    <rPh sb="15" eb="17">
      <t>ビョウトウ</t>
    </rPh>
    <rPh sb="18" eb="21">
      <t>ケイゾクテキ</t>
    </rPh>
    <rPh sb="22" eb="24">
      <t>チリョウ</t>
    </rPh>
    <rPh sb="26" eb="28">
      <t>カンジャ</t>
    </rPh>
    <rPh sb="29" eb="30">
      <t>カズ</t>
    </rPh>
    <phoneticPr fontId="2"/>
  </si>
  <si>
    <t>人</t>
    <rPh sb="0" eb="1">
      <t>ニン</t>
    </rPh>
    <phoneticPr fontId="2"/>
  </si>
  <si>
    <t>※　各種提出書類について、実績報告と併せて既にご提出いただいている方については、</t>
    <rPh sb="2" eb="4">
      <t>カクシュ</t>
    </rPh>
    <rPh sb="4" eb="6">
      <t>テイシュツ</t>
    </rPh>
    <rPh sb="6" eb="8">
      <t>ショルイ</t>
    </rPh>
    <rPh sb="13" eb="15">
      <t>ジッセキ</t>
    </rPh>
    <rPh sb="15" eb="17">
      <t>ホウコク</t>
    </rPh>
    <rPh sb="18" eb="19">
      <t>アワ</t>
    </rPh>
    <rPh sb="21" eb="22">
      <t>スデ</t>
    </rPh>
    <rPh sb="24" eb="26">
      <t>テイシュツ</t>
    </rPh>
    <rPh sb="33" eb="34">
      <t>カタ</t>
    </rPh>
    <phoneticPr fontId="2"/>
  </si>
  <si>
    <t>　再度ご提出いただく必要はありません。</t>
    <rPh sb="10" eb="12">
      <t>ヒツヨウ</t>
    </rPh>
    <phoneticPr fontId="2"/>
  </si>
  <si>
    <t>歳入歳出決算書抄本</t>
    <rPh sb="4" eb="6">
      <t>ケッサン</t>
    </rPh>
    <rPh sb="6" eb="7">
      <t>ショ</t>
    </rPh>
    <rPh sb="7" eb="9">
      <t>ショウホン</t>
    </rPh>
    <phoneticPr fontId="4"/>
  </si>
  <si>
    <r>
      <t>第６号様式</t>
    </r>
    <r>
      <rPr>
        <sz val="12"/>
        <color theme="1"/>
        <rFont val="ＭＳ 明朝"/>
        <family val="1"/>
        <charset val="128"/>
      </rPr>
      <t>（用紙　日本産業規格Ａ４縦長型）</t>
    </r>
    <phoneticPr fontId="2"/>
  </si>
  <si>
    <t>令和　年　　月　　日</t>
    <rPh sb="0" eb="2">
      <t>レイワ</t>
    </rPh>
    <rPh sb="3" eb="4">
      <t>ネン</t>
    </rPh>
    <rPh sb="6" eb="7">
      <t>ツキ</t>
    </rPh>
    <rPh sb="9" eb="10">
      <t>ニチ</t>
    </rPh>
    <phoneticPr fontId="2"/>
  </si>
  <si>
    <t>　※交付決定通知は後日となりますので、
　　６号様式の日付は空欄のまま提出してください。</t>
    <phoneticPr fontId="2"/>
  </si>
  <si>
    <t>１　精算額</t>
    <rPh sb="2" eb="5">
      <t>セイサンガク</t>
    </rPh>
    <phoneticPr fontId="2"/>
  </si>
  <si>
    <t>　補助金に関する事業実施実績（別紙５）　</t>
    <phoneticPr fontId="2"/>
  </si>
  <si>
    <t>３　事業の実施に要した経費精算額算出内訳（別紙６）</t>
    <phoneticPr fontId="2"/>
  </si>
  <si>
    <t>　(1)　歳入歳出決算書抄本</t>
    <phoneticPr fontId="2"/>
  </si>
  <si>
    <t>　(2)　別紙６に掲げる対象経費の支出額を証する資料</t>
    <phoneticPr fontId="2"/>
  </si>
  <si>
    <t>　(3)　別紙６に掲げる総事業費及び寄付金その他収入額を証する資料</t>
    <phoneticPr fontId="2"/>
  </si>
  <si>
    <t>　　令和５年度神奈川県新型コロナウイルス感染症患者等受入病床確保事業補助金
　　事業実績報告書</t>
    <phoneticPr fontId="2"/>
  </si>
  <si>
    <t>２　令和５年度神奈川県新型コロナウイルス感染症患者等受入病床確保事業</t>
    <phoneticPr fontId="2"/>
  </si>
  <si>
    <t>別紙５</t>
    <rPh sb="0" eb="2">
      <t>ベッシ</t>
    </rPh>
    <phoneticPr fontId="4"/>
  </si>
  <si>
    <t>別紙６</t>
    <rPh sb="0" eb="2">
      <t>ベッシ</t>
    </rPh>
    <phoneticPr fontId="4"/>
  </si>
  <si>
    <t>第６号様式（実績報告書）</t>
    <rPh sb="0" eb="1">
      <t>ダイ</t>
    </rPh>
    <rPh sb="2" eb="3">
      <t>ゴウ</t>
    </rPh>
    <rPh sb="3" eb="5">
      <t>ヨウシキ</t>
    </rPh>
    <rPh sb="6" eb="8">
      <t>ジッセキ</t>
    </rPh>
    <rPh sb="8" eb="11">
      <t>ホウコクショ</t>
    </rPh>
    <phoneticPr fontId="2"/>
  </si>
  <si>
    <t>別紙５（事業実施実績）</t>
    <rPh sb="0" eb="2">
      <t>ベッシ</t>
    </rPh>
    <rPh sb="4" eb="6">
      <t>ジギョウ</t>
    </rPh>
    <rPh sb="6" eb="8">
      <t>ジッシ</t>
    </rPh>
    <rPh sb="8" eb="10">
      <t>ジッセキ</t>
    </rPh>
    <phoneticPr fontId="2"/>
  </si>
  <si>
    <r>
      <t>歳入歳出</t>
    </r>
    <r>
      <rPr>
        <u/>
        <sz val="12"/>
        <rFont val="ＭＳ ゴシック"/>
        <family val="3"/>
        <charset val="128"/>
      </rPr>
      <t>決算</t>
    </r>
    <r>
      <rPr>
        <sz val="12"/>
        <rFont val="ＭＳ ゴシック"/>
        <family val="3"/>
        <charset val="128"/>
      </rPr>
      <t>書抄本</t>
    </r>
    <rPh sb="0" eb="2">
      <t>サイニュウ</t>
    </rPh>
    <rPh sb="2" eb="4">
      <t>サイシュツ</t>
    </rPh>
    <rPh sb="4" eb="6">
      <t>ケッサン</t>
    </rPh>
    <rPh sb="6" eb="7">
      <t>ショ</t>
    </rPh>
    <rPh sb="7" eb="9">
      <t>ショウホン</t>
    </rPh>
    <phoneticPr fontId="2"/>
  </si>
  <si>
    <t>一円単位の資料</t>
    <rPh sb="0" eb="1">
      <t>イチ</t>
    </rPh>
    <rPh sb="1" eb="2">
      <t>エン</t>
    </rPh>
    <rPh sb="2" eb="4">
      <t>タンイ</t>
    </rPh>
    <rPh sb="5" eb="7">
      <t>シリョウ</t>
    </rPh>
    <phoneticPr fontId="2"/>
  </si>
  <si>
    <t>受入病床確保補助金確認書</t>
    <phoneticPr fontId="2"/>
  </si>
  <si>
    <t>別紙６（１）</t>
    <rPh sb="0" eb="2">
      <t>ベッシ</t>
    </rPh>
    <phoneticPr fontId="2"/>
  </si>
  <si>
    <t>※1　【（１）新型コロナウイルス感染症対策事業のその他知事が認めるもの】の重症患者又は
      中等症患者を受け入れ、酸素投与及び呼吸モニタリングなどが可能な病床</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50" eb="52">
      <t>チュウトウ</t>
    </rPh>
    <rPh sb="52" eb="53">
      <t>ショウ</t>
    </rPh>
    <rPh sb="53" eb="55">
      <t>カンジャ</t>
    </rPh>
    <rPh sb="56" eb="57">
      <t>ウ</t>
    </rPh>
    <rPh sb="58" eb="59">
      <t>イ</t>
    </rPh>
    <rPh sb="61" eb="63">
      <t>サンソ</t>
    </rPh>
    <rPh sb="63" eb="65">
      <t>トウヨ</t>
    </rPh>
    <rPh sb="65" eb="66">
      <t>オヨ</t>
    </rPh>
    <rPh sb="67" eb="69">
      <t>コキュウ</t>
    </rPh>
    <rPh sb="78" eb="80">
      <t>カノウ</t>
    </rPh>
    <rPh sb="81" eb="83">
      <t>ビョウショウ</t>
    </rPh>
    <phoneticPr fontId="17"/>
  </si>
  <si>
    <t>空床数（C)</t>
    <rPh sb="0" eb="2">
      <t>クウショウ</t>
    </rPh>
    <rPh sb="2" eb="3">
      <t>スウ</t>
    </rPh>
    <phoneticPr fontId="17"/>
  </si>
  <si>
    <t>退院した後、新規患者の入院ができない病床の病床確保料</t>
    <rPh sb="0" eb="2">
      <t>タイイン</t>
    </rPh>
    <rPh sb="4" eb="5">
      <t>アト</t>
    </rPh>
    <rPh sb="6" eb="10">
      <t>シンキカンジャ</t>
    </rPh>
    <rPh sb="11" eb="13">
      <t>ニュウイン</t>
    </rPh>
    <rPh sb="18" eb="20">
      <t>ビョウショウ</t>
    </rPh>
    <rPh sb="21" eb="26">
      <t>ビョウショウカクホリョウ</t>
    </rPh>
    <phoneticPr fontId="2"/>
  </si>
  <si>
    <t>実績報告書における人員配置基準を満たしているか。</t>
    <rPh sb="0" eb="2">
      <t>ジッセキ</t>
    </rPh>
    <rPh sb="2" eb="5">
      <t>ホウコクショ</t>
    </rPh>
    <rPh sb="9" eb="15">
      <t>ジンインハイチキジュン</t>
    </rPh>
    <rPh sb="16" eb="17">
      <t>ミ</t>
    </rPh>
    <phoneticPr fontId="2"/>
  </si>
  <si>
    <t>構造上の事情による休止病床の病床確保料</t>
    <rPh sb="0" eb="3">
      <t>コウゾウジョウ</t>
    </rPh>
    <rPh sb="4" eb="6">
      <t>ジジョウ</t>
    </rPh>
    <rPh sb="9" eb="13">
      <t>キュウシビョウショウ</t>
    </rPh>
    <rPh sb="14" eb="19">
      <t>ビョウショウカクホリョウ</t>
    </rPh>
    <phoneticPr fontId="2"/>
  </si>
  <si>
    <t>構造上の事情による休止病床</t>
    <rPh sb="0" eb="3">
      <t>コウゾウジョウ</t>
    </rPh>
    <rPh sb="4" eb="6">
      <t>ジジョウ</t>
    </rPh>
    <rPh sb="9" eb="13">
      <t>キュウシビョウショウ</t>
    </rPh>
    <phoneticPr fontId="17"/>
  </si>
  <si>
    <t>構造上の事情による休止病床数の上限確認</t>
    <rPh sb="0" eb="3">
      <t>コウゾウジョウ</t>
    </rPh>
    <rPh sb="4" eb="6">
      <t>ジジョウ</t>
    </rPh>
    <phoneticPr fontId="17"/>
  </si>
  <si>
    <t>３　HCU・ICU即応病床に係る人員配置について</t>
    <rPh sb="9" eb="11">
      <t>ソクオウ</t>
    </rPh>
    <rPh sb="11" eb="13">
      <t>ビョウショウ</t>
    </rPh>
    <rPh sb="14" eb="15">
      <t>カカ</t>
    </rPh>
    <rPh sb="16" eb="18">
      <t>ジンイン</t>
    </rPh>
    <rPh sb="18" eb="20">
      <t>ハイチ</t>
    </rPh>
    <phoneticPr fontId="2"/>
  </si>
  <si>
    <t xml:space="preserve"> 　ICU及びHCUの区分で空床補償を申請する場合、当該区分で申請する即応病床の全てについて人員配置基準を満たす必要があり、満たしていない日については当該区分での補助申請はできません。（会計検査院指摘事項）
　つきましては、各項目について該当する選択肢に〇を記入してください。</t>
    <rPh sb="5" eb="6">
      <t>オヨ</t>
    </rPh>
    <rPh sb="11" eb="13">
      <t>クブン</t>
    </rPh>
    <rPh sb="14" eb="16">
      <t>クウショウ</t>
    </rPh>
    <rPh sb="16" eb="18">
      <t>ホショウ</t>
    </rPh>
    <rPh sb="19" eb="21">
      <t>シンセイ</t>
    </rPh>
    <rPh sb="23" eb="25">
      <t>バアイ</t>
    </rPh>
    <rPh sb="26" eb="28">
      <t>トウガイ</t>
    </rPh>
    <rPh sb="28" eb="30">
      <t>クブン</t>
    </rPh>
    <rPh sb="31" eb="33">
      <t>シンセイ</t>
    </rPh>
    <rPh sb="35" eb="37">
      <t>ソクオウ</t>
    </rPh>
    <rPh sb="37" eb="39">
      <t>ビョウショウ</t>
    </rPh>
    <rPh sb="40" eb="41">
      <t>スベ</t>
    </rPh>
    <rPh sb="46" eb="48">
      <t>ジンイン</t>
    </rPh>
    <rPh sb="48" eb="50">
      <t>ハイチ</t>
    </rPh>
    <rPh sb="50" eb="52">
      <t>キジュン</t>
    </rPh>
    <rPh sb="53" eb="54">
      <t>ミ</t>
    </rPh>
    <rPh sb="56" eb="58">
      <t>ヒツヨウ</t>
    </rPh>
    <rPh sb="62" eb="63">
      <t>ミ</t>
    </rPh>
    <rPh sb="69" eb="70">
      <t>ヒ</t>
    </rPh>
    <rPh sb="75" eb="77">
      <t>トウガイ</t>
    </rPh>
    <rPh sb="77" eb="79">
      <t>クブン</t>
    </rPh>
    <rPh sb="81" eb="83">
      <t>ホジョ</t>
    </rPh>
    <rPh sb="83" eb="85">
      <t>シンセイ</t>
    </rPh>
    <rPh sb="93" eb="95">
      <t>カイケイ</t>
    </rPh>
    <rPh sb="95" eb="98">
      <t>ケンサイン</t>
    </rPh>
    <rPh sb="98" eb="100">
      <t>シテキ</t>
    </rPh>
    <rPh sb="100" eb="102">
      <t>ジコウ</t>
    </rPh>
    <phoneticPr fontId="2"/>
  </si>
  <si>
    <t>ICU及びHCUの区分で空床補償を申請する全ての日について、当該区分の人員配置基準を確保している。
（ICU １：２、HCU １:４あるいは１：５（厚生労働省への届出内容による））</t>
    <rPh sb="3" eb="4">
      <t>オヨ</t>
    </rPh>
    <rPh sb="9" eb="11">
      <t>クブン</t>
    </rPh>
    <rPh sb="12" eb="14">
      <t>クウショウ</t>
    </rPh>
    <rPh sb="14" eb="16">
      <t>ホショウ</t>
    </rPh>
    <rPh sb="17" eb="19">
      <t>シンセイ</t>
    </rPh>
    <rPh sb="21" eb="22">
      <t>スベ</t>
    </rPh>
    <rPh sb="24" eb="25">
      <t>ヒ</t>
    </rPh>
    <rPh sb="30" eb="32">
      <t>トウガイ</t>
    </rPh>
    <rPh sb="32" eb="34">
      <t>クブン</t>
    </rPh>
    <rPh sb="35" eb="41">
      <t>ジンインハイチキジュン</t>
    </rPh>
    <rPh sb="42" eb="44">
      <t>カクホ</t>
    </rPh>
    <rPh sb="74" eb="76">
      <t>コウセイ</t>
    </rPh>
    <rPh sb="76" eb="79">
      <t>ロウドウショウ</t>
    </rPh>
    <rPh sb="81" eb="83">
      <t>トドケデ</t>
    </rPh>
    <rPh sb="83" eb="85">
      <t>ナイヨウ</t>
    </rPh>
    <phoneticPr fontId="2"/>
  </si>
  <si>
    <t>ICU及びHCUの区分で空床補償を申請する全ての日について、当該区分の人員配置基準を確保しておらず、不足している日がある。
（ICU １：２、HCU １:４あるいは１：５（厚生労働省への届出内容による））</t>
    <rPh sb="3" eb="4">
      <t>オヨ</t>
    </rPh>
    <rPh sb="9" eb="11">
      <t>クブン</t>
    </rPh>
    <rPh sb="12" eb="14">
      <t>クウショウ</t>
    </rPh>
    <rPh sb="14" eb="16">
      <t>ホショウ</t>
    </rPh>
    <rPh sb="17" eb="19">
      <t>シンセイ</t>
    </rPh>
    <rPh sb="21" eb="22">
      <t>スベ</t>
    </rPh>
    <rPh sb="24" eb="25">
      <t>ヒ</t>
    </rPh>
    <rPh sb="30" eb="32">
      <t>トウガイ</t>
    </rPh>
    <rPh sb="32" eb="34">
      <t>クブン</t>
    </rPh>
    <rPh sb="35" eb="41">
      <t>ジンインハイチキジュン</t>
    </rPh>
    <rPh sb="42" eb="44">
      <t>カクホ</t>
    </rPh>
    <rPh sb="50" eb="52">
      <t>フソク</t>
    </rPh>
    <rPh sb="56" eb="57">
      <t>ヒ</t>
    </rPh>
    <rPh sb="86" eb="88">
      <t>コウセイ</t>
    </rPh>
    <rPh sb="88" eb="91">
      <t>ロウドウショウ</t>
    </rPh>
    <rPh sb="93" eb="95">
      <t>トドケデ</t>
    </rPh>
    <rPh sb="95" eb="97">
      <t>ナイヨウ</t>
    </rPh>
    <phoneticPr fontId="2"/>
  </si>
  <si>
    <t>　２をご回答いただいた場合、人員確保基準を不足している日はICU、HCU区分による申請はできません。基準を満たす日のみを同区分の申請になるように修正の上、ご申請ください。</t>
    <rPh sb="4" eb="6">
      <t>カイトウ</t>
    </rPh>
    <rPh sb="11" eb="13">
      <t>バアイ</t>
    </rPh>
    <rPh sb="14" eb="16">
      <t>ジンイン</t>
    </rPh>
    <rPh sb="16" eb="18">
      <t>カクホ</t>
    </rPh>
    <rPh sb="18" eb="20">
      <t>キジュン</t>
    </rPh>
    <rPh sb="21" eb="23">
      <t>フソク</t>
    </rPh>
    <rPh sb="27" eb="28">
      <t>ヒ</t>
    </rPh>
    <rPh sb="36" eb="38">
      <t>クブン</t>
    </rPh>
    <rPh sb="41" eb="43">
      <t>シンセイ</t>
    </rPh>
    <rPh sb="50" eb="52">
      <t>キジュン</t>
    </rPh>
    <rPh sb="53" eb="54">
      <t>ミ</t>
    </rPh>
    <rPh sb="56" eb="57">
      <t>ヒ</t>
    </rPh>
    <rPh sb="60" eb="61">
      <t>ドウ</t>
    </rPh>
    <rPh sb="61" eb="63">
      <t>クブン</t>
    </rPh>
    <rPh sb="64" eb="66">
      <t>シンセイ</t>
    </rPh>
    <rPh sb="72" eb="74">
      <t>シュウセイ</t>
    </rPh>
    <rPh sb="75" eb="76">
      <t>ウエ</t>
    </rPh>
    <rPh sb="78" eb="80">
      <t>シンセイ</t>
    </rPh>
    <phoneticPr fontId="2"/>
  </si>
  <si>
    <t xml:space="preserve">〇要提出書類
ＩＣＵ、ＨＣＵ病床の関東厚生局への届出（施設基準に係る届出書類等）等
ICU及びHCU空床として申請する期間中の当該病床の看護配置人数が分かる書類
申請するICU、HCU病床の所在が分かる平面図
</t>
    <rPh sb="1" eb="2">
      <t>ヨウ</t>
    </rPh>
    <rPh sb="2" eb="4">
      <t>テイシュツ</t>
    </rPh>
    <rPh sb="45" eb="46">
      <t>オヨ</t>
    </rPh>
    <rPh sb="50" eb="52">
      <t>クウショウ</t>
    </rPh>
    <rPh sb="55" eb="57">
      <t>シンセイ</t>
    </rPh>
    <rPh sb="59" eb="62">
      <t>キカンチュウ</t>
    </rPh>
    <rPh sb="63" eb="65">
      <t>トウガイ</t>
    </rPh>
    <rPh sb="65" eb="67">
      <t>ビョウショウ</t>
    </rPh>
    <rPh sb="68" eb="74">
      <t>カンゴハイチニンズウ</t>
    </rPh>
    <rPh sb="75" eb="76">
      <t>ワ</t>
    </rPh>
    <rPh sb="78" eb="80">
      <t>ショルイ</t>
    </rPh>
    <rPh sb="81" eb="83">
      <t>シンセイ</t>
    </rPh>
    <rPh sb="92" eb="94">
      <t>ビョウショウ</t>
    </rPh>
    <rPh sb="95" eb="97">
      <t>ショザイ</t>
    </rPh>
    <rPh sb="98" eb="99">
      <t>ワ</t>
    </rPh>
    <rPh sb="101" eb="104">
      <t>ヘイメンズ</t>
    </rPh>
    <phoneticPr fontId="2"/>
  </si>
  <si>
    <t>稼働病床数(A)</t>
    <rPh sb="0" eb="2">
      <t>カドウ</t>
    </rPh>
    <rPh sb="2" eb="5">
      <t>ビョウショウスウ</t>
    </rPh>
    <phoneticPr fontId="17"/>
  </si>
  <si>
    <t>稼働病床数（A）</t>
    <rPh sb="0" eb="2">
      <t>カドウ</t>
    </rPh>
    <rPh sb="2" eb="5">
      <t>ビョウショウスウ</t>
    </rPh>
    <phoneticPr fontId="17"/>
  </si>
  <si>
    <r>
      <rPr>
        <sz val="11"/>
        <color theme="1"/>
        <rFont val="ＭＳ Ｐゴシック"/>
        <family val="3"/>
        <charset val="128"/>
        <scheme val="minor"/>
      </rPr>
      <t>※3</t>
    </r>
    <r>
      <rPr>
        <sz val="11"/>
        <color rgb="FFFF0000"/>
        <rFont val="ＭＳ Ｐゴシック"/>
        <family val="2"/>
        <charset val="128"/>
        <scheme val="minor"/>
      </rPr>
      <t>　 休止病床数は、稼働病床１床あたり１床まで（ＩＣＵ・ＨＣＵ病床（重症者・中等症者病床）は２床まで）に加えて、
　　　 空床数1床あたり１床まで（ＩＣＵ・ＨＣＵ病床（重症者・中等症者病床）は２床まで）が補助の上限です。</t>
    </r>
    <rPh sb="11" eb="13">
      <t>カドウ</t>
    </rPh>
    <rPh sb="53" eb="54">
      <t>クワ</t>
    </rPh>
    <rPh sb="62" eb="65">
      <t>クウショウスウ</t>
    </rPh>
    <rPh sb="66" eb="67">
      <t>ショウ</t>
    </rPh>
    <phoneticPr fontId="2"/>
  </si>
  <si>
    <t>使用病床数(C)</t>
    <rPh sb="0" eb="2">
      <t>シヨウ</t>
    </rPh>
    <rPh sb="2" eb="4">
      <t>ビョウショウ</t>
    </rPh>
    <rPh sb="4" eb="5">
      <t>スウ</t>
    </rPh>
    <phoneticPr fontId="17"/>
  </si>
  <si>
    <t>使用病床数（C）</t>
    <rPh sb="0" eb="4">
      <t>シヨウビョウショウ</t>
    </rPh>
    <rPh sb="4" eb="5">
      <t>スウ</t>
    </rPh>
    <phoneticPr fontId="17"/>
  </si>
  <si>
    <t>※5　コロナ患者以外の病床数（D）には、（B）に入院した、コロナ患者以外の患者数を記載してください。　（該当がある場合のみ）　　</t>
    <rPh sb="11" eb="13">
      <t>ビョウショウ</t>
    </rPh>
    <rPh sb="13" eb="14">
      <t>スウ</t>
    </rPh>
    <phoneticPr fontId="2"/>
  </si>
  <si>
    <t>コロナ患者以外の病床数(D)</t>
    <rPh sb="3" eb="5">
      <t>カンジャ</t>
    </rPh>
    <rPh sb="5" eb="7">
      <t>イガイ</t>
    </rPh>
    <rPh sb="8" eb="11">
      <t>ビョウショウスウ</t>
    </rPh>
    <phoneticPr fontId="2"/>
  </si>
  <si>
    <t>※5　コロナ患者以外の病床数（D）には、（B）に入院した、コロナ患者以外の患者数を記載してください。　（該当がある場合のみ）　　</t>
    <rPh sb="11" eb="14">
      <t>ビョウショウスウ</t>
    </rPh>
    <phoneticPr fontId="2"/>
  </si>
  <si>
    <t>療養病床</t>
    <rPh sb="0" eb="4">
      <t>リョウヨウビョウショウ</t>
    </rPh>
    <phoneticPr fontId="17"/>
  </si>
  <si>
    <t>　（５）病床の種別</t>
    <rPh sb="4" eb="6">
      <t>ビョウショウ</t>
    </rPh>
    <rPh sb="7" eb="9">
      <t>シュベツ</t>
    </rPh>
    <phoneticPr fontId="2"/>
  </si>
  <si>
    <t>構造上の休止病床</t>
    <rPh sb="0" eb="3">
      <t>コウゾウジョウ</t>
    </rPh>
    <rPh sb="4" eb="8">
      <t>キュウシビョウショウ</t>
    </rPh>
    <phoneticPr fontId="2"/>
  </si>
  <si>
    <t>構造上の事情により、休止病床を申請する医療機関に対して、特別な事情等があるか確認を行うものです。</t>
    <rPh sb="0" eb="3">
      <t>コウゾウジョウ</t>
    </rPh>
    <rPh sb="4" eb="6">
      <t>ジジョウ</t>
    </rPh>
    <rPh sb="10" eb="14">
      <t>キュウシビョウショウ</t>
    </rPh>
    <rPh sb="15" eb="17">
      <t>シンセイ</t>
    </rPh>
    <rPh sb="19" eb="23">
      <t>イリョウキカン</t>
    </rPh>
    <rPh sb="24" eb="25">
      <t>タイ</t>
    </rPh>
    <rPh sb="28" eb="30">
      <t>トクベツ</t>
    </rPh>
    <rPh sb="31" eb="33">
      <t>ジジョウ</t>
    </rPh>
    <rPh sb="33" eb="34">
      <t>ナド</t>
    </rPh>
    <rPh sb="38" eb="40">
      <t>カクニン</t>
    </rPh>
    <rPh sb="41" eb="42">
      <t>オコナ</t>
    </rPh>
    <phoneticPr fontId="2"/>
  </si>
  <si>
    <t>医療機関等情報支援システム（G-MIS）に入力したか</t>
    <rPh sb="21" eb="23">
      <t>ニュウリョク</t>
    </rPh>
    <phoneticPr fontId="2"/>
  </si>
  <si>
    <t>申請する病床確保料の区分①</t>
    <rPh sb="0" eb="2">
      <t>シンセイ</t>
    </rPh>
    <rPh sb="4" eb="6">
      <t>ビョウショウ</t>
    </rPh>
    <rPh sb="6" eb="8">
      <t>カクホ</t>
    </rPh>
    <rPh sb="8" eb="9">
      <t>リョウ</t>
    </rPh>
    <rPh sb="10" eb="12">
      <t>クブン</t>
    </rPh>
    <phoneticPr fontId="2"/>
  </si>
  <si>
    <t>申請する病床確保料の区分②</t>
    <rPh sb="0" eb="2">
      <t>シンセイ</t>
    </rPh>
    <rPh sb="4" eb="6">
      <t>ビョウショウ</t>
    </rPh>
    <rPh sb="6" eb="8">
      <t>カクホ</t>
    </rPh>
    <rPh sb="8" eb="9">
      <t>リョウ</t>
    </rPh>
    <rPh sb="10" eb="12">
      <t>クブン</t>
    </rPh>
    <phoneticPr fontId="2"/>
  </si>
  <si>
    <t>　※申請区分が２つある医療機関は、プルダウンメニューから選択してください。
　　(申請区分が1つの医療機関は、何も入力しないでください。）</t>
    <rPh sb="2" eb="6">
      <t>シンセイクブン</t>
    </rPh>
    <rPh sb="11" eb="15">
      <t>イリョウキカン</t>
    </rPh>
    <rPh sb="28" eb="30">
      <t>センタク</t>
    </rPh>
    <rPh sb="41" eb="43">
      <t>シンセイ</t>
    </rPh>
    <rPh sb="43" eb="45">
      <t>クブン</t>
    </rPh>
    <rPh sb="49" eb="51">
      <t>イリョウ</t>
    </rPh>
    <rPh sb="51" eb="53">
      <t>キカン</t>
    </rPh>
    <rPh sb="55" eb="56">
      <t>ナニ</t>
    </rPh>
    <rPh sb="57" eb="59">
      <t>ニュウリョク</t>
    </rPh>
    <phoneticPr fontId="2"/>
  </si>
  <si>
    <t>○　空床数計算シート（集計_申請区分②）</t>
    <rPh sb="2" eb="4">
      <t>クウショウ</t>
    </rPh>
    <rPh sb="4" eb="5">
      <t>スウ</t>
    </rPh>
    <rPh sb="5" eb="7">
      <t>ケイサン</t>
    </rPh>
    <rPh sb="11" eb="13">
      <t>シュウケイ</t>
    </rPh>
    <rPh sb="14" eb="18">
      <t>シンセイクブン</t>
    </rPh>
    <phoneticPr fontId="17"/>
  </si>
  <si>
    <t>〇要提出書類　</t>
    <rPh sb="1" eb="2">
      <t>ヨウ</t>
    </rPh>
    <rPh sb="2" eb="4">
      <t>テイシュツ</t>
    </rPh>
    <rPh sb="4" eb="6">
      <t>ショルイ</t>
    </rPh>
    <phoneticPr fontId="2"/>
  </si>
  <si>
    <t>配置図（クラスター病床の配置及び病床の種別（療養病床・一般病床等）が分かる資料）</t>
    <rPh sb="0" eb="3">
      <t>ハイチズ</t>
    </rPh>
    <rPh sb="9" eb="11">
      <t>ビョウショウ</t>
    </rPh>
    <rPh sb="12" eb="14">
      <t>ハイチ</t>
    </rPh>
    <rPh sb="14" eb="15">
      <t>オヨ</t>
    </rPh>
    <rPh sb="16" eb="18">
      <t>ビョウショウ</t>
    </rPh>
    <rPh sb="19" eb="21">
      <t>シュベツ</t>
    </rPh>
    <rPh sb="22" eb="26">
      <t>リョウヨウビョウショウ</t>
    </rPh>
    <rPh sb="27" eb="32">
      <t>イッパンビョウショウナド</t>
    </rPh>
    <rPh sb="34" eb="35">
      <t>ワ</t>
    </rPh>
    <rPh sb="37" eb="39">
      <t>シリョウ</t>
    </rPh>
    <phoneticPr fontId="2"/>
  </si>
  <si>
    <t>１　構造上の休止病床の申請について</t>
    <rPh sb="2" eb="5">
      <t>コウゾウジョウ</t>
    </rPh>
    <rPh sb="6" eb="10">
      <t>キュウシビョウショウ</t>
    </rPh>
    <rPh sb="11" eb="13">
      <t>シンセイ</t>
    </rPh>
    <phoneticPr fontId="2"/>
  </si>
  <si>
    <t xml:space="preserve"> 次の条件を満たす場合、ICU・HCU病床ではない即応病床について、多床室を即応病床とする場合、即応病床１床あたりの休止病床を２床とすることができます。
　申請される医療機関は、次により条件を満たすことを示してください。
　</t>
    <phoneticPr fontId="2"/>
  </si>
  <si>
    <t>２　個室病床の有無</t>
    <rPh sb="2" eb="6">
      <t>コシツビョウショウ</t>
    </rPh>
    <rPh sb="7" eb="9">
      <t>ウム</t>
    </rPh>
    <phoneticPr fontId="2"/>
  </si>
  <si>
    <t>　貴医療機関における、個室病床の有無をご回答ください。
　</t>
    <rPh sb="1" eb="2">
      <t>キ</t>
    </rPh>
    <rPh sb="2" eb="4">
      <t>イリョウ</t>
    </rPh>
    <rPh sb="4" eb="6">
      <t>キカン</t>
    </rPh>
    <rPh sb="11" eb="13">
      <t>コシツ</t>
    </rPh>
    <rPh sb="13" eb="15">
      <t>ビョウショウ</t>
    </rPh>
    <rPh sb="16" eb="18">
      <t>ウム</t>
    </rPh>
    <rPh sb="20" eb="22">
      <t>カイトウ</t>
    </rPh>
    <phoneticPr fontId="2"/>
  </si>
  <si>
    <t>２、　無し</t>
    <rPh sb="3" eb="4">
      <t>ナ</t>
    </rPh>
    <phoneticPr fontId="2"/>
  </si>
  <si>
    <t>１、　有り</t>
    <rPh sb="3" eb="4">
      <t>アリ</t>
    </rPh>
    <phoneticPr fontId="2"/>
  </si>
  <si>
    <t>３　構造上の事情により個室化することが困難である特別な事情
　（「２、個室病床の有無」で「１、有り」を選択された場合は、それを使用す
　　ることができない理由についても記載ください。）</t>
    <rPh sb="2" eb="5">
      <t>コウゾウジョウ</t>
    </rPh>
    <rPh sb="6" eb="8">
      <t>ジジョウ</t>
    </rPh>
    <rPh sb="11" eb="14">
      <t>コシツカ</t>
    </rPh>
    <rPh sb="19" eb="21">
      <t>コンナン</t>
    </rPh>
    <rPh sb="24" eb="26">
      <t>トクベツ</t>
    </rPh>
    <rPh sb="27" eb="29">
      <t>ジジョウ</t>
    </rPh>
    <rPh sb="35" eb="37">
      <t>コシツ</t>
    </rPh>
    <rPh sb="37" eb="39">
      <t>ビョウショウ</t>
    </rPh>
    <rPh sb="40" eb="42">
      <t>ウム</t>
    </rPh>
    <rPh sb="47" eb="48">
      <t>アリ</t>
    </rPh>
    <rPh sb="51" eb="53">
      <t>センタク</t>
    </rPh>
    <rPh sb="56" eb="58">
      <t>バアイ</t>
    </rPh>
    <rPh sb="63" eb="65">
      <t>シヨウ</t>
    </rPh>
    <rPh sb="77" eb="79">
      <t>リユウ</t>
    </rPh>
    <rPh sb="84" eb="86">
      <t>キサイ</t>
    </rPh>
    <phoneticPr fontId="2"/>
  </si>
  <si>
    <t>〇 条件
 ICU/HCU病床でない即応病床について、多床室を即応病床とする場合であって、構造上の理由により個室化することが困難である特別な事情があると認められる場合には、病床確保料の対象となる休止病床を２床とすることを可能とする。（ただし、令和５年２月末までに確保された即応病床であって、当該即応病床に係る休止病床数を２床以上（病床確保料の）補助対象は２床まで）としていた場合に限った取扱いとする。)</t>
    <phoneticPr fontId="2"/>
  </si>
  <si>
    <t>　</t>
    <phoneticPr fontId="2"/>
  </si>
  <si>
    <t>※1 【（１）新型コロナウイルス感染症対策事業のその他知事が認めるもの】の重症患者又は中等症患者を受け入れ、酸素投与及び呼吸</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43" eb="45">
      <t>チュウトウ</t>
    </rPh>
    <rPh sb="45" eb="46">
      <t>ショウ</t>
    </rPh>
    <rPh sb="46" eb="48">
      <t>カンジャ</t>
    </rPh>
    <rPh sb="49" eb="50">
      <t>ウ</t>
    </rPh>
    <rPh sb="51" eb="52">
      <t>イ</t>
    </rPh>
    <rPh sb="54" eb="56">
      <t>サンソ</t>
    </rPh>
    <rPh sb="56" eb="58">
      <t>トウヨ</t>
    </rPh>
    <rPh sb="58" eb="59">
      <t>オヨ</t>
    </rPh>
    <rPh sb="60" eb="62">
      <t>コキュウ</t>
    </rPh>
    <phoneticPr fontId="17"/>
  </si>
  <si>
    <t>モニタリングなどが可能な病床の算出はこの列で計算してください。</t>
    <phoneticPr fontId="2"/>
  </si>
  <si>
    <t>※3　即応病床数（B）には、新型コロナウイルス患者専用病床として実際に稼働した即応病床数を記載してください。即応病床として記載</t>
    <rPh sb="3" eb="5">
      <t>ソクオウ</t>
    </rPh>
    <rPh sb="5" eb="8">
      <t>ビョウショウスウ</t>
    </rPh>
    <rPh sb="14" eb="16">
      <t>シンガタ</t>
    </rPh>
    <rPh sb="23" eb="25">
      <t>カンジャ</t>
    </rPh>
    <rPh sb="25" eb="27">
      <t>センヨウ</t>
    </rPh>
    <rPh sb="27" eb="29">
      <t>ビョウショウ</t>
    </rPh>
    <rPh sb="32" eb="34">
      <t>ジッサイ</t>
    </rPh>
    <rPh sb="35" eb="37">
      <t>カドウ</t>
    </rPh>
    <rPh sb="39" eb="41">
      <t>ソクオウ</t>
    </rPh>
    <rPh sb="41" eb="44">
      <t>ビョウショウスウ</t>
    </rPh>
    <rPh sb="43" eb="44">
      <t>スウ</t>
    </rPh>
    <rPh sb="45" eb="47">
      <t>キサイ</t>
    </rPh>
    <rPh sb="54" eb="56">
      <t>ソクオウ</t>
    </rPh>
    <rPh sb="56" eb="58">
      <t>ビョウショウ</t>
    </rPh>
    <rPh sb="61" eb="63">
      <t>キサイ</t>
    </rPh>
    <phoneticPr fontId="17"/>
  </si>
  <si>
    <t>できるのは、（A）に記載の確保病床までとなります。</t>
    <rPh sb="13" eb="15">
      <t>カクホ</t>
    </rPh>
    <phoneticPr fontId="2"/>
  </si>
  <si>
    <t>上記以外</t>
    <rPh sb="0" eb="2">
      <t>ジョウキ</t>
    </rPh>
    <rPh sb="2" eb="4">
      <t>イガイ</t>
    </rPh>
    <phoneticPr fontId="2"/>
  </si>
  <si>
    <t>〇要提出書類
 　病棟の平面図(病室、病床の数や番号が明らかなもの)を提出してください。
   １　2月末時点の即応病床の配置が分かる資料
　　※どの病室が構造上の事情による休止病床であるのか明記してください。
   2　病院内に陽性患者を受け入れることができる個室等がないことが分かる資料
　　※個室が存在している場合は、特別な事情等がある場合を除いて認められないため、
　　　個室ごとの事情を上記に理由を記載すること。</t>
    <rPh sb="1" eb="2">
      <t>ヨウ</t>
    </rPh>
    <rPh sb="2" eb="4">
      <t>テイシュツ</t>
    </rPh>
    <rPh sb="115" eb="119">
      <t>ヨウセイカンジャ</t>
    </rPh>
    <rPh sb="120" eb="121">
      <t>ウ</t>
    </rPh>
    <rPh sb="122" eb="123">
      <t>イ</t>
    </rPh>
    <rPh sb="131" eb="133">
      <t>コシツ</t>
    </rPh>
    <rPh sb="133" eb="134">
      <t>ナド</t>
    </rPh>
    <rPh sb="140" eb="141">
      <t>ワ</t>
    </rPh>
    <rPh sb="143" eb="145">
      <t>シリョウ</t>
    </rPh>
    <rPh sb="149" eb="151">
      <t>コシツ</t>
    </rPh>
    <rPh sb="152" eb="154">
      <t>ソンザイ</t>
    </rPh>
    <rPh sb="158" eb="160">
      <t>バアイ</t>
    </rPh>
    <rPh sb="162" eb="164">
      <t>トクベツ</t>
    </rPh>
    <rPh sb="165" eb="167">
      <t>ジジョウ</t>
    </rPh>
    <rPh sb="167" eb="168">
      <t>ナド</t>
    </rPh>
    <rPh sb="171" eb="173">
      <t>バアイ</t>
    </rPh>
    <rPh sb="174" eb="175">
      <t>ノゾ</t>
    </rPh>
    <rPh sb="177" eb="178">
      <t>ミト</t>
    </rPh>
    <rPh sb="198" eb="200">
      <t>ジョウキ</t>
    </rPh>
    <rPh sb="201" eb="203">
      <t>リユウ</t>
    </rPh>
    <rPh sb="204" eb="206">
      <t>キサイ</t>
    </rPh>
    <phoneticPr fontId="2"/>
  </si>
  <si>
    <t>外部からの新型コロナ患者の受入実績が分かる資料
(外部から新型コロナ治療のための入院患者を受け入れたことが分かるレセプト。他疾患の治療による入院でコロナ付着の場合は対象外。)</t>
    <rPh sb="18" eb="19">
      <t>ワ</t>
    </rPh>
    <rPh sb="21" eb="23">
      <t>シリョウ</t>
    </rPh>
    <rPh sb="25" eb="27">
      <t>ガイブ</t>
    </rPh>
    <rPh sb="29" eb="31">
      <t>シンガタ</t>
    </rPh>
    <rPh sb="34" eb="36">
      <t>チリョウ</t>
    </rPh>
    <rPh sb="40" eb="42">
      <t>ニュウイン</t>
    </rPh>
    <rPh sb="42" eb="44">
      <t>カンジャ</t>
    </rPh>
    <rPh sb="45" eb="46">
      <t>ウ</t>
    </rPh>
    <rPh sb="47" eb="48">
      <t>イ</t>
    </rPh>
    <rPh sb="53" eb="54">
      <t>ワ</t>
    </rPh>
    <rPh sb="61" eb="62">
      <t>タ</t>
    </rPh>
    <rPh sb="62" eb="64">
      <t>シッカン</t>
    </rPh>
    <rPh sb="65" eb="67">
      <t>チリョウ</t>
    </rPh>
    <rPh sb="70" eb="72">
      <t>ニュウイン</t>
    </rPh>
    <rPh sb="76" eb="78">
      <t>フチャク</t>
    </rPh>
    <rPh sb="79" eb="81">
      <t>バアイ</t>
    </rPh>
    <rPh sb="82" eb="85">
      <t>タイショウガイ</t>
    </rPh>
    <phoneticPr fontId="2"/>
  </si>
  <si>
    <t>新型コロナウイルス感染症等の受入に使用した病床種別（療養病床、一般病床等）を記載してください。病室等によって、病床種別が異なる場合は、それぞれ記載してください。
【記載例】３階301-305病室　療養病床　、５階　501‐505号室　一般病床　等</t>
    <rPh sb="0" eb="2">
      <t>シンガタ</t>
    </rPh>
    <rPh sb="9" eb="12">
      <t>カンセンショウ</t>
    </rPh>
    <rPh sb="12" eb="13">
      <t>ナド</t>
    </rPh>
    <rPh sb="14" eb="16">
      <t>ウケイレ</t>
    </rPh>
    <rPh sb="17" eb="19">
      <t>シヨウ</t>
    </rPh>
    <rPh sb="21" eb="25">
      <t>ビョウショウシュベツ</t>
    </rPh>
    <rPh sb="26" eb="30">
      <t>リョウヨウビョウショウ</t>
    </rPh>
    <rPh sb="31" eb="35">
      <t>イッパンビョウショウ</t>
    </rPh>
    <rPh sb="35" eb="36">
      <t>ナド</t>
    </rPh>
    <rPh sb="38" eb="40">
      <t>キサイ</t>
    </rPh>
    <rPh sb="47" eb="49">
      <t>ビョウシツ</t>
    </rPh>
    <rPh sb="49" eb="50">
      <t>ナド</t>
    </rPh>
    <rPh sb="55" eb="59">
      <t>ビョウショウシュベツ</t>
    </rPh>
    <rPh sb="60" eb="61">
      <t>コト</t>
    </rPh>
    <rPh sb="63" eb="65">
      <t>バアイ</t>
    </rPh>
    <rPh sb="71" eb="73">
      <t>キサイ</t>
    </rPh>
    <rPh sb="82" eb="85">
      <t>キサイレイ</t>
    </rPh>
    <rPh sb="87" eb="88">
      <t>カイ</t>
    </rPh>
    <rPh sb="95" eb="97">
      <t>ビョウシツ</t>
    </rPh>
    <rPh sb="98" eb="102">
      <t>リョウヨウビョウショウ</t>
    </rPh>
    <rPh sb="105" eb="106">
      <t>カイ</t>
    </rPh>
    <rPh sb="114" eb="116">
      <t>ゴウシツ</t>
    </rPh>
    <rPh sb="117" eb="119">
      <t>イッパン</t>
    </rPh>
    <rPh sb="119" eb="121">
      <t>ビョウショウ</t>
    </rPh>
    <rPh sb="122" eb="123">
      <t>ナド</t>
    </rPh>
    <phoneticPr fontId="2"/>
  </si>
  <si>
    <t>（７～９月）</t>
    <rPh sb="4" eb="5">
      <t>ガツ</t>
    </rPh>
    <phoneticPr fontId="17"/>
  </si>
  <si>
    <t>７月</t>
  </si>
  <si>
    <t>７月</t>
    <rPh sb="1" eb="2">
      <t>ガツ</t>
    </rPh>
    <phoneticPr fontId="17"/>
  </si>
  <si>
    <t>８月</t>
    <phoneticPr fontId="17"/>
  </si>
  <si>
    <t>９月</t>
    <phoneticPr fontId="17"/>
  </si>
  <si>
    <t>８月</t>
    <rPh sb="1" eb="2">
      <t>ガツ</t>
    </rPh>
    <phoneticPr fontId="17"/>
  </si>
  <si>
    <t>７月②</t>
    <phoneticPr fontId="2"/>
  </si>
  <si>
    <t>８月②</t>
    <phoneticPr fontId="2"/>
  </si>
  <si>
    <t>９月②</t>
    <phoneticPr fontId="2"/>
  </si>
  <si>
    <t>（７～９月）</t>
    <phoneticPr fontId="17"/>
  </si>
  <si>
    <t>７月</t>
    <phoneticPr fontId="2"/>
  </si>
  <si>
    <t>８月</t>
    <phoneticPr fontId="2"/>
  </si>
  <si>
    <t>９月</t>
    <phoneticPr fontId="2"/>
  </si>
  <si>
    <t>別紙６－（２）</t>
    <rPh sb="0" eb="2">
      <t>ベッシ</t>
    </rPh>
    <phoneticPr fontId="2"/>
  </si>
  <si>
    <t>31日</t>
    <rPh sb="2" eb="3">
      <t>ニチ</t>
    </rPh>
    <phoneticPr fontId="17"/>
  </si>
  <si>
    <t>別紙６（各事業ごとの金額算出様式）</t>
    <rPh sb="0" eb="2">
      <t>ベッシ</t>
    </rPh>
    <rPh sb="4" eb="5">
      <t>カク</t>
    </rPh>
    <rPh sb="5" eb="7">
      <t>ジギョウ</t>
    </rPh>
    <rPh sb="10" eb="12">
      <t>キンガク</t>
    </rPh>
    <rPh sb="12" eb="14">
      <t>サンシュツ</t>
    </rPh>
    <rPh sb="14" eb="16">
      <t>ヨウシキ</t>
    </rPh>
    <phoneticPr fontId="2"/>
  </si>
  <si>
    <t>別紙６（参考資料）（空床数計算シート）（集計、月別）</t>
    <rPh sb="0" eb="2">
      <t>ベッシ</t>
    </rPh>
    <rPh sb="4" eb="6">
      <t>サンコウ</t>
    </rPh>
    <rPh sb="6" eb="8">
      <t>シリョウ</t>
    </rPh>
    <rPh sb="10" eb="12">
      <t>クウショウ</t>
    </rPh>
    <rPh sb="12" eb="13">
      <t>スウ</t>
    </rPh>
    <rPh sb="13" eb="15">
      <t>ケイサン</t>
    </rPh>
    <rPh sb="20" eb="22">
      <t>シュウケイ</t>
    </rPh>
    <rPh sb="23" eb="25">
      <t>ツキベツ</t>
    </rPh>
    <phoneticPr fontId="2"/>
  </si>
  <si>
    <r>
      <t>別紙６（参考資料）（空床数計算シート）（集計、月別）</t>
    </r>
    <r>
      <rPr>
        <sz val="12"/>
        <color rgb="FFFF0000"/>
        <rFont val="ＭＳ ゴシック"/>
        <family val="3"/>
        <charset val="128"/>
      </rPr>
      <t>クラスター</t>
    </r>
    <rPh sb="0" eb="2">
      <t>ベッシ</t>
    </rPh>
    <rPh sb="4" eb="6">
      <t>サンコウ</t>
    </rPh>
    <rPh sb="6" eb="8">
      <t>シリョウ</t>
    </rPh>
    <rPh sb="10" eb="12">
      <t>クウショウ</t>
    </rPh>
    <rPh sb="12" eb="13">
      <t>スウ</t>
    </rPh>
    <rPh sb="13" eb="15">
      <t>ケイサン</t>
    </rPh>
    <rPh sb="20" eb="22">
      <t>シュウケイ</t>
    </rPh>
    <rPh sb="23" eb="25">
      <t>ツキベツ</t>
    </rPh>
    <phoneticPr fontId="2"/>
  </si>
  <si>
    <t>（７月）</t>
    <rPh sb="2" eb="3">
      <t>ガツ</t>
    </rPh>
    <phoneticPr fontId="2"/>
  </si>
  <si>
    <t>（８月）</t>
    <rPh sb="2" eb="3">
      <t>ガツ</t>
    </rPh>
    <phoneticPr fontId="2"/>
  </si>
  <si>
    <t>（９月）</t>
    <rPh sb="2" eb="3">
      <t>ガツ</t>
    </rPh>
    <phoneticPr fontId="2"/>
  </si>
  <si>
    <t>〇　空床数計算シート（月別_申請区分②）（７月②）</t>
    <rPh sb="14" eb="19">
      <t>シンセイクブン２</t>
    </rPh>
    <rPh sb="22" eb="23">
      <t>ガツ</t>
    </rPh>
    <phoneticPr fontId="2"/>
  </si>
  <si>
    <t>〇　空床数計算シート（月別_申請区分②）（８月②）</t>
    <rPh sb="14" eb="19">
      <t>シンセイクブン２</t>
    </rPh>
    <rPh sb="22" eb="23">
      <t>ガツ</t>
    </rPh>
    <phoneticPr fontId="2"/>
  </si>
  <si>
    <t>〇　空床数計算シート（月別_申請区分②）（９月②）</t>
    <rPh sb="14" eb="19">
      <t>シンセイクブン２</t>
    </rPh>
    <rPh sb="22" eb="23">
      <t>ガツ</t>
    </rPh>
    <phoneticPr fontId="2"/>
  </si>
  <si>
    <r>
      <rPr>
        <u/>
        <sz val="11"/>
        <rFont val="ＭＳ ゴシック"/>
        <family val="3"/>
        <charset val="128"/>
      </rPr>
      <t>要提出書類</t>
    </r>
    <r>
      <rPr>
        <sz val="11"/>
        <rFont val="ＭＳ ゴシック"/>
        <family val="3"/>
        <charset val="128"/>
      </rPr>
      <t xml:space="preserve">
　○月（前回２月）末時点の即応病床が分かる資料、病棟内に陽性患者の受入ができる個室が存在していないことが確認できる資料</t>
    </r>
    <rPh sb="0" eb="1">
      <t>ヨウ</t>
    </rPh>
    <rPh sb="1" eb="3">
      <t>テイシュツ</t>
    </rPh>
    <rPh sb="3" eb="5">
      <t>ショルイ</t>
    </rPh>
    <rPh sb="8" eb="9">
      <t>ガツ</t>
    </rPh>
    <rPh sb="10" eb="12">
      <t>ゼンカイ</t>
    </rPh>
    <rPh sb="13" eb="14">
      <t>ガツ</t>
    </rPh>
    <rPh sb="15" eb="16">
      <t>マツ</t>
    </rPh>
    <rPh sb="16" eb="18">
      <t>ジテン</t>
    </rPh>
    <rPh sb="19" eb="23">
      <t>ソクオウビョウショウ</t>
    </rPh>
    <rPh sb="24" eb="25">
      <t>ワ</t>
    </rPh>
    <rPh sb="27" eb="29">
      <t>シリョウ</t>
    </rPh>
    <rPh sb="30" eb="33">
      <t>ビョウトウナイ</t>
    </rPh>
    <rPh sb="34" eb="38">
      <t>ヨウセイカンジャ</t>
    </rPh>
    <rPh sb="39" eb="41">
      <t>ウケイレ</t>
    </rPh>
    <rPh sb="45" eb="47">
      <t>コシツ</t>
    </rPh>
    <rPh sb="48" eb="50">
      <t>ソンザイ</t>
    </rPh>
    <rPh sb="58" eb="60">
      <t>カクニン</t>
    </rPh>
    <rPh sb="63" eb="65">
      <t>シリョウ</t>
    </rPh>
    <phoneticPr fontId="2"/>
  </si>
  <si>
    <t>令和４年度に「受入病床確保事業補助金」の交付を受けていない場合は添付してください。</t>
    <phoneticPr fontId="2"/>
  </si>
  <si>
    <t>看護実績表等にコロナ担当者を明記するなどした、専任の看護体制が確認できる資料（全期間）</t>
    <rPh sb="0" eb="2">
      <t>カンゴ</t>
    </rPh>
    <rPh sb="2" eb="4">
      <t>ジッセキ</t>
    </rPh>
    <rPh sb="4" eb="5">
      <t>ヒョウ</t>
    </rPh>
    <rPh sb="5" eb="6">
      <t>トウ</t>
    </rPh>
    <rPh sb="10" eb="13">
      <t>タントウシャ</t>
    </rPh>
    <rPh sb="14" eb="16">
      <t>メイキ</t>
    </rPh>
    <rPh sb="23" eb="25">
      <t>センニン</t>
    </rPh>
    <rPh sb="26" eb="28">
      <t>カンゴ</t>
    </rPh>
    <rPh sb="28" eb="30">
      <t>タイセイ</t>
    </rPh>
    <rPh sb="31" eb="33">
      <t>カクニン</t>
    </rPh>
    <rPh sb="36" eb="38">
      <t>シリョウ</t>
    </rPh>
    <rPh sb="39" eb="42">
      <t>ゼンキカン</t>
    </rPh>
    <phoneticPr fontId="2"/>
  </si>
  <si>
    <r>
      <t>※</t>
    </r>
    <r>
      <rPr>
        <b/>
        <u/>
        <sz val="11"/>
        <color theme="1"/>
        <rFont val="ＭＳ Ｐゴシック"/>
        <family val="3"/>
        <charset val="128"/>
        <scheme val="minor"/>
      </rPr>
      <t>処遇改善はコロナ対応者に行ったものに限られます。</t>
    </r>
    <r>
      <rPr>
        <b/>
        <sz val="11"/>
        <color theme="1"/>
        <rFont val="ＭＳ Ｐゴシック"/>
        <family val="3"/>
        <charset val="128"/>
        <scheme val="minor"/>
      </rPr>
      <t>（定期的な昇給、地域手当など全職員を対象とした経常的な支給は対象外です。）</t>
    </r>
    <rPh sb="1" eb="3">
      <t>ショグウ</t>
    </rPh>
    <rPh sb="3" eb="5">
      <t>カイゼン</t>
    </rPh>
    <rPh sb="9" eb="11">
      <t>タイオウ</t>
    </rPh>
    <rPh sb="11" eb="12">
      <t>シャ</t>
    </rPh>
    <rPh sb="13" eb="14">
      <t>オコナ</t>
    </rPh>
    <rPh sb="19" eb="20">
      <t>カギ</t>
    </rPh>
    <rPh sb="26" eb="28">
      <t>テイキ</t>
    </rPh>
    <rPh sb="28" eb="29">
      <t>テキ</t>
    </rPh>
    <rPh sb="30" eb="32">
      <t>ショウキュウ</t>
    </rPh>
    <rPh sb="33" eb="35">
      <t>チイキ</t>
    </rPh>
    <rPh sb="35" eb="37">
      <t>テアテ</t>
    </rPh>
    <rPh sb="39" eb="40">
      <t>ゼン</t>
    </rPh>
    <rPh sb="40" eb="42">
      <t>ショクイン</t>
    </rPh>
    <rPh sb="43" eb="45">
      <t>タイショウ</t>
    </rPh>
    <rPh sb="48" eb="51">
      <t>ケイジョウテキ</t>
    </rPh>
    <rPh sb="52" eb="54">
      <t>シキュウ</t>
    </rPh>
    <rPh sb="55" eb="57">
      <t>タイショウ</t>
    </rPh>
    <rPh sb="57" eb="58">
      <t>ガイ</t>
    </rPh>
    <phoneticPr fontId="2"/>
  </si>
  <si>
    <t>項目①　休止病床とした理由について</t>
    <rPh sb="0" eb="2">
      <t>コウモク</t>
    </rPh>
    <rPh sb="4" eb="6">
      <t>キュウシ</t>
    </rPh>
    <rPh sb="6" eb="8">
      <t>ビョウショウ</t>
    </rPh>
    <rPh sb="11" eb="13">
      <t>リユウ</t>
    </rPh>
    <phoneticPr fontId="2"/>
  </si>
  <si>
    <t>コロナ専用病床（病室単位）の確保のため物理的に休床とした病床
（多床室内に即応病床があり、同室内を休床とする場合以外はその具体的な理由を記載してください。）</t>
    <rPh sb="3" eb="7">
      <t>センヨウビョウショウ</t>
    </rPh>
    <rPh sb="8" eb="10">
      <t>ビョウシツ</t>
    </rPh>
    <rPh sb="10" eb="12">
      <t>タンイ</t>
    </rPh>
    <rPh sb="14" eb="16">
      <t>カクホ</t>
    </rPh>
    <rPh sb="19" eb="22">
      <t>ブツリテキ</t>
    </rPh>
    <rPh sb="23" eb="25">
      <t>キュウショウ</t>
    </rPh>
    <rPh sb="28" eb="30">
      <t>ビョウショウ</t>
    </rPh>
    <rPh sb="32" eb="35">
      <t>タショウシツ</t>
    </rPh>
    <rPh sb="35" eb="36">
      <t>ナイ</t>
    </rPh>
    <rPh sb="37" eb="41">
      <t>ソクオウビョウショウ</t>
    </rPh>
    <rPh sb="45" eb="47">
      <t>ドウシツ</t>
    </rPh>
    <rPh sb="47" eb="48">
      <t>ナイ</t>
    </rPh>
    <rPh sb="49" eb="51">
      <t>キュウショウ</t>
    </rPh>
    <rPh sb="54" eb="56">
      <t>バアイ</t>
    </rPh>
    <rPh sb="56" eb="58">
      <t>イガイ</t>
    </rPh>
    <rPh sb="61" eb="64">
      <t>グタイテキ</t>
    </rPh>
    <rPh sb="65" eb="67">
      <t>リユウ</t>
    </rPh>
    <rPh sb="68" eb="70">
      <t>キサイ</t>
    </rPh>
    <phoneticPr fontId="2"/>
  </si>
  <si>
    <t>コロナ専用病床の人員確保のために、休床とした病床</t>
    <rPh sb="3" eb="7">
      <t>センヨウビョウショウ</t>
    </rPh>
    <rPh sb="8" eb="10">
      <t>ジンイン</t>
    </rPh>
    <rPh sb="10" eb="12">
      <t>カクホ</t>
    </rPh>
    <rPh sb="17" eb="19">
      <t>キュウショウ</t>
    </rPh>
    <rPh sb="22" eb="24">
      <t>ビョウショウ</t>
    </rPh>
    <phoneticPr fontId="2"/>
  </si>
  <si>
    <t>　休止病床がある病棟の平面図(病室、病床の数や番号が明らかなもの)
　図面には、休止病床の位置が分かるように表示してください。また、休床理由との対応関係を平面図上に表示してください。</t>
    <rPh sb="1" eb="3">
      <t>キュウシ</t>
    </rPh>
    <rPh sb="3" eb="5">
      <t>ビョウショウ</t>
    </rPh>
    <rPh sb="8" eb="10">
      <t>ビョウトウ</t>
    </rPh>
    <rPh sb="40" eb="42">
      <t>キュウシ</t>
    </rPh>
    <rPh sb="42" eb="44">
      <t>ビョウショウ</t>
    </rPh>
    <rPh sb="45" eb="47">
      <t>イチ</t>
    </rPh>
    <rPh sb="48" eb="49">
      <t>ワ</t>
    </rPh>
    <rPh sb="66" eb="68">
      <t>キュウショウ</t>
    </rPh>
    <rPh sb="68" eb="70">
      <t>リユウ</t>
    </rPh>
    <rPh sb="72" eb="74">
      <t>タイオウ</t>
    </rPh>
    <rPh sb="74" eb="76">
      <t>カンケイ</t>
    </rPh>
    <phoneticPr fontId="2"/>
  </si>
  <si>
    <t>〇要提出書類　 ２　休止病床がある病棟の看護人員が確認できる資料　　　　　　　　　</t>
    <rPh sb="1" eb="2">
      <t>ヨウ</t>
    </rPh>
    <rPh sb="2" eb="4">
      <t>テイシュツ</t>
    </rPh>
    <rPh sb="10" eb="14">
      <t>キュウシビョウショウ</t>
    </rPh>
    <rPh sb="17" eb="19">
      <t>ビョウトウ</t>
    </rPh>
    <rPh sb="20" eb="22">
      <t>カンゴ</t>
    </rPh>
    <rPh sb="22" eb="24">
      <t>ジンイン</t>
    </rPh>
    <rPh sb="25" eb="27">
      <t>カクニン</t>
    </rPh>
    <rPh sb="30" eb="32">
      <t>シリョウ</t>
    </rPh>
    <phoneticPr fontId="2"/>
  </si>
  <si>
    <t>（看護実績表等で休床申請日の人数が集計されており、客観的に人員不足が確認できるもの。また、休止病床の申請数と不足人員の対応関係がわかるもの）</t>
    <rPh sb="45" eb="47">
      <t>キュウシ</t>
    </rPh>
    <rPh sb="47" eb="49">
      <t>ビョウショウ</t>
    </rPh>
    <rPh sb="50" eb="52">
      <t>シンセイ</t>
    </rPh>
    <rPh sb="52" eb="53">
      <t>スウ</t>
    </rPh>
    <rPh sb="54" eb="56">
      <t>フソク</t>
    </rPh>
    <rPh sb="56" eb="58">
      <t>ジンイン</t>
    </rPh>
    <rPh sb="59" eb="61">
      <t>タイオウ</t>
    </rPh>
    <rPh sb="61" eb="63">
      <t>カンケイ</t>
    </rPh>
    <phoneticPr fontId="2"/>
  </si>
  <si>
    <t>療養病床</t>
    <rPh sb="0" eb="4">
      <t>リョウヨウビョウショウ</t>
    </rPh>
    <phoneticPr fontId="2"/>
  </si>
  <si>
    <t>療養病床</t>
    <rPh sb="0" eb="2">
      <t>リョウヨウ</t>
    </rPh>
    <rPh sb="2" eb="4">
      <t>ビョウショウ</t>
    </rPh>
    <phoneticPr fontId="2"/>
  </si>
  <si>
    <t>療養病床</t>
    <rPh sb="0" eb="4">
      <t>リョウヨウビョウショウ</t>
    </rPh>
    <phoneticPr fontId="2"/>
  </si>
  <si>
    <t>　※月日を入力してください。（例　10/31）</t>
    <rPh sb="2" eb="4">
      <t>ツキヒ</t>
    </rPh>
    <rPh sb="5" eb="7">
      <t>ニュウリョク</t>
    </rPh>
    <rPh sb="15" eb="16">
      <t>レイ</t>
    </rPh>
    <phoneticPr fontId="2"/>
  </si>
  <si>
    <t>令和５年度神奈川県新型コロナウイルス感染症患者等「受入病床確保事業」補助金</t>
    <rPh sb="4" eb="5">
      <t>ド</t>
    </rPh>
    <rPh sb="34" eb="37">
      <t>ホジョキン</t>
    </rPh>
    <phoneticPr fontId="2"/>
  </si>
  <si>
    <t>根拠資料等</t>
    <rPh sb="0" eb="2">
      <t>コンキョ</t>
    </rPh>
    <rPh sb="2" eb="4">
      <t>シリョウ</t>
    </rPh>
    <rPh sb="4" eb="5">
      <t>トウ</t>
    </rPh>
    <phoneticPr fontId="2"/>
  </si>
  <si>
    <t>１　対象病床</t>
    <rPh sb="2" eb="4">
      <t>タイショウ</t>
    </rPh>
    <rPh sb="4" eb="6">
      <t>ビョウショウ</t>
    </rPh>
    <phoneticPr fontId="2"/>
  </si>
  <si>
    <t>２　病床単価</t>
    <rPh sb="2" eb="4">
      <t>ビョウショウ</t>
    </rPh>
    <rPh sb="4" eb="6">
      <t>タンカ</t>
    </rPh>
    <phoneticPr fontId="2"/>
  </si>
  <si>
    <t>３　看護体制表
（重点医療機関のみ）</t>
    <rPh sb="2" eb="6">
      <t>カンゴタイセイ</t>
    </rPh>
    <rPh sb="6" eb="7">
      <t>ヒョウ</t>
    </rPh>
    <rPh sb="9" eb="11">
      <t>ジュウテン</t>
    </rPh>
    <rPh sb="11" eb="13">
      <t>イリョウ</t>
    </rPh>
    <rPh sb="13" eb="15">
      <t>キカン</t>
    </rPh>
    <phoneticPr fontId="2"/>
  </si>
  <si>
    <t>即応病床数、確保病床に入院中の患者数等を確実に入力
（資料提出の必要はありません。）</t>
    <rPh sb="0" eb="4">
      <t>ソクオウビョウショウ</t>
    </rPh>
    <rPh sb="4" eb="5">
      <t>スウ</t>
    </rPh>
    <rPh sb="18" eb="19">
      <t>トウ</t>
    </rPh>
    <rPh sb="20" eb="22">
      <t>カクジツ</t>
    </rPh>
    <rPh sb="23" eb="25">
      <t>ニュウリョク</t>
    </rPh>
    <rPh sb="27" eb="29">
      <t>シリョウ</t>
    </rPh>
    <rPh sb="29" eb="31">
      <t>テイシュツ</t>
    </rPh>
    <rPh sb="32" eb="34">
      <t>ヒツヨウ</t>
    </rPh>
    <phoneticPr fontId="2"/>
  </si>
  <si>
    <t>構造上の休止病床の申請について　　</t>
    <rPh sb="0" eb="3">
      <t>コウゾウジョウ</t>
    </rPh>
    <rPh sb="4" eb="8">
      <t>キュウシビョウショウ</t>
    </rPh>
    <rPh sb="9" eb="11">
      <t>シンセイ</t>
    </rPh>
    <phoneticPr fontId="2"/>
  </si>
  <si>
    <t>交付決定年月日</t>
    <rPh sb="0" eb="2">
      <t>コウフ</t>
    </rPh>
    <rPh sb="2" eb="4">
      <t>ケッテイ</t>
    </rPh>
    <rPh sb="4" eb="7">
      <t>ネンガッピ</t>
    </rPh>
    <phoneticPr fontId="2"/>
  </si>
  <si>
    <t>交付決定通知番号</t>
    <rPh sb="0" eb="2">
      <t>コウフ</t>
    </rPh>
    <rPh sb="2" eb="4">
      <t>ケッテイ</t>
    </rPh>
    <rPh sb="4" eb="6">
      <t>ツウチ</t>
    </rPh>
    <rPh sb="6" eb="8">
      <t>バンゴウ</t>
    </rPh>
    <phoneticPr fontId="2"/>
  </si>
  <si>
    <t>付け</t>
    <rPh sb="0" eb="1">
      <t>ヅ</t>
    </rPh>
    <phoneticPr fontId="2"/>
  </si>
  <si>
    <t>をもって交付決定のあった令和５年度神奈川</t>
    <rPh sb="4" eb="6">
      <t>コウフ</t>
    </rPh>
    <rPh sb="6" eb="8">
      <t>ケッテイ</t>
    </rPh>
    <rPh sb="12" eb="14">
      <t>レイワ</t>
    </rPh>
    <rPh sb="15" eb="16">
      <t>ネン</t>
    </rPh>
    <rPh sb="16" eb="17">
      <t>ド</t>
    </rPh>
    <rPh sb="17" eb="20">
      <t>カナガワ</t>
    </rPh>
    <phoneticPr fontId="2"/>
  </si>
  <si>
    <t>県新型コロナウイルス感染症患者等受入病床確保事業を完了しましたので、令和５年度</t>
    <rPh sb="0" eb="1">
      <t>ケン</t>
    </rPh>
    <rPh sb="1" eb="3">
      <t>シンガタ</t>
    </rPh>
    <rPh sb="38" eb="39">
      <t>ド</t>
    </rPh>
    <phoneticPr fontId="2"/>
  </si>
  <si>
    <t>項の規定に基づき、次のとおり報告します。</t>
    <phoneticPr fontId="2"/>
  </si>
  <si>
    <t>神奈川県新型コロナウイルス感染症患者等受入病床確保事業補助金交付要綱第12条第１</t>
    <rPh sb="0" eb="4">
      <t>カナガワケン</t>
    </rPh>
    <phoneticPr fontId="2"/>
  </si>
  <si>
    <t>　※県から送付された「交付決定通知書」の右上に記載の日付を入力してください。(例　2/10）</t>
    <phoneticPr fontId="2"/>
  </si>
  <si>
    <t>　※県から送付された「交付決定通知書」の右上に記載されている健総第～号の5桁の番号（半角）となります。</t>
    <rPh sb="30" eb="31">
      <t>ケン</t>
    </rPh>
    <rPh sb="31" eb="32">
      <t>ソウ</t>
    </rPh>
    <rPh sb="32" eb="33">
      <t>ダイ</t>
    </rPh>
    <rPh sb="34" eb="35">
      <t>ゴウ</t>
    </rPh>
    <rPh sb="37" eb="38">
      <t>ケタ</t>
    </rPh>
    <phoneticPr fontId="2"/>
  </si>
  <si>
    <t>申請する事業区分により、(１)、(２)を入力してください。</t>
    <rPh sb="0" eb="2">
      <t>シンセイ</t>
    </rPh>
    <rPh sb="4" eb="6">
      <t>ジギョウ</t>
    </rPh>
    <rPh sb="6" eb="8">
      <t>クブン</t>
    </rPh>
    <rPh sb="20" eb="22">
      <t>ニュウリョク</t>
    </rPh>
    <phoneticPr fontId="2"/>
  </si>
  <si>
    <t>申請する事業区分により、(１)、(２)を添付してください。</t>
    <rPh sb="0" eb="2">
      <t>シンセイ</t>
    </rPh>
    <rPh sb="4" eb="6">
      <t>ジギョウ</t>
    </rPh>
    <rPh sb="6" eb="8">
      <t>クブン</t>
    </rPh>
    <rPh sb="20" eb="22">
      <t>テンプ</t>
    </rPh>
    <phoneticPr fontId="2"/>
  </si>
  <si>
    <t>　(4)　その他参考となる書類（確保病床及び休止病床の配置状況が分かる図面、別紙</t>
    <rPh sb="7" eb="8">
      <t>タ</t>
    </rPh>
    <rPh sb="8" eb="10">
      <t>サンコウ</t>
    </rPh>
    <rPh sb="13" eb="15">
      <t>ショルイ</t>
    </rPh>
    <rPh sb="16" eb="18">
      <t>カクホ</t>
    </rPh>
    <rPh sb="18" eb="20">
      <t>ビョウショウ</t>
    </rPh>
    <rPh sb="20" eb="21">
      <t>オヨ</t>
    </rPh>
    <rPh sb="22" eb="24">
      <t>キュウシ</t>
    </rPh>
    <rPh sb="24" eb="26">
      <t>ビョウショウ</t>
    </rPh>
    <rPh sb="27" eb="29">
      <t>ハイチ</t>
    </rPh>
    <rPh sb="29" eb="31">
      <t>ジョウキョウ</t>
    </rPh>
    <rPh sb="32" eb="33">
      <t>ワ</t>
    </rPh>
    <rPh sb="35" eb="37">
      <t>ズメン</t>
    </rPh>
    <rPh sb="38" eb="40">
      <t>ベッシ</t>
    </rPh>
    <phoneticPr fontId="2"/>
  </si>
  <si>
    <t>　　　６「対象経費支出額」の算出方法が分かる書類ほか）</t>
    <phoneticPr fontId="2"/>
  </si>
  <si>
    <t>　（６）令和５年５月８日以降の補助要件</t>
    <rPh sb="4" eb="6">
      <t>レイワ</t>
    </rPh>
    <rPh sb="7" eb="8">
      <t>ネン</t>
    </rPh>
    <rPh sb="9" eb="10">
      <t>ガツ</t>
    </rPh>
    <rPh sb="11" eb="14">
      <t>ニチイコウ</t>
    </rPh>
    <rPh sb="15" eb="19">
      <t>ホジョヨウケン</t>
    </rPh>
    <phoneticPr fontId="2"/>
  </si>
  <si>
    <t>※6　休止病床数は、即応病床１床あたり１床まで（ＩＣＵ・ＨＣＵ病床（重症者・中等症者病床）は２床まで）が補助の上限です。</t>
    <rPh sb="3" eb="5">
      <t>キュウシ</t>
    </rPh>
    <rPh sb="5" eb="7">
      <t>ビョウショウ</t>
    </rPh>
    <rPh sb="7" eb="8">
      <t>スウ</t>
    </rPh>
    <rPh sb="10" eb="12">
      <t>ソクオウ</t>
    </rPh>
    <rPh sb="12" eb="14">
      <t>ビョウショウ</t>
    </rPh>
    <rPh sb="15" eb="16">
      <t>ショウ</t>
    </rPh>
    <rPh sb="20" eb="21">
      <t>ユカ</t>
    </rPh>
    <rPh sb="31" eb="33">
      <t>ビョウショウ</t>
    </rPh>
    <rPh sb="34" eb="37">
      <t>ジュウショウシャ</t>
    </rPh>
    <rPh sb="38" eb="40">
      <t>チュウトウ</t>
    </rPh>
    <rPh sb="40" eb="41">
      <t>ショウ</t>
    </rPh>
    <rPh sb="41" eb="42">
      <t>シャ</t>
    </rPh>
    <rPh sb="42" eb="44">
      <t>ビョウショウ</t>
    </rPh>
    <rPh sb="47" eb="48">
      <t>ユカ</t>
    </rPh>
    <rPh sb="52" eb="54">
      <t>ホジョ</t>
    </rPh>
    <rPh sb="55" eb="57">
      <t>ジョウゲン</t>
    </rPh>
    <phoneticPr fontId="17"/>
  </si>
  <si>
    <t>※7　 ＩＣＵ・ＨＣＵ病床以外の即応病床について、多床室を即応病床とするとき、構造上の事情により個室化が困難な場合は、即応病床１床あたり２床、休止病床とすることが可能です。</t>
    <rPh sb="16" eb="18">
      <t>ソクオウ</t>
    </rPh>
    <rPh sb="29" eb="31">
      <t>ソクオウ</t>
    </rPh>
    <rPh sb="31" eb="33">
      <t>ビョウショウ</t>
    </rPh>
    <rPh sb="59" eb="61">
      <t>ソクオウ</t>
    </rPh>
    <phoneticPr fontId="2"/>
  </si>
  <si>
    <t>※7　ＩＣＵ・ＨＣＵ病床以外の即応病床について、多床室を即応病床とするとき、構造上の事情により個室化が困難な場合は、即応病床１床あたり２床、休止病床とすることが可能です。</t>
    <rPh sb="15" eb="17">
      <t>ソクオウ</t>
    </rPh>
    <rPh sb="28" eb="30">
      <t>ソクオウ</t>
    </rPh>
    <rPh sb="30" eb="32">
      <t>ビョウショウ</t>
    </rPh>
    <rPh sb="58" eb="60">
      <t>ソクオウ</t>
    </rPh>
    <phoneticPr fontId="2"/>
  </si>
  <si>
    <t>別紙６（参考資料）</t>
    <rPh sb="0" eb="2">
      <t>ベッシ</t>
    </rPh>
    <rPh sb="4" eb="6">
      <t>サンコウ</t>
    </rPh>
    <rPh sb="6" eb="8">
      <t>シリョウ</t>
    </rPh>
    <phoneticPr fontId="17"/>
  </si>
  <si>
    <t>別紙６（参考資料）</t>
    <phoneticPr fontId="17"/>
  </si>
  <si>
    <t>別紙６（参考資料）</t>
    <phoneticPr fontId="2"/>
  </si>
  <si>
    <t>※1　稼働病床数（A）は、新型コロナウイルス患者専用病床として実際に稼働した病床数です。</t>
    <rPh sb="3" eb="5">
      <t>カドウ</t>
    </rPh>
    <rPh sb="5" eb="8">
      <t>ビョウショウスウ</t>
    </rPh>
    <phoneticPr fontId="17"/>
  </si>
  <si>
    <t xml:space="preserve">※　延べ空床数は、新型コロナウイルス感染症患者専用病床として稼働する病床のうち、令和５年７月１日（ただし、新型コロナウイルス感染症患者の受入れ体制が整った日以降）から令和５年９月30日までの間で、今回申請する病床数となります。
</t>
    <rPh sb="88" eb="89">
      <t>ガツ</t>
    </rPh>
    <rPh sb="95" eb="96">
      <t>アイダ</t>
    </rPh>
    <rPh sb="98" eb="100">
      <t>コンカイ</t>
    </rPh>
    <rPh sb="100" eb="102">
      <t>シンセイ</t>
    </rPh>
    <phoneticPr fontId="2"/>
  </si>
  <si>
    <t>別紙６_総事業費(A)</t>
    <rPh sb="0" eb="2">
      <t>ベッシ</t>
    </rPh>
    <phoneticPr fontId="2"/>
  </si>
  <si>
    <t>別紙６_選定額　(D)</t>
    <rPh sb="0" eb="2">
      <t>ベッシ</t>
    </rPh>
    <phoneticPr fontId="2"/>
  </si>
  <si>
    <t>事業の実施に要した経費精算額算出内訳（令和５年度神奈川県新型コロナウイルス感染症患者等受入病床確保事業）</t>
    <rPh sb="9" eb="11">
      <t>ケイヒ</t>
    </rPh>
    <rPh sb="24" eb="28">
      <t>カナガワケン</t>
    </rPh>
    <rPh sb="28" eb="30">
      <t>シンガタ</t>
    </rPh>
    <rPh sb="37" eb="40">
      <t>カンセンショウ</t>
    </rPh>
    <rPh sb="40" eb="42">
      <t>カンジャ</t>
    </rPh>
    <rPh sb="42" eb="43">
      <t>トウ</t>
    </rPh>
    <rPh sb="43" eb="45">
      <t>ウケイレ</t>
    </rPh>
    <rPh sb="45" eb="47">
      <t>ビョウショウ</t>
    </rPh>
    <rPh sb="47" eb="49">
      <t>カクホ</t>
    </rPh>
    <rPh sb="49" eb="51">
      <t>ジギョウ</t>
    </rPh>
    <phoneticPr fontId="4"/>
  </si>
  <si>
    <t>神奈川県新型コロナウイルス感染症患者等受入病床確保事業補助金に関する事業実施実績</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rPh sb="38" eb="40">
      <t>ジッセキ</t>
    </rPh>
    <phoneticPr fontId="4"/>
  </si>
  <si>
    <t xml:space="preserve">※　延べ空床数は、新型コロナウイルス感染症患者専用病床として稼働する病床のうち、令和５年７月１日（ただし、新型コロナウイルス感染症患者の受入れ体制が整った日以降）から令和５年９月30日までの間で、今回申請する病床数となります。
</t>
    <rPh sb="95" eb="96">
      <t>アイダ</t>
    </rPh>
    <rPh sb="98" eb="100">
      <t>コンカイ</t>
    </rPh>
    <rPh sb="100" eb="102">
      <t>シンセイ</t>
    </rPh>
    <phoneticPr fontId="2"/>
  </si>
  <si>
    <t xml:space="preserve">※　対象経費支出額の単価(円)/日は、延べ空床数に、新型コロナウイルス感染症患者を受け入れた場合に得られる１床当たりの診療報酬等に相当する額を記載してください。
  なお、１床当たりの診療報酬等に相当する額の内訳が確認できる資料を別途添付してください。 </t>
    <rPh sb="10" eb="12">
      <t>タンカ</t>
    </rPh>
    <rPh sb="13" eb="14">
      <t>エン</t>
    </rPh>
    <rPh sb="16" eb="17">
      <t>ニチ</t>
    </rPh>
    <phoneticPr fontId="2"/>
  </si>
  <si>
    <t xml:space="preserve">※　対象経費支出額の単価(円)/日は、延べ空床数に、新型コロナウイルス感染症患者を受け入れた場合に得られる１床当たりの診療報酬等に相当する額を記載してください。
  なお、１床当たりの診療報酬等に相当する額の内訳が確認できる資料を別途添付してください。 </t>
    <phoneticPr fontId="2"/>
  </si>
  <si>
    <t>（A）に記載の確保病床数までとなります。</t>
    <rPh sb="7" eb="9">
      <t>カクホ</t>
    </rPh>
    <rPh sb="11" eb="12">
      <t>スウ</t>
    </rPh>
    <phoneticPr fontId="2"/>
  </si>
  <si>
    <r>
      <rPr>
        <b/>
        <sz val="10"/>
        <rFont val="ＭＳ ゴシック"/>
        <family val="3"/>
        <charset val="128"/>
      </rPr>
      <t>１．空床数の算出方法について</t>
    </r>
    <r>
      <rPr>
        <sz val="10"/>
        <rFont val="ＭＳ ゴシック"/>
        <family val="3"/>
        <charset val="128"/>
      </rPr>
      <t xml:space="preserve">
　空床数の算出方法について確認を行うものです。
</t>
    </r>
    <r>
      <rPr>
        <b/>
        <sz val="10"/>
        <rFont val="ＭＳ ゴシック"/>
        <family val="3"/>
        <charset val="128"/>
      </rPr>
      <t>２．休止病床の申請数について</t>
    </r>
    <r>
      <rPr>
        <sz val="10"/>
        <rFont val="ＭＳ ゴシック"/>
        <family val="3"/>
        <charset val="128"/>
      </rPr>
      <t xml:space="preserve">
　休止病床とはコロナ専用病床の確保のためにやむを得ず休止した病床であることを改めて確認いたします。</t>
    </r>
    <r>
      <rPr>
        <sz val="10"/>
        <color rgb="FFFF0000"/>
        <rFont val="ＭＳ ゴシック"/>
        <family val="3"/>
        <charset val="128"/>
      </rPr>
      <t xml:space="preserve">
</t>
    </r>
    <r>
      <rPr>
        <b/>
        <sz val="10"/>
        <rFont val="ＭＳ ゴシック"/>
        <family val="3"/>
        <charset val="128"/>
      </rPr>
      <t>３．HCU・ICUの人員配置について</t>
    </r>
    <rPh sb="2" eb="4">
      <t>クウショウ</t>
    </rPh>
    <rPh sb="4" eb="5">
      <t>スウ</t>
    </rPh>
    <rPh sb="6" eb="8">
      <t>サンシュツ</t>
    </rPh>
    <rPh sb="8" eb="10">
      <t>ホウホウ</t>
    </rPh>
    <rPh sb="16" eb="18">
      <t>クウショウ</t>
    </rPh>
    <rPh sb="18" eb="19">
      <t>スウ</t>
    </rPh>
    <rPh sb="20" eb="22">
      <t>サンシュツ</t>
    </rPh>
    <rPh sb="22" eb="24">
      <t>ホウホウ</t>
    </rPh>
    <rPh sb="28" eb="30">
      <t>カクニン</t>
    </rPh>
    <rPh sb="31" eb="32">
      <t>オコナ</t>
    </rPh>
    <phoneticPr fontId="2"/>
  </si>
  <si>
    <t>申請書一式と一緒に紙ベースでご提出いただくとともに、エクセルファイルを電子メールで提出してください。
※添付ファイル名：[医療機関名]役員一覧
（令和５年度、既に本補助金を申請いただいた医療機関は役員に変更がなければ不要です。）</t>
    <rPh sb="0" eb="3">
      <t>シンセイショ</t>
    </rPh>
    <rPh sb="3" eb="5">
      <t>イッシキ</t>
    </rPh>
    <rPh sb="6" eb="8">
      <t>イッショ</t>
    </rPh>
    <rPh sb="9" eb="10">
      <t>カミ</t>
    </rPh>
    <rPh sb="15" eb="17">
      <t>テイシュツ</t>
    </rPh>
    <rPh sb="35" eb="37">
      <t>デンシ</t>
    </rPh>
    <rPh sb="41" eb="43">
      <t>テイシュツ</t>
    </rPh>
    <rPh sb="52" eb="54">
      <t>テンプ</t>
    </rPh>
    <rPh sb="58" eb="59">
      <t>メイ</t>
    </rPh>
    <rPh sb="61" eb="63">
      <t>イリョウ</t>
    </rPh>
    <rPh sb="63" eb="65">
      <t>キカン</t>
    </rPh>
    <rPh sb="65" eb="66">
      <t>メイ</t>
    </rPh>
    <rPh sb="67" eb="69">
      <t>ヤクイン</t>
    </rPh>
    <rPh sb="69" eb="71">
      <t>イチラン</t>
    </rPh>
    <rPh sb="73" eb="75">
      <t>レイワ</t>
    </rPh>
    <rPh sb="76" eb="78">
      <t>ネンド</t>
    </rPh>
    <rPh sb="79" eb="80">
      <t>スデ</t>
    </rPh>
    <rPh sb="81" eb="82">
      <t>ホン</t>
    </rPh>
    <rPh sb="82" eb="85">
      <t>ホジョキン</t>
    </rPh>
    <rPh sb="86" eb="88">
      <t>シンセイ</t>
    </rPh>
    <rPh sb="93" eb="95">
      <t>イリョウ</t>
    </rPh>
    <rPh sb="95" eb="97">
      <t>キカン</t>
    </rPh>
    <rPh sb="98" eb="100">
      <t>ヤクイン</t>
    </rPh>
    <rPh sb="101" eb="103">
      <t>ヘンコウ</t>
    </rPh>
    <rPh sb="108" eb="110">
      <t>フヨウ</t>
    </rPh>
    <phoneticPr fontId="2"/>
  </si>
  <si>
    <r>
      <t>「対象経費支出額」の「単価」欄の算定方法が分かる資料
①対象期間中の該当病床の全患者の診療報酬の合計点数、全入院延べ日数の分かる資料
②算定に使用した診療報酬明細書の写し(個人情報が抹消されたもの)各単価ごとに３～５人分、及び、それらの集計結果表(①によらない場合)※入院日数１日は計算対象外</t>
    </r>
    <r>
      <rPr>
        <sz val="12"/>
        <color theme="1"/>
        <rFont val="ＭＳ 明朝"/>
        <family val="2"/>
        <charset val="128"/>
      </rPr>
      <t/>
    </r>
    <phoneticPr fontId="2"/>
  </si>
  <si>
    <t>５　G-MISの入力</t>
    <rPh sb="8" eb="10">
      <t>ニュウリョク</t>
    </rPh>
    <phoneticPr fontId="2"/>
  </si>
  <si>
    <t>４　ICU、HCUの届出</t>
    <rPh sb="10" eb="12">
      <t>トドケデ</t>
    </rPh>
    <phoneticPr fontId="2"/>
  </si>
  <si>
    <t>ICU、HCU病床の関東厚生局への届出（施設基準に係る届出書類等）等
ICU及びHCU空床として申請する期間中の当該病床の看護配置人数が分かる書類
申請するICU、HCU病床の所在が分かる平面図</t>
    <phoneticPr fontId="2"/>
  </si>
  <si>
    <t>全ての医療機関で提出が必要となります。
処遇改善はコロナ対応者に行ったものに限られます。（定期的な昇給、地域手当など全職員を対象とした経常的な支給は対象外です。）
※院内感染が発生した医療機関に対する補助の場合は添付不要です。</t>
    <rPh sb="0" eb="1">
      <t>スベ</t>
    </rPh>
    <rPh sb="3" eb="5">
      <t>イリョウ</t>
    </rPh>
    <rPh sb="5" eb="7">
      <t>キカン</t>
    </rPh>
    <rPh sb="8" eb="10">
      <t>テイシュツ</t>
    </rPh>
    <rPh sb="11" eb="13">
      <t>ヒツヨウ</t>
    </rPh>
    <phoneticPr fontId="2"/>
  </si>
  <si>
    <r>
      <rPr>
        <u/>
        <sz val="11"/>
        <rFont val="ＭＳ ゴシック"/>
        <family val="3"/>
        <charset val="128"/>
      </rPr>
      <t>要提出書類</t>
    </r>
    <r>
      <rPr>
        <sz val="11"/>
        <rFont val="ＭＳ ゴシック"/>
        <family val="3"/>
        <charset val="128"/>
      </rPr>
      <t xml:space="preserve">
　</t>
    </r>
    <r>
      <rPr>
        <b/>
        <sz val="11"/>
        <rFont val="ＭＳ ゴシック"/>
        <family val="3"/>
        <charset val="128"/>
      </rPr>
      <t>空床数の算出方法について</t>
    </r>
    <r>
      <rPr>
        <sz val="11"/>
        <rFont val="ＭＳ ゴシック"/>
        <family val="3"/>
        <charset val="128"/>
      </rPr>
      <t>：①ベッドマップの写し
　②システム等から出力された入退院日時のわかるもの
　</t>
    </r>
    <r>
      <rPr>
        <b/>
        <sz val="11"/>
        <rFont val="ＭＳ ゴシック"/>
        <family val="3"/>
        <charset val="128"/>
      </rPr>
      <t>休止病床の申請について</t>
    </r>
    <r>
      <rPr>
        <sz val="11"/>
        <rFont val="ＭＳ ゴシック"/>
        <family val="3"/>
        <charset val="128"/>
      </rPr>
      <t>：
　①病棟平面図②休止病床がある病棟の看護人員が確認できる書類
　</t>
    </r>
    <r>
      <rPr>
        <b/>
        <sz val="11"/>
        <rFont val="ＭＳ ゴシック"/>
        <family val="3"/>
        <charset val="128"/>
      </rPr>
      <t>HCU・ICUの人員配置について</t>
    </r>
    <r>
      <rPr>
        <sz val="11"/>
        <rFont val="ＭＳ ゴシック"/>
        <family val="3"/>
        <charset val="128"/>
      </rPr>
      <t>：ＩＣＵ、ＨＣＵ病床の関東厚生局へ
　の届け出（施設基準に係る届出書類等）等</t>
    </r>
    <rPh sb="0" eb="1">
      <t>ヨウ</t>
    </rPh>
    <rPh sb="1" eb="3">
      <t>テイシュツ</t>
    </rPh>
    <rPh sb="3" eb="5">
      <t>ショルイ</t>
    </rPh>
    <rPh sb="7" eb="9">
      <t>クウショウ</t>
    </rPh>
    <rPh sb="9" eb="10">
      <t>スウ</t>
    </rPh>
    <rPh sb="11" eb="13">
      <t>サンシュツ</t>
    </rPh>
    <rPh sb="13" eb="15">
      <t>ホウホウ</t>
    </rPh>
    <rPh sb="28" eb="29">
      <t>ウツ</t>
    </rPh>
    <rPh sb="37" eb="38">
      <t>トウ</t>
    </rPh>
    <rPh sb="40" eb="42">
      <t>シュツリョク</t>
    </rPh>
    <rPh sb="45" eb="48">
      <t>ニュウタイイン</t>
    </rPh>
    <rPh sb="48" eb="50">
      <t>ニチジ</t>
    </rPh>
    <rPh sb="73" eb="75">
      <t>ビョウトウ</t>
    </rPh>
    <rPh sb="75" eb="78">
      <t>ヘイメンズ</t>
    </rPh>
    <rPh sb="99" eb="101">
      <t>ショルイ</t>
    </rPh>
    <phoneticPr fontId="2"/>
  </si>
  <si>
    <t>院内感染状況確認資料</t>
    <rPh sb="0" eb="2">
      <t>インナイ</t>
    </rPh>
    <rPh sb="2" eb="4">
      <t>カンセン</t>
    </rPh>
    <rPh sb="4" eb="6">
      <t>ジョウキョウ</t>
    </rPh>
    <phoneticPr fontId="2"/>
  </si>
  <si>
    <t>院内感染が発生した医療機関に対する病床確保料の申請をいただく医療機関において、補助要件を満たしているか確認を行うものです。
※該当がなければ提出不要です。</t>
    <rPh sb="0" eb="2">
      <t>インナイ</t>
    </rPh>
    <rPh sb="2" eb="4">
      <t>カンセン</t>
    </rPh>
    <rPh sb="5" eb="7">
      <t>ハッセイ</t>
    </rPh>
    <rPh sb="9" eb="11">
      <t>イリョウ</t>
    </rPh>
    <rPh sb="11" eb="13">
      <t>キカン</t>
    </rPh>
    <rPh sb="14" eb="15">
      <t>タイ</t>
    </rPh>
    <rPh sb="17" eb="19">
      <t>ビョウショウ</t>
    </rPh>
    <rPh sb="19" eb="21">
      <t>カクホ</t>
    </rPh>
    <rPh sb="21" eb="22">
      <t>リョウ</t>
    </rPh>
    <rPh sb="23" eb="25">
      <t>シンセイ</t>
    </rPh>
    <rPh sb="30" eb="32">
      <t>イリョウ</t>
    </rPh>
    <rPh sb="32" eb="34">
      <t>キカン</t>
    </rPh>
    <rPh sb="39" eb="41">
      <t>ホジョ</t>
    </rPh>
    <rPh sb="41" eb="43">
      <t>ヨウケン</t>
    </rPh>
    <rPh sb="44" eb="45">
      <t>ミ</t>
    </rPh>
    <rPh sb="51" eb="53">
      <t>カクニン</t>
    </rPh>
    <rPh sb="54" eb="55">
      <t>オコナ</t>
    </rPh>
    <rPh sb="63" eb="65">
      <t>ガイトウ</t>
    </rPh>
    <rPh sb="70" eb="72">
      <t>テイシュツ</t>
    </rPh>
    <rPh sb="72" eb="74">
      <t>フヨウ</t>
    </rPh>
    <phoneticPr fontId="2"/>
  </si>
  <si>
    <r>
      <rPr>
        <u/>
        <sz val="11"/>
        <rFont val="ＭＳ ゴシック"/>
        <family val="3"/>
        <charset val="128"/>
      </rPr>
      <t>要提出書類</t>
    </r>
    <r>
      <rPr>
        <sz val="11"/>
        <rFont val="ＭＳ ゴシック"/>
        <family val="3"/>
        <charset val="128"/>
      </rPr>
      <t xml:space="preserve">
　病棟平面図やベッドマップ、看護師の勤務表や対外的に告知した院内感染発生時の資料、外部からの受入実績の証明ができるレセプト等（詳細は別シート参照）</t>
    </r>
    <rPh sb="0" eb="1">
      <t>ヨウ</t>
    </rPh>
    <rPh sb="1" eb="3">
      <t>テイシュツ</t>
    </rPh>
    <rPh sb="3" eb="5">
      <t>ショルイ</t>
    </rPh>
    <rPh sb="7" eb="9">
      <t>ビョウトウ</t>
    </rPh>
    <rPh sb="9" eb="12">
      <t>ヘイメンズ</t>
    </rPh>
    <rPh sb="20" eb="23">
      <t>カンゴシ</t>
    </rPh>
    <rPh sb="24" eb="26">
      <t>キンム</t>
    </rPh>
    <rPh sb="26" eb="27">
      <t>ヒョウ</t>
    </rPh>
    <rPh sb="28" eb="31">
      <t>タイガイテキ</t>
    </rPh>
    <rPh sb="32" eb="34">
      <t>コクチ</t>
    </rPh>
    <rPh sb="36" eb="38">
      <t>インナイ</t>
    </rPh>
    <rPh sb="38" eb="40">
      <t>カンセン</t>
    </rPh>
    <rPh sb="40" eb="42">
      <t>ハッセイ</t>
    </rPh>
    <rPh sb="42" eb="43">
      <t>ジ</t>
    </rPh>
    <rPh sb="44" eb="46">
      <t>シリョウ</t>
    </rPh>
    <rPh sb="47" eb="49">
      <t>ガイブ</t>
    </rPh>
    <rPh sb="52" eb="54">
      <t>ウケイレ</t>
    </rPh>
    <rPh sb="54" eb="56">
      <t>ジッセキ</t>
    </rPh>
    <rPh sb="57" eb="59">
      <t>ショウメイ</t>
    </rPh>
    <rPh sb="67" eb="68">
      <t>トウ</t>
    </rPh>
    <rPh sb="69" eb="71">
      <t>ショウサイ</t>
    </rPh>
    <rPh sb="72" eb="73">
      <t>ベツ</t>
    </rPh>
    <rPh sb="76" eb="78">
      <t>サンショウ</t>
    </rPh>
    <phoneticPr fontId="2"/>
  </si>
  <si>
    <t>ＨＣＵ</t>
    <phoneticPr fontId="17"/>
  </si>
  <si>
    <t>〇　空床数計算シート（月別）院内感染用（７月）</t>
    <rPh sb="2" eb="4">
      <t>クウショウ</t>
    </rPh>
    <rPh sb="4" eb="5">
      <t>スウ</t>
    </rPh>
    <rPh sb="5" eb="7">
      <t>ケイサン</t>
    </rPh>
    <rPh sb="11" eb="13">
      <t>ツキベツ</t>
    </rPh>
    <rPh sb="14" eb="16">
      <t>インナイ</t>
    </rPh>
    <rPh sb="16" eb="18">
      <t>カンセン</t>
    </rPh>
    <rPh sb="18" eb="19">
      <t>ヨウ</t>
    </rPh>
    <rPh sb="21" eb="22">
      <t>ガツ</t>
    </rPh>
    <phoneticPr fontId="17"/>
  </si>
  <si>
    <t>〇　空床数計算シート（月別）院内感染用（８月）</t>
    <rPh sb="2" eb="4">
      <t>クウショウ</t>
    </rPh>
    <rPh sb="4" eb="5">
      <t>スウ</t>
    </rPh>
    <rPh sb="5" eb="7">
      <t>ケイサン</t>
    </rPh>
    <rPh sb="11" eb="13">
      <t>ツキベツ</t>
    </rPh>
    <rPh sb="14" eb="16">
      <t>インナイ</t>
    </rPh>
    <rPh sb="16" eb="18">
      <t>カンセン</t>
    </rPh>
    <rPh sb="18" eb="19">
      <t>ヨウ</t>
    </rPh>
    <rPh sb="21" eb="22">
      <t>ガツ</t>
    </rPh>
    <phoneticPr fontId="17"/>
  </si>
  <si>
    <t>〇　空床数計算シート（月別）院内感染用（９月）</t>
    <rPh sb="2" eb="4">
      <t>クウショウ</t>
    </rPh>
    <rPh sb="4" eb="5">
      <t>スウ</t>
    </rPh>
    <rPh sb="5" eb="7">
      <t>ケイサン</t>
    </rPh>
    <rPh sb="11" eb="13">
      <t>ツキベツ</t>
    </rPh>
    <rPh sb="14" eb="16">
      <t>インナイ</t>
    </rPh>
    <rPh sb="16" eb="18">
      <t>カンセン</t>
    </rPh>
    <rPh sb="18" eb="19">
      <t>ヨウ</t>
    </rPh>
    <rPh sb="21" eb="22">
      <t>ガツ</t>
    </rPh>
    <phoneticPr fontId="17"/>
  </si>
  <si>
    <r>
      <t xml:space="preserve">２　休止病床の申請について
</t>
    </r>
    <r>
      <rPr>
        <sz val="12"/>
        <color rgb="FFFF0000"/>
        <rFont val="ＭＳ Ｐゴシック"/>
        <family val="3"/>
        <charset val="128"/>
        <scheme val="major"/>
      </rPr>
      <t>コロナ専用病床の確保のためにやむを得ず休止した病床であることを確認いたします。休止病床の申請がある医療機関は記載してください。</t>
    </r>
    <rPh sb="2" eb="4">
      <t>キュウシ</t>
    </rPh>
    <rPh sb="4" eb="6">
      <t>ビョウショウ</t>
    </rPh>
    <rPh sb="7" eb="9">
      <t>シンセイ</t>
    </rPh>
    <rPh sb="53" eb="55">
      <t>キュウシ</t>
    </rPh>
    <rPh sb="55" eb="57">
      <t>ビョウショウ</t>
    </rPh>
    <rPh sb="58" eb="60">
      <t>シンセイ</t>
    </rPh>
    <rPh sb="63" eb="65">
      <t>イリョウ</t>
    </rPh>
    <rPh sb="65" eb="67">
      <t>キカン</t>
    </rPh>
    <rPh sb="68" eb="70">
      <t>キサイ</t>
    </rPh>
    <phoneticPr fontId="2"/>
  </si>
  <si>
    <t>項目②　休床とせざるを得ない具体的な理由を記載してください。</t>
    <rPh sb="0" eb="2">
      <t>コウモク</t>
    </rPh>
    <rPh sb="4" eb="6">
      <t>キュウショウ</t>
    </rPh>
    <rPh sb="11" eb="12">
      <t>エ</t>
    </rPh>
    <rPh sb="14" eb="17">
      <t>グタイテキ</t>
    </rPh>
    <rPh sb="18" eb="20">
      <t>リユウ</t>
    </rPh>
    <rPh sb="21" eb="23">
      <t>キサイ</t>
    </rPh>
    <phoneticPr fontId="2"/>
  </si>
  <si>
    <t>院内感染状況確認資料</t>
    <rPh sb="0" eb="2">
      <t>インナイ</t>
    </rPh>
    <rPh sb="2" eb="4">
      <t>カンセン</t>
    </rPh>
    <rPh sb="4" eb="6">
      <t>ジョウキョウ</t>
    </rPh>
    <rPh sb="6" eb="8">
      <t>カクニン</t>
    </rPh>
    <rPh sb="8" eb="10">
      <t>シリョウ</t>
    </rPh>
    <phoneticPr fontId="2"/>
  </si>
  <si>
    <t>１　院内感染の発生期間</t>
    <rPh sb="2" eb="4">
      <t>インナイ</t>
    </rPh>
    <rPh sb="4" eb="6">
      <t>カンセン</t>
    </rPh>
    <rPh sb="7" eb="9">
      <t>ハッセイ</t>
    </rPh>
    <rPh sb="9" eb="11">
      <t>キカン</t>
    </rPh>
    <phoneticPr fontId="2"/>
  </si>
  <si>
    <t>２　院内感染発生時の対応状況（概要）</t>
    <rPh sb="2" eb="4">
      <t>インナイ</t>
    </rPh>
    <rPh sb="4" eb="6">
      <t>カンセン</t>
    </rPh>
    <rPh sb="6" eb="8">
      <t>ハッセイ</t>
    </rPh>
    <rPh sb="8" eb="9">
      <t>ジ</t>
    </rPh>
    <rPh sb="10" eb="12">
      <t>タイオウ</t>
    </rPh>
    <rPh sb="12" eb="14">
      <t>ジョウキョウ</t>
    </rPh>
    <rPh sb="15" eb="17">
      <t>ガイヨウ</t>
    </rPh>
    <phoneticPr fontId="2"/>
  </si>
  <si>
    <t>１の院内感染発生の始期から終期までの貴院におけるクラスター対応の経過</t>
    <rPh sb="2" eb="4">
      <t>インナイ</t>
    </rPh>
    <rPh sb="4" eb="6">
      <t>カンセン</t>
    </rPh>
    <rPh sb="6" eb="8">
      <t>ハッセイ</t>
    </rPh>
    <rPh sb="9" eb="11">
      <t>シキ</t>
    </rPh>
    <rPh sb="13" eb="15">
      <t>シュウキ</t>
    </rPh>
    <rPh sb="18" eb="20">
      <t>キイン</t>
    </rPh>
    <rPh sb="29" eb="31">
      <t>タイオウ</t>
    </rPh>
    <rPh sb="32" eb="34">
      <t>ケイカ</t>
    </rPh>
    <phoneticPr fontId="2"/>
  </si>
  <si>
    <t>　　　ア　院内感染発生後、ゾーニング、専任看護体制の確立により「専用病棟」を</t>
    <rPh sb="5" eb="7">
      <t>インナイ</t>
    </rPh>
    <rPh sb="7" eb="9">
      <t>カンセン</t>
    </rPh>
    <rPh sb="19" eb="21">
      <t>センニン</t>
    </rPh>
    <rPh sb="21" eb="23">
      <t>カンゴ</t>
    </rPh>
    <rPh sb="23" eb="25">
      <t>タイセイ</t>
    </rPh>
    <rPh sb="26" eb="28">
      <t>カクリツ</t>
    </rPh>
    <phoneticPr fontId="2"/>
  </si>
  <si>
    <t>　（１の院内感染の終期、感染期間の最終日(イの日から10日後)、ウの解除した日の</t>
    <rPh sb="4" eb="6">
      <t>インナイ</t>
    </rPh>
    <rPh sb="6" eb="8">
      <t>カンセン</t>
    </rPh>
    <rPh sb="9" eb="11">
      <t>シュウキ</t>
    </rPh>
    <rPh sb="12" eb="14">
      <t>カンセン</t>
    </rPh>
    <rPh sb="14" eb="16">
      <t>キカン</t>
    </rPh>
    <rPh sb="17" eb="20">
      <t>サイシュウビ</t>
    </rPh>
    <rPh sb="23" eb="24">
      <t>ヒ</t>
    </rPh>
    <rPh sb="28" eb="29">
      <t>ニチ</t>
    </rPh>
    <rPh sb="29" eb="30">
      <t>ゴ</t>
    </rPh>
    <rPh sb="34" eb="36">
      <t>カイジョ</t>
    </rPh>
    <rPh sb="38" eb="39">
      <t>ヒ</t>
    </rPh>
    <phoneticPr fontId="2"/>
  </si>
  <si>
    <t>１の院内感染発生の始期から終期までの間について、申請した専用病棟分、同じ</t>
    <rPh sb="2" eb="4">
      <t>インナイ</t>
    </rPh>
    <rPh sb="4" eb="6">
      <t>カンセン</t>
    </rPh>
    <rPh sb="24" eb="26">
      <t>シンセイ</t>
    </rPh>
    <phoneticPr fontId="2"/>
  </si>
  <si>
    <r>
      <t>〇要提出書類　</t>
    </r>
    <r>
      <rPr>
        <sz val="12"/>
        <color rgb="FFFF0000"/>
        <rFont val="ＭＳ Ｐゴシック"/>
        <family val="3"/>
        <charset val="128"/>
        <scheme val="minor"/>
      </rPr>
      <t xml:space="preserve"> </t>
    </r>
    <r>
      <rPr>
        <b/>
        <sz val="12"/>
        <color rgb="FFFF0000"/>
        <rFont val="ＭＳ Ｐゴシック"/>
        <family val="3"/>
        <charset val="128"/>
        <scheme val="minor"/>
      </rPr>
      <t>【院内感染が発生した医療機関に対する病床確保料
　　　　　　　　　　のみを申請する医療機関のみ。</t>
    </r>
    <r>
      <rPr>
        <sz val="12"/>
        <color rgb="FFFF0000"/>
        <rFont val="ＭＳ Ｐゴシック"/>
        <family val="3"/>
        <charset val="128"/>
        <scheme val="minor"/>
      </rPr>
      <t>】</t>
    </r>
    <rPh sb="1" eb="2">
      <t>ヨウ</t>
    </rPh>
    <rPh sb="2" eb="4">
      <t>テイシュツ</t>
    </rPh>
    <rPh sb="4" eb="6">
      <t>ショルイ</t>
    </rPh>
    <rPh sb="9" eb="11">
      <t>インナイ</t>
    </rPh>
    <rPh sb="11" eb="13">
      <t>カンセン</t>
    </rPh>
    <rPh sb="14" eb="16">
      <t>ハッセイ</t>
    </rPh>
    <rPh sb="18" eb="20">
      <t>イリョウ</t>
    </rPh>
    <rPh sb="20" eb="22">
      <t>キカン</t>
    </rPh>
    <rPh sb="23" eb="24">
      <t>タイ</t>
    </rPh>
    <rPh sb="26" eb="28">
      <t>ビョウショウ</t>
    </rPh>
    <rPh sb="28" eb="30">
      <t>カクホ</t>
    </rPh>
    <rPh sb="30" eb="31">
      <t>リョウ</t>
    </rPh>
    <rPh sb="45" eb="47">
      <t>シンセイ</t>
    </rPh>
    <phoneticPr fontId="2"/>
  </si>
  <si>
    <t>〇要提出書類　 ベッドマップの写し(院内感染発生の前日から感染期間の最終日までの期間)
　　　　　　(空床補償・休床補償を申請した病棟の分全て)
　　　　　　　入退院管理システム等から出力又は病棟管理日誌等に記載されたもので、　
　　　　　　　病棟内の病室番号、病床番号、病床ごとの当該病床の入院患者氏名、その
　　　　　　患者の入退院日時が判明するものです。</t>
    <rPh sb="1" eb="2">
      <t>ヨウ</t>
    </rPh>
    <rPh sb="2" eb="4">
      <t>テイシュツ</t>
    </rPh>
    <rPh sb="4" eb="6">
      <t>ショルイ</t>
    </rPh>
    <rPh sb="18" eb="20">
      <t>インナイ</t>
    </rPh>
    <rPh sb="20" eb="22">
      <t>カンセン</t>
    </rPh>
    <rPh sb="51" eb="53">
      <t>クウショウ</t>
    </rPh>
    <rPh sb="53" eb="55">
      <t>ホショウ</t>
    </rPh>
    <rPh sb="56" eb="57">
      <t>ヤス</t>
    </rPh>
    <rPh sb="57" eb="58">
      <t>ユカ</t>
    </rPh>
    <rPh sb="58" eb="60">
      <t>ホショウ</t>
    </rPh>
    <rPh sb="61" eb="63">
      <t>シンセイ</t>
    </rPh>
    <rPh sb="69" eb="70">
      <t>スベ</t>
    </rPh>
    <rPh sb="136" eb="138">
      <t>ビョウショウ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</si>
</sst>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
    <numFmt numFmtId="178" formatCode="#"/>
    <numFmt numFmtId="179" formatCode="&quot;〒&quot;000&quot;－&quot;0000"/>
    <numFmt numFmtId="180" formatCode="[$-411]ggge&quot;年&quot;m&quot;月&quot;d&quot;日&quot;;@"/>
    <numFmt numFmtId="181" formatCode="#,##0_);[Red]\(#,##0\)"/>
    <numFmt numFmtId="182" formatCode="&quot;健総第&quot;#####&quot;号&quot;"/>
  </numFmts>
  <fonts count="72">
    <font>
      <sz val="12"/>
      <color theme="1"/>
      <name val="ＭＳ 明朝"/>
      <family val="2"/>
      <charset val="128"/>
    </font>
    <font>
      <sz val="12"/>
      <color theme="1"/>
      <name val="ＭＳ 明朝"/>
      <family val="2"/>
      <charset val="128"/>
    </font>
    <font>
      <sz val="6"/>
      <name val="ＭＳ 明朝"/>
      <family val="2"/>
      <charset val="128"/>
    </font>
    <font>
      <b/>
      <sz val="9"/>
      <color indexed="8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sz val="12"/>
      <color rgb="FF000000"/>
      <name val="ＭＳ 明朝"/>
      <family val="2"/>
      <charset val="128"/>
    </font>
    <font>
      <sz val="11"/>
      <name val="ＭＳ 明朝"/>
      <family val="1"/>
      <charset val="128"/>
    </font>
    <font>
      <sz val="11"/>
      <name val="ＭＳ Ｐゴシック"/>
      <family val="3"/>
      <charset val="128"/>
    </font>
    <font>
      <sz val="12"/>
      <color rgb="FF000000"/>
      <name val="ＭＳ 明朝"/>
      <family val="1"/>
      <charset val="128"/>
    </font>
    <font>
      <sz val="11"/>
      <color rgb="FF000000"/>
      <name val="ＭＳ 明朝"/>
      <family val="1"/>
      <charset val="128"/>
    </font>
    <font>
      <sz val="6"/>
      <name val="ＭＳ Ｐゴシック"/>
      <family val="2"/>
      <charset val="128"/>
    </font>
    <font>
      <b/>
      <sz val="10"/>
      <name val="ＭＳ ゴシック"/>
      <family val="3"/>
      <charset val="128"/>
    </font>
    <font>
      <sz val="12"/>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1"/>
      <color rgb="FF000000"/>
      <name val="ＭＳ ゴシック"/>
      <family val="3"/>
      <charset val="128"/>
    </font>
    <font>
      <sz val="11"/>
      <color rgb="FF000000"/>
      <name val="ＭＳ Ｐゴシック"/>
      <family val="3"/>
      <charset val="128"/>
    </font>
    <font>
      <sz val="11"/>
      <color theme="1"/>
      <name val="ＭＳ Ｐゴシック"/>
      <family val="2"/>
      <charset val="128"/>
      <scheme val="minor"/>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1"/>
      <color theme="1"/>
      <name val="ＭＳ ゴシック"/>
      <family val="3"/>
      <charset val="128"/>
    </font>
    <font>
      <b/>
      <sz val="12"/>
      <color theme="1"/>
      <name val="ＭＳ ゴシック"/>
      <family val="3"/>
      <charset val="128"/>
    </font>
    <font>
      <sz val="11"/>
      <color indexed="8"/>
      <name val="ＭＳ ゴシック"/>
      <family val="3"/>
      <charset val="128"/>
    </font>
    <font>
      <sz val="14"/>
      <color theme="1"/>
      <name val="ＭＳ ゴシック"/>
      <family val="3"/>
      <charset val="128"/>
    </font>
    <font>
      <sz val="6"/>
      <color theme="1"/>
      <name val="ＭＳ ゴシック"/>
      <family val="3"/>
      <charset val="128"/>
    </font>
    <font>
      <sz val="12"/>
      <name val="ＭＳ ゴシック"/>
      <family val="3"/>
      <charset val="128"/>
    </font>
    <font>
      <sz val="12"/>
      <name val="ＭＳ 明朝"/>
      <family val="2"/>
      <charset val="128"/>
    </font>
    <font>
      <sz val="6"/>
      <name val="ＭＳ ゴシック"/>
      <family val="3"/>
      <charset val="128"/>
    </font>
    <font>
      <sz val="12"/>
      <color theme="1"/>
      <name val="ＭＳ 明朝"/>
      <family val="1"/>
      <charset val="128"/>
    </font>
    <font>
      <sz val="8"/>
      <color theme="1"/>
      <name val="ＭＳ ゴシック"/>
      <family val="3"/>
      <charset val="128"/>
    </font>
    <font>
      <sz val="12"/>
      <color theme="0" tint="-0.34998626667073579"/>
      <name val="ＭＳ ゴシック"/>
      <family val="3"/>
      <charset val="128"/>
    </font>
    <font>
      <sz val="11"/>
      <color theme="0" tint="-0.34998626667073579"/>
      <name val="ＭＳ 明朝"/>
      <family val="1"/>
      <charset val="128"/>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rgb="FFFF0000"/>
      <name val="ＭＳ ゴシック"/>
      <family val="3"/>
      <charset val="128"/>
    </font>
    <font>
      <sz val="12"/>
      <color theme="2" tint="-0.499984740745262"/>
      <name val="ＭＳ ゴシック"/>
      <family val="3"/>
      <charset val="128"/>
    </font>
    <font>
      <u/>
      <sz val="12"/>
      <color theme="10"/>
      <name val="ＭＳ 明朝"/>
      <family val="2"/>
      <charset val="128"/>
    </font>
    <font>
      <sz val="11"/>
      <color rgb="FFFF0000"/>
      <name val="ＭＳ ゴシック"/>
      <family val="3"/>
      <charset val="128"/>
    </font>
    <font>
      <sz val="9"/>
      <name val="ＭＳ 明朝"/>
      <family val="1"/>
      <charset val="128"/>
    </font>
    <font>
      <sz val="10.5"/>
      <name val="ＭＳ 明朝"/>
      <family val="1"/>
      <charset val="128"/>
    </font>
    <font>
      <sz val="8"/>
      <name val="ＭＳ 明朝"/>
      <family val="1"/>
      <charset val="128"/>
    </font>
    <font>
      <u/>
      <sz val="12"/>
      <name val="ＭＳ 明朝"/>
      <family val="1"/>
      <charset val="128"/>
    </font>
    <font>
      <sz val="20"/>
      <name val="ＭＳ 明朝"/>
      <family val="1"/>
      <charset val="128"/>
    </font>
    <font>
      <sz val="9"/>
      <color theme="1"/>
      <name val="ＭＳ ゴシック"/>
      <family val="3"/>
      <charset val="128"/>
    </font>
    <font>
      <sz val="14"/>
      <color theme="1"/>
      <name val="ＭＳ Ｐゴシック"/>
      <family val="2"/>
      <charset val="128"/>
      <scheme val="minor"/>
    </font>
    <font>
      <b/>
      <sz val="16"/>
      <color theme="1"/>
      <name val="ＭＳ ゴシック"/>
      <family val="3"/>
      <charset val="128"/>
    </font>
    <font>
      <sz val="16"/>
      <color theme="1"/>
      <name val="ＭＳ Ｐゴシック"/>
      <family val="2"/>
      <charset val="128"/>
      <scheme val="minor"/>
    </font>
    <font>
      <sz val="16"/>
      <color theme="1"/>
      <name val="ＭＳ ゴシック"/>
      <family val="3"/>
      <charset val="128"/>
    </font>
    <font>
      <b/>
      <u/>
      <sz val="11"/>
      <color theme="1"/>
      <name val="ＭＳ Ｐゴシック"/>
      <family val="3"/>
      <charset val="128"/>
      <scheme val="minor"/>
    </font>
    <font>
      <sz val="12"/>
      <color theme="1"/>
      <name val="ＭＳ Ｐゴシック"/>
      <family val="3"/>
      <charset val="128"/>
      <scheme val="major"/>
    </font>
    <font>
      <u/>
      <sz val="12"/>
      <color theme="1"/>
      <name val="ＭＳ ゴシック"/>
      <family val="3"/>
      <charset val="128"/>
    </font>
    <font>
      <b/>
      <sz val="12"/>
      <color theme="1"/>
      <name val="ＭＳ Ｐゴシック"/>
      <family val="3"/>
      <charset val="128"/>
      <scheme val="major"/>
    </font>
    <font>
      <sz val="12"/>
      <color rgb="FFFF0000"/>
      <name val="ＭＳ Ｐゴシック"/>
      <family val="3"/>
      <charset val="128"/>
      <scheme val="major"/>
    </font>
    <font>
      <sz val="12"/>
      <color theme="1"/>
      <name val="ＭＳ Ｐゴシック"/>
      <family val="3"/>
      <charset val="128"/>
      <scheme val="minor"/>
    </font>
    <font>
      <u/>
      <sz val="12"/>
      <name val="ＭＳ ゴシック"/>
      <family val="3"/>
      <charset val="128"/>
    </font>
    <font>
      <b/>
      <sz val="11"/>
      <name val="ＭＳ ゴシック"/>
      <family val="3"/>
      <charset val="128"/>
    </font>
    <font>
      <u/>
      <sz val="11"/>
      <name val="ＭＳ ゴシック"/>
      <family val="3"/>
      <charset val="128"/>
    </font>
    <font>
      <sz val="10"/>
      <color rgb="FFFF0000"/>
      <name val="ＭＳ ゴシック"/>
      <family val="3"/>
      <charset val="128"/>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b/>
      <sz val="9"/>
      <color theme="1"/>
      <name val="ＭＳ Ｐゴシック"/>
      <family val="3"/>
      <charset val="128"/>
      <scheme val="minor"/>
    </font>
    <font>
      <b/>
      <u/>
      <sz val="12"/>
      <color rgb="FFC00000"/>
      <name val="ＭＳ ゴシック"/>
      <family val="3"/>
      <charset val="128"/>
    </font>
    <font>
      <sz val="12"/>
      <color rgb="FFFF0000"/>
      <name val="ＭＳ Ｐゴシック"/>
      <family val="3"/>
      <charset val="128"/>
      <scheme val="minor"/>
    </font>
    <font>
      <b/>
      <sz val="12"/>
      <color rgb="FFFF0000"/>
      <name val="ＭＳ Ｐゴシック"/>
      <family val="3"/>
      <charset val="128"/>
      <scheme val="minor"/>
    </font>
  </fonts>
  <fills count="14">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rgb="FFFFCCFF"/>
        <bgColor rgb="FF000000"/>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left style="thick">
        <color indexed="64"/>
      </left>
      <right style="thick">
        <color indexed="64"/>
      </right>
      <top style="thick">
        <color indexed="64"/>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hair">
        <color auto="1"/>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n">
        <color auto="1"/>
      </left>
      <right style="thick">
        <color indexed="64"/>
      </right>
      <top style="thin">
        <color auto="1"/>
      </top>
      <bottom style="thin">
        <color auto="1"/>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thin">
        <color auto="1"/>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8"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43" fillId="0" borderId="0" applyNumberFormat="0" applyFill="0" applyBorder="0" applyAlignment="0" applyProtection="0">
      <alignment vertical="center"/>
    </xf>
  </cellStyleXfs>
  <cellXfs count="692">
    <xf numFmtId="0" fontId="0" fillId="0" borderId="0" xfId="0">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3" fontId="5" fillId="0" borderId="0" xfId="0" applyNumberFormat="1" applyFont="1" applyFill="1" applyBorder="1" applyAlignment="1">
      <alignment vertical="center" wrapText="1"/>
    </xf>
    <xf numFmtId="0" fontId="5" fillId="0" borderId="0" xfId="4" applyFont="1" applyFill="1" applyAlignment="1">
      <alignment vertical="center"/>
    </xf>
    <xf numFmtId="0" fontId="6" fillId="0" borderId="0" xfId="4" applyFont="1" applyFill="1" applyAlignment="1">
      <alignment vertical="center"/>
    </xf>
    <xf numFmtId="0" fontId="5" fillId="0" borderId="0" xfId="4" applyFont="1" applyFill="1" applyAlignment="1">
      <alignment horizontal="centerContinuous" vertical="center"/>
    </xf>
    <xf numFmtId="0" fontId="5" fillId="0" borderId="0" xfId="4" applyFont="1" applyFill="1" applyAlignment="1">
      <alignment vertical="center" wrapText="1"/>
    </xf>
    <xf numFmtId="0" fontId="5" fillId="0" borderId="0" xfId="4"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5" fillId="0" borderId="7" xfId="4" applyFont="1" applyFill="1" applyBorder="1" applyAlignment="1">
      <alignment vertical="center" wrapText="1" shrinkToFit="1"/>
    </xf>
    <xf numFmtId="0" fontId="6" fillId="0" borderId="0" xfId="4" applyFont="1" applyFill="1" applyAlignment="1">
      <alignment horizontal="right" vertical="center"/>
    </xf>
    <xf numFmtId="0" fontId="5" fillId="0" borderId="10" xfId="4" quotePrefix="1" applyFont="1" applyFill="1" applyBorder="1" applyAlignment="1">
      <alignment horizontal="right" vertical="center"/>
    </xf>
    <xf numFmtId="0" fontId="5" fillId="0" borderId="6" xfId="4" quotePrefix="1" applyFont="1" applyFill="1" applyBorder="1" applyAlignment="1">
      <alignment horizontal="right" vertical="center" wrapText="1"/>
    </xf>
    <xf numFmtId="38" fontId="7" fillId="0" borderId="16" xfId="1" applyFont="1" applyFill="1" applyBorder="1" applyAlignment="1">
      <alignment vertical="center"/>
    </xf>
    <xf numFmtId="0" fontId="7" fillId="0" borderId="0" xfId="0" applyFont="1">
      <alignment vertical="center"/>
    </xf>
    <xf numFmtId="0" fontId="7" fillId="0" borderId="0" xfId="0" applyFont="1" applyFill="1" applyBorder="1">
      <alignment vertical="center"/>
    </xf>
    <xf numFmtId="38" fontId="7" fillId="0" borderId="1" xfId="3" applyFont="1" applyFill="1" applyBorder="1">
      <alignment vertical="center"/>
    </xf>
    <xf numFmtId="0" fontId="12" fillId="0" borderId="0" xfId="0" applyFont="1" applyFill="1" applyBorder="1">
      <alignment vertical="center"/>
    </xf>
    <xf numFmtId="38" fontId="7" fillId="0" borderId="3" xfId="3" applyFont="1" applyFill="1" applyBorder="1">
      <alignment vertical="center"/>
    </xf>
    <xf numFmtId="0" fontId="7" fillId="0" borderId="0" xfId="0" applyFont="1" applyFill="1" applyBorder="1" applyAlignment="1">
      <alignment vertical="center"/>
    </xf>
    <xf numFmtId="0" fontId="12" fillId="0" borderId="0" xfId="0" applyFont="1" applyFill="1" applyBorder="1" applyAlignment="1">
      <alignment vertical="center"/>
    </xf>
    <xf numFmtId="38" fontId="12" fillId="0" borderId="1" xfId="3" applyFont="1" applyFill="1" applyBorder="1">
      <alignment vertical="center"/>
    </xf>
    <xf numFmtId="0" fontId="12" fillId="0" borderId="1" xfId="0" applyFont="1" applyFill="1" applyBorder="1" applyAlignment="1">
      <alignment horizontal="center" vertical="center" wrapText="1"/>
    </xf>
    <xf numFmtId="38" fontId="7" fillId="0" borderId="11" xfId="0" applyNumberFormat="1" applyFont="1" applyFill="1" applyBorder="1" applyAlignment="1">
      <alignment vertical="center"/>
    </xf>
    <xf numFmtId="38" fontId="7" fillId="0" borderId="3" xfId="0" applyNumberFormat="1" applyFont="1" applyFill="1" applyBorder="1" applyAlignment="1">
      <alignment vertical="center"/>
    </xf>
    <xf numFmtId="0" fontId="7" fillId="0" borderId="2" xfId="0" applyFont="1" applyFill="1" applyBorder="1" applyAlignment="1">
      <alignment horizontal="center" vertical="center"/>
    </xf>
    <xf numFmtId="0" fontId="7" fillId="0" borderId="18" xfId="0" applyFont="1" applyFill="1" applyBorder="1">
      <alignment vertical="center"/>
    </xf>
    <xf numFmtId="38" fontId="7" fillId="0" borderId="17" xfId="1" applyFont="1" applyFill="1" applyBorder="1" applyAlignment="1">
      <alignment vertical="center"/>
    </xf>
    <xf numFmtId="38" fontId="7" fillId="0" borderId="2" xfId="0" applyNumberFormat="1" applyFont="1" applyFill="1" applyBorder="1" applyAlignment="1">
      <alignment vertical="center"/>
    </xf>
    <xf numFmtId="0" fontId="5" fillId="0" borderId="10" xfId="4" applyFont="1" applyFill="1" applyBorder="1" applyAlignment="1">
      <alignment vertical="center" wrapText="1"/>
    </xf>
    <xf numFmtId="0" fontId="5" fillId="0" borderId="14" xfId="4" applyFont="1" applyFill="1" applyBorder="1" applyAlignment="1">
      <alignment horizontal="center" vertical="center" wrapText="1" shrinkToFit="1"/>
    </xf>
    <xf numFmtId="0" fontId="5" fillId="0" borderId="3" xfId="4" applyFont="1" applyFill="1" applyBorder="1" applyAlignment="1">
      <alignment vertical="center" wrapText="1" shrinkToFit="1"/>
    </xf>
    <xf numFmtId="0" fontId="5" fillId="0" borderId="3" xfId="4" applyFont="1" applyFill="1" applyBorder="1" applyAlignment="1">
      <alignment horizontal="right" vertical="center"/>
    </xf>
    <xf numFmtId="3" fontId="6" fillId="0" borderId="14" xfId="0" applyNumberFormat="1" applyFont="1" applyFill="1" applyBorder="1" applyAlignment="1">
      <alignment vertical="center" wrapText="1"/>
    </xf>
    <xf numFmtId="3" fontId="6" fillId="0" borderId="3" xfId="0" applyNumberFormat="1" applyFont="1" applyFill="1" applyBorder="1" applyAlignment="1">
      <alignment vertical="center" wrapText="1"/>
    </xf>
    <xf numFmtId="3" fontId="6" fillId="0" borderId="3" xfId="0" applyNumberFormat="1" applyFont="1" applyFill="1" applyBorder="1" applyAlignment="1">
      <alignment vertical="center"/>
    </xf>
    <xf numFmtId="38" fontId="6" fillId="0" borderId="3" xfId="5" applyFont="1" applyFill="1" applyBorder="1" applyAlignment="1">
      <alignment vertical="center" wrapText="1" shrinkToFit="1"/>
    </xf>
    <xf numFmtId="0" fontId="7" fillId="4" borderId="2" xfId="0" applyFont="1" applyFill="1" applyBorder="1" applyAlignment="1">
      <alignment horizontal="center" vertical="center" wrapText="1"/>
    </xf>
    <xf numFmtId="38" fontId="7" fillId="0" borderId="1" xfId="0" applyNumberFormat="1" applyFont="1" applyFill="1" applyBorder="1" applyAlignment="1">
      <alignment vertical="center"/>
    </xf>
    <xf numFmtId="0" fontId="7" fillId="4" borderId="3" xfId="0" applyFont="1" applyFill="1" applyBorder="1" applyAlignment="1">
      <alignment horizontal="center" vertical="center"/>
    </xf>
    <xf numFmtId="0" fontId="5" fillId="0" borderId="3" xfId="0" applyFont="1" applyFill="1" applyBorder="1" applyAlignment="1">
      <alignment horizontal="right" vertical="center"/>
    </xf>
    <xf numFmtId="0" fontId="5" fillId="0" borderId="3" xfId="0" applyFont="1" applyFill="1" applyBorder="1" applyAlignment="1">
      <alignment horizontal="right" vertical="center" wrapText="1"/>
    </xf>
    <xf numFmtId="0" fontId="5" fillId="0" borderId="8" xfId="0" quotePrefix="1" applyFont="1" applyFill="1" applyBorder="1" applyAlignment="1">
      <alignment horizontal="center" vertical="center" wrapText="1"/>
    </xf>
    <xf numFmtId="0" fontId="5" fillId="0" borderId="3" xfId="4" quotePrefix="1"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18" fillId="0" borderId="8" xfId="4" applyFont="1" applyFill="1" applyBorder="1" applyAlignment="1">
      <alignment horizontal="center" vertical="center" wrapText="1"/>
    </xf>
    <xf numFmtId="0" fontId="5" fillId="0" borderId="7" xfId="4" applyFont="1" applyFill="1" applyBorder="1" applyAlignment="1">
      <alignment horizontal="left" vertical="center" wrapText="1" shrinkToFit="1"/>
    </xf>
    <xf numFmtId="0" fontId="7" fillId="0" borderId="3" xfId="0" applyFont="1" applyFill="1" applyBorder="1" applyAlignment="1">
      <alignment horizontal="center" vertical="center"/>
    </xf>
    <xf numFmtId="0" fontId="19" fillId="0" borderId="0" xfId="0" applyFont="1" applyFill="1" applyBorder="1" applyAlignment="1"/>
    <xf numFmtId="0" fontId="7" fillId="0" borderId="1" xfId="0" applyFont="1" applyFill="1" applyBorder="1" applyAlignment="1">
      <alignment horizontal="center" vertical="center"/>
    </xf>
    <xf numFmtId="0" fontId="7" fillId="0" borderId="0" xfId="0" applyFont="1" applyAlignment="1">
      <alignment vertical="center"/>
    </xf>
    <xf numFmtId="38" fontId="7" fillId="0" borderId="0"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3" xfId="4" applyFont="1" applyFill="1" applyBorder="1" applyAlignment="1">
      <alignment horizontal="left" vertical="center" wrapText="1" shrinkToFit="1"/>
    </xf>
    <xf numFmtId="176" fontId="6" fillId="0" borderId="2" xfId="4" applyNumberFormat="1" applyFont="1" applyFill="1" applyBorder="1" applyAlignment="1">
      <alignment horizontal="right" vertical="center" wrapText="1" shrinkToFit="1"/>
    </xf>
    <xf numFmtId="0" fontId="5" fillId="0" borderId="9" xfId="4" quotePrefix="1" applyFont="1" applyFill="1" applyBorder="1" applyAlignment="1">
      <alignment horizontal="right" vertical="center" wrapText="1"/>
    </xf>
    <xf numFmtId="0" fontId="0" fillId="0" borderId="0" xfId="0" applyAlignment="1">
      <alignment vertical="center"/>
    </xf>
    <xf numFmtId="0" fontId="7" fillId="0" borderId="15" xfId="0" applyFont="1" applyFill="1" applyBorder="1" applyAlignment="1">
      <alignment horizontal="center" vertical="center"/>
    </xf>
    <xf numFmtId="38" fontId="7" fillId="0" borderId="15" xfId="0" applyNumberFormat="1" applyFont="1" applyFill="1" applyBorder="1" applyAlignment="1">
      <alignment vertical="center"/>
    </xf>
    <xf numFmtId="0" fontId="22" fillId="0" borderId="0" xfId="6" applyFont="1" applyAlignment="1">
      <alignment vertical="center"/>
    </xf>
    <xf numFmtId="0" fontId="22" fillId="0" borderId="0" xfId="6" applyFont="1">
      <alignment vertical="center"/>
    </xf>
    <xf numFmtId="0" fontId="21" fillId="0" borderId="0" xfId="6">
      <alignment vertical="center"/>
    </xf>
    <xf numFmtId="0" fontId="22" fillId="0" borderId="0" xfId="6" applyFont="1" applyFill="1">
      <alignment vertical="center"/>
    </xf>
    <xf numFmtId="0" fontId="23" fillId="0" borderId="0" xfId="6" applyFont="1" applyFill="1">
      <alignment vertical="center"/>
    </xf>
    <xf numFmtId="0" fontId="24" fillId="0" borderId="11" xfId="6" applyFont="1" applyBorder="1" applyAlignment="1">
      <alignment vertical="center"/>
    </xf>
    <xf numFmtId="0" fontId="22" fillId="0" borderId="11" xfId="6" applyFont="1" applyBorder="1" applyAlignment="1">
      <alignment vertical="center"/>
    </xf>
    <xf numFmtId="0" fontId="22" fillId="6" borderId="19" xfId="6" applyFont="1" applyFill="1" applyBorder="1" applyAlignment="1">
      <alignment horizontal="center" vertical="center" wrapText="1"/>
    </xf>
    <xf numFmtId="0" fontId="25" fillId="0" borderId="0" xfId="6" applyFont="1">
      <alignment vertical="center"/>
    </xf>
    <xf numFmtId="0" fontId="23" fillId="7" borderId="6" xfId="6" applyFont="1" applyFill="1" applyBorder="1" applyAlignment="1">
      <alignment horizontal="right" vertical="center"/>
    </xf>
    <xf numFmtId="0" fontId="22" fillId="7" borderId="1" xfId="6" applyFont="1" applyFill="1" applyBorder="1" applyAlignment="1">
      <alignment horizontal="center" vertical="center"/>
    </xf>
    <xf numFmtId="0" fontId="23" fillId="0" borderId="20" xfId="6" applyFont="1" applyFill="1" applyBorder="1" applyAlignment="1">
      <alignment horizontal="center" vertical="center" shrinkToFit="1"/>
    </xf>
    <xf numFmtId="0" fontId="23" fillId="0" borderId="22" xfId="6" applyFont="1" applyFill="1" applyBorder="1" applyAlignment="1">
      <alignment horizontal="center" vertical="center" shrinkToFit="1"/>
    </xf>
    <xf numFmtId="0" fontId="22" fillId="7" borderId="0" xfId="6" applyFont="1" applyFill="1">
      <alignment vertical="center"/>
    </xf>
    <xf numFmtId="0" fontId="23" fillId="0" borderId="27" xfId="6" applyFont="1" applyFill="1" applyBorder="1" applyAlignment="1">
      <alignment horizontal="center" vertical="center" shrinkToFit="1"/>
    </xf>
    <xf numFmtId="0" fontId="28" fillId="0" borderId="0" xfId="6" applyFont="1" applyFill="1" applyBorder="1" applyAlignment="1">
      <alignment vertical="center" shrinkToFit="1"/>
    </xf>
    <xf numFmtId="0" fontId="23" fillId="0" borderId="11" xfId="6" applyFont="1" applyBorder="1" applyAlignment="1">
      <alignment vertical="center"/>
    </xf>
    <xf numFmtId="0" fontId="23" fillId="0" borderId="6" xfId="6" applyFont="1" applyBorder="1" applyAlignment="1">
      <alignment horizontal="center" vertical="center" wrapText="1"/>
    </xf>
    <xf numFmtId="0" fontId="22" fillId="0" borderId="0" xfId="6" applyFont="1" applyBorder="1">
      <alignment vertical="center"/>
    </xf>
    <xf numFmtId="0" fontId="27" fillId="0" borderId="0" xfId="2" applyFont="1" applyBorder="1" applyAlignment="1">
      <alignment vertical="center"/>
    </xf>
    <xf numFmtId="0" fontId="22" fillId="0" borderId="1" xfId="6" applyFont="1" applyBorder="1">
      <alignment vertical="center"/>
    </xf>
    <xf numFmtId="0" fontId="25" fillId="0" borderId="0" xfId="2" applyFont="1" applyBorder="1" applyAlignment="1">
      <alignment horizontal="center" vertical="center"/>
    </xf>
    <xf numFmtId="177" fontId="22" fillId="0" borderId="0" xfId="8" applyNumberFormat="1" applyFont="1" applyBorder="1">
      <alignment vertical="center"/>
    </xf>
    <xf numFmtId="0" fontId="21" fillId="0" borderId="0" xfId="6" applyBorder="1">
      <alignment vertical="center"/>
    </xf>
    <xf numFmtId="0" fontId="22" fillId="0" borderId="0" xfId="6" applyFont="1" applyFill="1" applyBorder="1" applyAlignment="1">
      <alignment horizontal="center" vertical="center"/>
    </xf>
    <xf numFmtId="0" fontId="23" fillId="0" borderId="6" xfId="6" applyFont="1" applyFill="1" applyBorder="1" applyAlignment="1">
      <alignment horizontal="center" vertical="center" shrinkToFit="1"/>
    </xf>
    <xf numFmtId="0" fontId="23" fillId="0" borderId="0" xfId="6" applyFont="1" applyFill="1" applyBorder="1" applyAlignment="1">
      <alignment horizontal="center" vertical="center" shrinkToFit="1"/>
    </xf>
    <xf numFmtId="0" fontId="23" fillId="0" borderId="0" xfId="6" applyFont="1" applyFill="1" applyBorder="1" applyAlignment="1">
      <alignment vertical="center"/>
    </xf>
    <xf numFmtId="0" fontId="23" fillId="0" borderId="0" xfId="6" applyFont="1" applyFill="1" applyAlignment="1">
      <alignment vertical="center"/>
    </xf>
    <xf numFmtId="0" fontId="26" fillId="0" borderId="0" xfId="6" applyFont="1">
      <alignment vertical="center"/>
    </xf>
    <xf numFmtId="0" fontId="21" fillId="0" borderId="0" xfId="6" applyBorder="1" applyAlignment="1">
      <alignment vertical="center"/>
    </xf>
    <xf numFmtId="0" fontId="21" fillId="0" borderId="0" xfId="6" applyAlignment="1">
      <alignment vertical="center"/>
    </xf>
    <xf numFmtId="0" fontId="26" fillId="0" borderId="0" xfId="6" applyFont="1" applyBorder="1" applyAlignment="1">
      <alignment horizontal="center" vertical="center" wrapText="1"/>
    </xf>
    <xf numFmtId="0" fontId="22" fillId="9" borderId="35" xfId="6" applyFont="1" applyFill="1" applyBorder="1" applyAlignment="1">
      <alignment horizontal="right" vertical="center"/>
    </xf>
    <xf numFmtId="0" fontId="22" fillId="0" borderId="36" xfId="6" applyFont="1" applyBorder="1" applyAlignment="1">
      <alignment horizontal="center" vertical="center" wrapText="1"/>
    </xf>
    <xf numFmtId="0" fontId="22" fillId="0" borderId="37" xfId="6" applyFont="1" applyBorder="1" applyAlignment="1">
      <alignment horizontal="center" vertical="center" wrapText="1"/>
    </xf>
    <xf numFmtId="0" fontId="22" fillId="9" borderId="40" xfId="6" applyFont="1" applyFill="1" applyBorder="1" applyAlignment="1">
      <alignment horizontal="center" vertical="center"/>
    </xf>
    <xf numFmtId="0" fontId="26" fillId="0" borderId="41" xfId="6" applyFont="1" applyBorder="1" applyAlignment="1">
      <alignment vertical="center" shrinkToFit="1"/>
    </xf>
    <xf numFmtId="0" fontId="26" fillId="0" borderId="42" xfId="6" applyFont="1" applyBorder="1" applyAlignment="1">
      <alignment vertical="center" shrinkToFit="1"/>
    </xf>
    <xf numFmtId="0" fontId="26" fillId="0" borderId="0" xfId="6" applyFont="1" applyFill="1" applyBorder="1" applyAlignment="1">
      <alignment vertical="center" shrinkToFit="1"/>
    </xf>
    <xf numFmtId="0" fontId="22" fillId="0" borderId="33" xfId="6" applyFont="1" applyBorder="1" applyAlignment="1">
      <alignment horizontal="center" vertical="center" shrinkToFit="1"/>
    </xf>
    <xf numFmtId="0" fontId="22" fillId="0" borderId="34" xfId="6" applyFont="1" applyBorder="1" applyAlignment="1">
      <alignment horizontal="center" vertical="center" shrinkToFit="1"/>
    </xf>
    <xf numFmtId="0" fontId="22" fillId="9" borderId="35" xfId="6" applyFont="1" applyFill="1" applyBorder="1" applyAlignment="1">
      <alignment horizontal="center" vertical="center"/>
    </xf>
    <xf numFmtId="0" fontId="22" fillId="0" borderId="36" xfId="6" applyFont="1" applyBorder="1">
      <alignment vertical="center"/>
    </xf>
    <xf numFmtId="0" fontId="22" fillId="0" borderId="37" xfId="6" applyFont="1" applyBorder="1">
      <alignment vertical="center"/>
    </xf>
    <xf numFmtId="0" fontId="23" fillId="0" borderId="35" xfId="6" applyFont="1" applyBorder="1">
      <alignment vertical="center"/>
    </xf>
    <xf numFmtId="0" fontId="21" fillId="0" borderId="36" xfId="6" applyBorder="1">
      <alignment vertical="center"/>
    </xf>
    <xf numFmtId="0" fontId="22" fillId="0" borderId="41" xfId="6" applyFont="1" applyBorder="1">
      <alignment vertical="center"/>
    </xf>
    <xf numFmtId="0" fontId="23" fillId="0" borderId="40" xfId="6" applyFont="1" applyBorder="1">
      <alignment vertical="center"/>
    </xf>
    <xf numFmtId="0" fontId="21" fillId="0" borderId="41" xfId="6" applyBorder="1">
      <alignment vertical="center"/>
    </xf>
    <xf numFmtId="0" fontId="22" fillId="9" borderId="43" xfId="6" applyFont="1" applyFill="1" applyBorder="1" applyAlignment="1">
      <alignment horizontal="center" vertical="center"/>
    </xf>
    <xf numFmtId="0" fontId="22" fillId="3" borderId="44" xfId="6" applyFont="1" applyFill="1" applyBorder="1">
      <alignment vertical="center"/>
    </xf>
    <xf numFmtId="0" fontId="22" fillId="3" borderId="45" xfId="6" applyFont="1" applyFill="1" applyBorder="1">
      <alignment vertical="center"/>
    </xf>
    <xf numFmtId="0" fontId="23" fillId="0" borderId="43" xfId="6" applyFont="1" applyBorder="1">
      <alignment vertical="center"/>
    </xf>
    <xf numFmtId="0" fontId="21" fillId="0" borderId="44" xfId="6" applyBorder="1">
      <alignment vertical="center"/>
    </xf>
    <xf numFmtId="0" fontId="21" fillId="0" borderId="45" xfId="6" applyBorder="1">
      <alignment vertical="center"/>
    </xf>
    <xf numFmtId="38" fontId="12" fillId="8" borderId="1" xfId="1" applyFont="1" applyFill="1" applyBorder="1" applyAlignment="1" applyProtection="1">
      <alignment horizontal="right" vertical="center"/>
      <protection locked="0"/>
    </xf>
    <xf numFmtId="3" fontId="6" fillId="8" borderId="3" xfId="0" applyNumberFormat="1" applyFont="1" applyFill="1" applyBorder="1" applyAlignment="1" applyProtection="1">
      <alignment vertical="center" wrapText="1"/>
      <protection locked="0"/>
    </xf>
    <xf numFmtId="0" fontId="25" fillId="0" borderId="0" xfId="0" applyFont="1" applyFill="1" applyAlignment="1">
      <alignment horizontal="center" vertical="center"/>
    </xf>
    <xf numFmtId="0" fontId="25" fillId="0" borderId="0" xfId="0" applyFont="1" applyFill="1">
      <alignment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0" xfId="0" applyFont="1" applyFill="1" applyAlignment="1">
      <alignment horizontal="left" vertical="center" wrapText="1"/>
    </xf>
    <xf numFmtId="0" fontId="31" fillId="0" borderId="0" xfId="0" applyFont="1" applyFill="1" applyAlignment="1">
      <alignment horizontal="center" vertical="center"/>
    </xf>
    <xf numFmtId="0" fontId="25" fillId="0" borderId="7" xfId="0" applyFont="1" applyBorder="1" applyAlignment="1">
      <alignment vertical="center"/>
    </xf>
    <xf numFmtId="0" fontId="25" fillId="0" borderId="7" xfId="0" applyFont="1" applyBorder="1" applyAlignment="1">
      <alignment vertical="center" wrapText="1"/>
    </xf>
    <xf numFmtId="0" fontId="0" fillId="0" borderId="0" xfId="0" applyFont="1">
      <alignment vertical="center"/>
    </xf>
    <xf numFmtId="0" fontId="36" fillId="0" borderId="0" xfId="0" applyFont="1" applyFill="1">
      <alignment vertical="center"/>
    </xf>
    <xf numFmtId="0" fontId="28" fillId="5" borderId="21" xfId="6" applyFont="1" applyFill="1" applyBorder="1" applyAlignment="1">
      <alignment vertical="center" shrinkToFit="1"/>
    </xf>
    <xf numFmtId="0" fontId="28" fillId="5" borderId="23" xfId="6" applyFont="1" applyFill="1" applyBorder="1" applyAlignment="1">
      <alignment vertical="center" shrinkToFit="1"/>
    </xf>
    <xf numFmtId="0" fontId="28" fillId="5" borderId="26" xfId="6" applyFont="1" applyFill="1" applyBorder="1" applyAlignment="1">
      <alignment vertical="center" shrinkToFit="1"/>
    </xf>
    <xf numFmtId="0" fontId="28" fillId="5" borderId="25" xfId="6" applyFont="1" applyFill="1" applyBorder="1" applyAlignment="1">
      <alignment vertical="center" shrinkToFit="1"/>
    </xf>
    <xf numFmtId="0" fontId="28" fillId="5" borderId="29" xfId="6" applyFont="1" applyFill="1" applyBorder="1" applyAlignment="1">
      <alignment vertical="center" shrinkToFit="1"/>
    </xf>
    <xf numFmtId="0" fontId="28" fillId="5" borderId="1" xfId="6" applyFont="1" applyFill="1" applyBorder="1" applyAlignment="1">
      <alignment vertical="center" shrinkToFit="1"/>
    </xf>
    <xf numFmtId="0" fontId="22" fillId="9" borderId="32" xfId="6" applyFont="1" applyFill="1" applyBorder="1" applyAlignment="1">
      <alignment horizontal="center" vertical="center"/>
    </xf>
    <xf numFmtId="0" fontId="35" fillId="0" borderId="33" xfId="6" applyFont="1" applyBorder="1" applyAlignment="1">
      <alignment horizontal="center" vertical="center" wrapText="1"/>
    </xf>
    <xf numFmtId="0" fontId="35" fillId="0" borderId="34" xfId="6" applyFont="1" applyBorder="1" applyAlignment="1">
      <alignment horizontal="center" vertical="center" wrapText="1"/>
    </xf>
    <xf numFmtId="0" fontId="21" fillId="0" borderId="42" xfId="6" applyBorder="1" applyAlignment="1">
      <alignment horizontal="center" vertical="center"/>
    </xf>
    <xf numFmtId="0" fontId="37" fillId="0" borderId="0" xfId="0" applyFont="1" applyFill="1" applyBorder="1">
      <alignment vertical="center"/>
    </xf>
    <xf numFmtId="0" fontId="7" fillId="0" borderId="0" xfId="0" applyFont="1" applyProtection="1">
      <alignment vertical="center"/>
    </xf>
    <xf numFmtId="0" fontId="7" fillId="0" borderId="0" xfId="0" applyFont="1" applyFill="1" applyBorder="1" applyProtection="1">
      <alignment vertical="center"/>
    </xf>
    <xf numFmtId="0" fontId="12" fillId="0" borderId="0" xfId="0" applyFont="1" applyFill="1" applyBorder="1" applyProtection="1">
      <alignment vertical="center"/>
    </xf>
    <xf numFmtId="0" fontId="20" fillId="0" borderId="0" xfId="0" applyFont="1" applyFill="1" applyBorder="1" applyAlignment="1" applyProtection="1"/>
    <xf numFmtId="0" fontId="12" fillId="0" borderId="0" xfId="0" applyFont="1" applyFill="1" applyBorder="1" applyAlignment="1" applyProtection="1">
      <alignment vertical="center"/>
    </xf>
    <xf numFmtId="0" fontId="7" fillId="4" borderId="2"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38" fontId="12" fillId="0" borderId="1" xfId="3" applyFont="1" applyFill="1" applyBorder="1" applyProtection="1">
      <alignment vertical="center"/>
    </xf>
    <xf numFmtId="0" fontId="12"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38" fontId="7" fillId="0" borderId="1" xfId="3" applyFont="1" applyFill="1" applyBorder="1" applyProtection="1">
      <alignment vertical="center"/>
    </xf>
    <xf numFmtId="0" fontId="7" fillId="0" borderId="0" xfId="0" applyFont="1" applyFill="1" applyBorder="1" applyAlignment="1" applyProtection="1">
      <alignment vertical="center"/>
    </xf>
    <xf numFmtId="0" fontId="7" fillId="0" borderId="3" xfId="0" applyFont="1" applyFill="1" applyBorder="1" applyAlignment="1" applyProtection="1">
      <alignment horizontal="center" vertical="center"/>
    </xf>
    <xf numFmtId="38" fontId="7" fillId="0" borderId="11" xfId="0" applyNumberFormat="1" applyFont="1" applyFill="1" applyBorder="1" applyAlignment="1" applyProtection="1">
      <alignment vertical="center"/>
    </xf>
    <xf numFmtId="38" fontId="7" fillId="0" borderId="3" xfId="0" applyNumberFormat="1" applyFont="1" applyFill="1" applyBorder="1" applyAlignment="1" applyProtection="1">
      <alignment vertical="center"/>
    </xf>
    <xf numFmtId="0" fontId="19" fillId="0" borderId="0" xfId="0" applyFont="1" applyFill="1" applyBorder="1" applyAlignment="1" applyProtection="1"/>
    <xf numFmtId="38" fontId="7" fillId="0" borderId="1" xfId="0" applyNumberFormat="1"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right" vertical="center"/>
    </xf>
    <xf numFmtId="0" fontId="7" fillId="0" borderId="0" xfId="0" applyFont="1" applyFill="1" applyBorder="1" applyAlignment="1" applyProtection="1">
      <alignment horizontal="center" vertical="center"/>
    </xf>
    <xf numFmtId="38" fontId="7" fillId="0" borderId="0" xfId="0" applyNumberFormat="1" applyFont="1" applyFill="1" applyBorder="1" applyProtection="1">
      <alignment vertical="center"/>
    </xf>
    <xf numFmtId="38" fontId="12" fillId="10" borderId="1" xfId="3" applyFont="1" applyFill="1" applyBorder="1" applyProtection="1">
      <alignment vertical="center"/>
    </xf>
    <xf numFmtId="0" fontId="5" fillId="8" borderId="2" xfId="4" applyFont="1" applyFill="1" applyBorder="1" applyAlignment="1" applyProtection="1">
      <alignment vertical="center" wrapText="1" shrinkToFit="1"/>
      <protection locked="0"/>
    </xf>
    <xf numFmtId="3" fontId="5" fillId="0" borderId="1" xfId="4" applyNumberFormat="1" applyFont="1" applyFill="1" applyBorder="1" applyAlignment="1">
      <alignment vertical="center" wrapText="1"/>
    </xf>
    <xf numFmtId="0" fontId="5" fillId="0" borderId="6" xfId="4" quotePrefix="1" applyFont="1" applyFill="1" applyBorder="1" applyAlignment="1">
      <alignment horizontal="right" vertical="center"/>
    </xf>
    <xf numFmtId="0" fontId="22" fillId="8" borderId="36" xfId="6" applyFont="1" applyFill="1" applyBorder="1" applyProtection="1">
      <alignment vertical="center"/>
      <protection locked="0"/>
    </xf>
    <xf numFmtId="0" fontId="22" fillId="8" borderId="37" xfId="6" applyFont="1" applyFill="1" applyBorder="1" applyProtection="1">
      <alignment vertical="center"/>
      <protection locked="0"/>
    </xf>
    <xf numFmtId="0" fontId="25" fillId="8"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xf>
    <xf numFmtId="0" fontId="31" fillId="11" borderId="1" xfId="0" applyFont="1" applyFill="1" applyBorder="1" applyAlignment="1" applyProtection="1">
      <alignment horizontal="center" vertical="center" wrapText="1"/>
    </xf>
    <xf numFmtId="0" fontId="31" fillId="11" borderId="1" xfId="0" applyFont="1" applyFill="1" applyBorder="1" applyAlignment="1" applyProtection="1">
      <alignment horizontal="center" vertical="center"/>
    </xf>
    <xf numFmtId="0" fontId="31" fillId="0" borderId="1" xfId="0" applyFont="1" applyFill="1" applyBorder="1" applyAlignment="1" applyProtection="1">
      <alignment horizontal="left" vertical="center" wrapText="1"/>
    </xf>
    <xf numFmtId="0" fontId="39" fillId="0" borderId="1" xfId="6" applyFont="1" applyBorder="1" applyAlignment="1">
      <alignment horizontal="left" vertical="center"/>
    </xf>
    <xf numFmtId="0" fontId="40" fillId="0" borderId="1" xfId="6" applyFont="1" applyBorder="1">
      <alignment vertical="center"/>
    </xf>
    <xf numFmtId="0" fontId="40" fillId="0" borderId="1" xfId="6" applyFont="1" applyBorder="1" applyAlignment="1">
      <alignment vertical="center" wrapText="1"/>
    </xf>
    <xf numFmtId="0" fontId="40" fillId="0" borderId="0" xfId="6" applyFont="1">
      <alignment vertical="center"/>
    </xf>
    <xf numFmtId="0" fontId="25" fillId="8" borderId="1" xfId="0" applyFont="1" applyFill="1" applyBorder="1" applyAlignment="1" applyProtection="1">
      <alignment horizontal="center" vertical="center"/>
      <protection locked="0"/>
    </xf>
    <xf numFmtId="179" fontId="25" fillId="8" borderId="1" xfId="0" applyNumberFormat="1" applyFont="1" applyFill="1" applyBorder="1" applyAlignment="1" applyProtection="1">
      <alignment horizontal="center" vertical="center"/>
      <protection locked="0"/>
    </xf>
    <xf numFmtId="180" fontId="25" fillId="8" borderId="1" xfId="0" applyNumberFormat="1" applyFont="1" applyFill="1" applyBorder="1" applyAlignment="1" applyProtection="1">
      <alignment horizontal="center" vertical="center"/>
      <protection locked="0"/>
    </xf>
    <xf numFmtId="180" fontId="29" fillId="8" borderId="1" xfId="0" applyNumberFormat="1" applyFont="1" applyFill="1" applyBorder="1" applyAlignment="1" applyProtection="1">
      <alignment horizontal="center" vertical="center"/>
      <protection locked="0"/>
    </xf>
    <xf numFmtId="0" fontId="42" fillId="0" borderId="0" xfId="0" applyFont="1" applyFill="1">
      <alignment vertical="center"/>
    </xf>
    <xf numFmtId="0" fontId="31" fillId="0" borderId="1" xfId="0" applyFont="1" applyFill="1" applyBorder="1" applyAlignment="1" applyProtection="1">
      <alignment horizontal="left" vertical="center" wrapText="1"/>
    </xf>
    <xf numFmtId="0" fontId="21" fillId="0" borderId="37" xfId="6" applyBorder="1" applyAlignment="1">
      <alignment horizontal="center" vertical="center"/>
    </xf>
    <xf numFmtId="0" fontId="22" fillId="0" borderId="36" xfId="6" applyFont="1" applyBorder="1" applyAlignment="1">
      <alignment horizontal="center" vertical="center" wrapText="1"/>
    </xf>
    <xf numFmtId="0" fontId="22" fillId="0" borderId="37" xfId="6" applyFont="1" applyBorder="1" applyAlignment="1">
      <alignment horizontal="center" vertical="center" wrapText="1"/>
    </xf>
    <xf numFmtId="0" fontId="43" fillId="8" borderId="1" xfId="9" applyFill="1" applyBorder="1" applyAlignment="1" applyProtection="1">
      <alignment horizontal="center" vertical="center" wrapText="1"/>
      <protection locked="0"/>
    </xf>
    <xf numFmtId="181" fontId="15" fillId="0" borderId="0" xfId="4" applyNumberFormat="1" applyFont="1"/>
    <xf numFmtId="181" fontId="15" fillId="0" borderId="0" xfId="4" applyNumberFormat="1" applyFont="1" applyAlignment="1">
      <alignment horizontal="left"/>
    </xf>
    <xf numFmtId="181" fontId="15" fillId="0" borderId="0" xfId="4" applyNumberFormat="1" applyFont="1" applyAlignment="1"/>
    <xf numFmtId="181" fontId="45" fillId="0" borderId="0" xfId="4" applyNumberFormat="1" applyFont="1" applyAlignment="1"/>
    <xf numFmtId="181" fontId="15" fillId="0" borderId="0" xfId="4" applyNumberFormat="1" applyFont="1" applyAlignment="1">
      <alignment wrapText="1"/>
    </xf>
    <xf numFmtId="181" fontId="46" fillId="0" borderId="0" xfId="4" applyNumberFormat="1" applyFont="1"/>
    <xf numFmtId="180" fontId="15" fillId="0" borderId="0" xfId="4" applyNumberFormat="1" applyFont="1"/>
    <xf numFmtId="181" fontId="9" fillId="0" borderId="0" xfId="4" applyNumberFormat="1" applyFont="1"/>
    <xf numFmtId="181" fontId="9" fillId="0" borderId="0" xfId="4" applyNumberFormat="1" applyFont="1" applyAlignment="1">
      <alignment horizontal="right"/>
    </xf>
    <xf numFmtId="181" fontId="15" fillId="0" borderId="0" xfId="4" applyNumberFormat="1" applyFont="1" applyBorder="1"/>
    <xf numFmtId="181" fontId="15" fillId="0" borderId="0" xfId="4" applyNumberFormat="1" applyFont="1" applyBorder="1" applyAlignment="1">
      <alignment horizontal="center"/>
    </xf>
    <xf numFmtId="181" fontId="15" fillId="0" borderId="0" xfId="5" applyNumberFormat="1" applyFont="1" applyBorder="1"/>
    <xf numFmtId="181" fontId="15" fillId="0" borderId="14" xfId="4" applyNumberFormat="1" applyFont="1" applyBorder="1"/>
    <xf numFmtId="38" fontId="15" fillId="0" borderId="6" xfId="5" applyFont="1" applyBorder="1"/>
    <xf numFmtId="181" fontId="15" fillId="0" borderId="7" xfId="4" applyNumberFormat="1" applyFont="1" applyBorder="1"/>
    <xf numFmtId="181" fontId="46" fillId="0" borderId="14" xfId="4" applyNumberFormat="1" applyFont="1" applyBorder="1"/>
    <xf numFmtId="38" fontId="46" fillId="0" borderId="11" xfId="5" applyFont="1" applyBorder="1"/>
    <xf numFmtId="181" fontId="45" fillId="0" borderId="8" xfId="4" applyNumberFormat="1" applyFont="1" applyFill="1" applyBorder="1"/>
    <xf numFmtId="181" fontId="45" fillId="0" borderId="3" xfId="4" applyNumberFormat="1" applyFont="1" applyBorder="1"/>
    <xf numFmtId="181" fontId="46" fillId="0" borderId="5" xfId="4" applyNumberFormat="1" applyFont="1" applyBorder="1"/>
    <xf numFmtId="38" fontId="46" fillId="0" borderId="0" xfId="5" applyFont="1" applyBorder="1"/>
    <xf numFmtId="181" fontId="45" fillId="0" borderId="8" xfId="4" applyNumberFormat="1" applyFont="1" applyBorder="1"/>
    <xf numFmtId="38" fontId="46" fillId="0" borderId="0" xfId="5" applyFont="1" applyBorder="1" applyAlignment="1">
      <alignment shrinkToFit="1"/>
    </xf>
    <xf numFmtId="38" fontId="46" fillId="0" borderId="0" xfId="5" applyFont="1" applyBorder="1" applyAlignment="1">
      <alignment horizontal="right" shrinkToFit="1"/>
    </xf>
    <xf numFmtId="181" fontId="5" fillId="0" borderId="8" xfId="4" applyNumberFormat="1" applyFont="1" applyBorder="1"/>
    <xf numFmtId="0" fontId="11" fillId="0" borderId="8" xfId="4" applyFont="1" applyBorder="1" applyAlignment="1">
      <alignment horizontal="left" vertical="center"/>
    </xf>
    <xf numFmtId="0" fontId="11" fillId="0" borderId="8" xfId="4" applyFont="1" applyBorder="1" applyAlignment="1">
      <alignment horizontal="distributed" vertical="center" shrinkToFit="1"/>
    </xf>
    <xf numFmtId="181" fontId="15" fillId="0" borderId="8" xfId="4" applyNumberFormat="1" applyFont="1" applyBorder="1"/>
    <xf numFmtId="181" fontId="47" fillId="0" borderId="2" xfId="4" applyNumberFormat="1" applyFont="1" applyBorder="1" applyAlignment="1">
      <alignment wrapText="1" shrinkToFit="1"/>
    </xf>
    <xf numFmtId="181" fontId="46" fillId="0" borderId="13" xfId="4" applyNumberFormat="1" applyFont="1" applyBorder="1"/>
    <xf numFmtId="0" fontId="11" fillId="0" borderId="2" xfId="4" applyFont="1" applyBorder="1" applyAlignment="1">
      <alignment horizontal="distributed" vertical="center" shrinkToFit="1"/>
    </xf>
    <xf numFmtId="181" fontId="15" fillId="0" borderId="2" xfId="4" applyNumberFormat="1" applyFont="1" applyBorder="1" applyAlignment="1">
      <alignment horizontal="center"/>
    </xf>
    <xf numFmtId="181" fontId="48" fillId="0" borderId="0" xfId="4" applyNumberFormat="1" applyFont="1" applyAlignment="1">
      <alignment vertical="top"/>
    </xf>
    <xf numFmtId="3" fontId="22" fillId="8" borderId="36" xfId="6" applyNumberFormat="1" applyFont="1" applyFill="1" applyBorder="1" applyProtection="1">
      <alignment vertical="center"/>
      <protection locked="0"/>
    </xf>
    <xf numFmtId="0" fontId="50" fillId="0" borderId="33" xfId="6" applyFont="1" applyBorder="1" applyAlignment="1">
      <alignment horizontal="center" vertical="center" wrapText="1"/>
    </xf>
    <xf numFmtId="0" fontId="25" fillId="0" borderId="0" xfId="6" applyFont="1" applyAlignment="1">
      <alignment horizontal="left" vertical="center" indent="1"/>
    </xf>
    <xf numFmtId="0" fontId="29" fillId="0" borderId="0" xfId="6" applyFont="1">
      <alignment vertical="center"/>
    </xf>
    <xf numFmtId="0" fontId="51" fillId="0" borderId="0" xfId="6" applyFont="1">
      <alignment vertical="center"/>
    </xf>
    <xf numFmtId="0" fontId="29" fillId="0" borderId="0" xfId="6" applyFont="1" applyAlignment="1">
      <alignment vertical="center"/>
    </xf>
    <xf numFmtId="0" fontId="54" fillId="0" borderId="0" xfId="6" applyFont="1">
      <alignment vertical="center"/>
    </xf>
    <xf numFmtId="0" fontId="53" fillId="0" borderId="0" xfId="6" applyFont="1">
      <alignment vertical="center"/>
    </xf>
    <xf numFmtId="0" fontId="54" fillId="0" borderId="0" xfId="6" applyFont="1" applyAlignment="1">
      <alignment vertical="center"/>
    </xf>
    <xf numFmtId="0" fontId="54" fillId="0" borderId="0" xfId="6" applyFont="1" applyFill="1">
      <alignment vertical="center"/>
    </xf>
    <xf numFmtId="0" fontId="44" fillId="0" borderId="1" xfId="0" applyFont="1" applyFill="1" applyBorder="1" applyAlignment="1" applyProtection="1">
      <alignment horizontal="left" vertical="center" wrapText="1"/>
    </xf>
    <xf numFmtId="181" fontId="15" fillId="0" borderId="1" xfId="4" applyNumberFormat="1" applyFont="1" applyBorder="1" applyAlignment="1">
      <alignment horizontal="center"/>
    </xf>
    <xf numFmtId="181" fontId="15" fillId="0" borderId="6" xfId="4" applyNumberFormat="1" applyFont="1" applyBorder="1" applyAlignment="1">
      <alignment horizontal="center"/>
    </xf>
    <xf numFmtId="181" fontId="15" fillId="0" borderId="7" xfId="4" applyNumberFormat="1" applyFont="1" applyBorder="1" applyAlignment="1">
      <alignment horizontal="center"/>
    </xf>
    <xf numFmtId="0" fontId="23" fillId="0" borderId="0" xfId="6" applyFont="1" applyFill="1" applyBorder="1" applyAlignment="1">
      <alignment vertical="center" wrapText="1"/>
    </xf>
    <xf numFmtId="0" fontId="23" fillId="0" borderId="0" xfId="6" applyFont="1" applyBorder="1" applyAlignment="1">
      <alignment horizontal="center" vertical="center" wrapText="1"/>
    </xf>
    <xf numFmtId="38" fontId="27" fillId="0" borderId="0" xfId="7" applyFont="1" applyBorder="1" applyAlignment="1">
      <alignment horizontal="right" vertical="center"/>
    </xf>
    <xf numFmtId="0" fontId="28" fillId="5" borderId="0" xfId="6" applyFont="1" applyFill="1" applyBorder="1" applyAlignment="1">
      <alignment vertical="center" shrinkToFit="1"/>
    </xf>
    <xf numFmtId="0" fontId="23" fillId="0" borderId="10" xfId="6" applyFont="1" applyFill="1" applyBorder="1" applyAlignment="1">
      <alignment horizontal="center" vertical="center" shrinkToFit="1"/>
    </xf>
    <xf numFmtId="0" fontId="23" fillId="0" borderId="25" xfId="6" applyFont="1" applyFill="1" applyBorder="1" applyAlignment="1">
      <alignment horizontal="center" vertical="center" shrinkToFit="1"/>
    </xf>
    <xf numFmtId="0" fontId="22" fillId="0" borderId="0" xfId="6" applyFont="1" applyFill="1" applyBorder="1">
      <alignment vertical="center"/>
    </xf>
    <xf numFmtId="0" fontId="6" fillId="0" borderId="0" xfId="6" applyFont="1" applyFill="1" applyBorder="1" applyAlignment="1">
      <alignment horizontal="center" vertical="center"/>
    </xf>
    <xf numFmtId="0" fontId="52" fillId="0" borderId="0" xfId="6" applyFont="1" applyFill="1">
      <alignment vertical="center"/>
    </xf>
    <xf numFmtId="0" fontId="23" fillId="0" borderId="0" xfId="6" applyFont="1" applyFill="1" applyBorder="1" applyAlignment="1">
      <alignment horizontal="left" vertical="center" wrapText="1"/>
    </xf>
    <xf numFmtId="0" fontId="50" fillId="0" borderId="34" xfId="6" applyFont="1" applyBorder="1" applyAlignment="1">
      <alignment horizontal="center" vertical="center" wrapText="1"/>
    </xf>
    <xf numFmtId="0" fontId="26" fillId="0" borderId="0" xfId="6" applyFont="1" applyBorder="1" applyAlignment="1">
      <alignment vertical="center" wrapText="1"/>
    </xf>
    <xf numFmtId="0" fontId="5" fillId="8" borderId="1" xfId="4" applyFont="1" applyFill="1" applyBorder="1" applyAlignment="1" applyProtection="1">
      <alignment vertical="center" wrapText="1" shrinkToFit="1"/>
      <protection locked="0"/>
    </xf>
    <xf numFmtId="0" fontId="23" fillId="0" borderId="9" xfId="6" applyFont="1" applyFill="1" applyBorder="1" applyAlignment="1">
      <alignment horizontal="center" vertical="center" shrinkToFit="1"/>
    </xf>
    <xf numFmtId="0" fontId="29" fillId="0" borderId="0" xfId="6" applyFont="1" applyAlignment="1">
      <alignment horizontal="left" vertical="center"/>
    </xf>
    <xf numFmtId="0" fontId="22" fillId="8" borderId="41" xfId="6" applyFont="1" applyFill="1" applyBorder="1" applyProtection="1">
      <alignment vertical="center"/>
      <protection locked="0"/>
    </xf>
    <xf numFmtId="0" fontId="22" fillId="8" borderId="42" xfId="6" applyFont="1" applyFill="1" applyBorder="1" applyProtection="1">
      <alignment vertical="center"/>
      <protection locked="0"/>
    </xf>
    <xf numFmtId="0" fontId="22" fillId="0" borderId="42" xfId="6" applyFont="1" applyBorder="1">
      <alignment vertical="center"/>
    </xf>
    <xf numFmtId="38" fontId="12" fillId="0" borderId="1" xfId="3" applyFont="1" applyFill="1" applyBorder="1" applyProtection="1">
      <alignment vertical="center"/>
      <protection locked="0"/>
    </xf>
    <xf numFmtId="38" fontId="7" fillId="0" borderId="1" xfId="3" applyFont="1" applyFill="1" applyBorder="1" applyProtection="1">
      <alignment vertical="center"/>
      <protection locked="0"/>
    </xf>
    <xf numFmtId="38" fontId="7" fillId="0" borderId="3" xfId="3" applyFont="1" applyFill="1" applyBorder="1" applyProtection="1">
      <alignment vertical="center"/>
      <protection locked="0"/>
    </xf>
    <xf numFmtId="0" fontId="22" fillId="0" borderId="0" xfId="6" applyFont="1" applyFill="1" applyBorder="1" applyAlignment="1">
      <alignment horizontal="left" vertical="center" wrapText="1"/>
    </xf>
    <xf numFmtId="0" fontId="23" fillId="0" borderId="1" xfId="6" applyFont="1" applyFill="1" applyBorder="1" applyAlignment="1">
      <alignment horizontal="center" vertical="center" wrapText="1"/>
    </xf>
    <xf numFmtId="0" fontId="21" fillId="8" borderId="1" xfId="6" applyFill="1" applyBorder="1" applyAlignment="1" applyProtection="1">
      <alignment horizontal="center" vertical="center"/>
      <protection locked="0"/>
    </xf>
    <xf numFmtId="0" fontId="25" fillId="12" borderId="1" xfId="6" applyFont="1" applyFill="1" applyBorder="1" applyAlignment="1">
      <alignment horizontal="center" vertical="center"/>
    </xf>
    <xf numFmtId="0" fontId="23" fillId="13" borderId="1" xfId="6" applyFont="1" applyFill="1" applyBorder="1" applyAlignment="1">
      <alignment horizontal="right" vertical="center"/>
    </xf>
    <xf numFmtId="0" fontId="22" fillId="13" borderId="1" xfId="6" applyFont="1" applyFill="1" applyBorder="1">
      <alignment vertical="center"/>
    </xf>
    <xf numFmtId="0" fontId="23" fillId="0" borderId="2" xfId="6" applyFont="1" applyBorder="1" applyAlignment="1">
      <alignment horizontal="center" vertical="center"/>
    </xf>
    <xf numFmtId="0" fontId="22" fillId="13" borderId="1" xfId="6" applyFont="1" applyFill="1" applyBorder="1" applyAlignment="1">
      <alignment horizontal="center" vertical="center"/>
    </xf>
    <xf numFmtId="0" fontId="26" fillId="0" borderId="0" xfId="6" applyFont="1" applyFill="1" applyAlignment="1">
      <alignment vertical="center"/>
    </xf>
    <xf numFmtId="0" fontId="23" fillId="0" borderId="3" xfId="6" applyFont="1" applyBorder="1" applyAlignment="1">
      <alignment horizontal="center" vertical="center" shrinkToFit="1"/>
    </xf>
    <xf numFmtId="0" fontId="0" fillId="5" borderId="0" xfId="0" applyFont="1" applyFill="1" applyAlignment="1" applyProtection="1">
      <alignment vertical="center"/>
      <protection locked="0"/>
    </xf>
    <xf numFmtId="0" fontId="0" fillId="0" borderId="0" xfId="0" applyFont="1" applyAlignment="1">
      <alignment horizontal="left" vertical="center"/>
    </xf>
    <xf numFmtId="0" fontId="14" fillId="0" borderId="0" xfId="4" applyFont="1" applyFill="1" applyAlignment="1">
      <alignment horizontal="left" vertical="center" wrapText="1"/>
    </xf>
    <xf numFmtId="0" fontId="5" fillId="0" borderId="9"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9" fillId="0" borderId="12" xfId="2" applyFont="1" applyFill="1" applyBorder="1" applyAlignment="1">
      <alignment horizontal="center" vertical="center"/>
    </xf>
    <xf numFmtId="0" fontId="12" fillId="0"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3" xfId="0" applyFont="1" applyFill="1" applyBorder="1" applyAlignment="1">
      <alignment horizontal="center" vertical="center"/>
    </xf>
    <xf numFmtId="0" fontId="12" fillId="0"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56" fillId="0" borderId="0" xfId="0" applyFont="1" applyProtection="1">
      <alignment vertical="center"/>
    </xf>
    <xf numFmtId="0" fontId="56" fillId="0" borderId="20" xfId="0" applyFont="1" applyBorder="1" applyProtection="1">
      <alignment vertical="center"/>
    </xf>
    <xf numFmtId="0" fontId="56" fillId="0" borderId="22" xfId="0" applyFont="1" applyBorder="1" applyProtection="1">
      <alignment vertical="center"/>
    </xf>
    <xf numFmtId="0" fontId="56" fillId="0" borderId="24" xfId="0" applyFont="1" applyBorder="1" applyProtection="1">
      <alignment vertical="center"/>
    </xf>
    <xf numFmtId="0" fontId="56" fillId="0" borderId="0" xfId="0" applyFont="1" applyBorder="1" applyAlignment="1" applyProtection="1">
      <alignment vertical="center"/>
    </xf>
    <xf numFmtId="0" fontId="56" fillId="0" borderId="32" xfId="0" applyFont="1" applyBorder="1" applyAlignment="1" applyProtection="1">
      <alignment horizontal="center" vertical="center"/>
    </xf>
    <xf numFmtId="0" fontId="56" fillId="8" borderId="35" xfId="0" applyFont="1" applyFill="1" applyBorder="1" applyAlignment="1" applyProtection="1">
      <alignment horizontal="center" vertical="center"/>
      <protection locked="0"/>
    </xf>
    <xf numFmtId="0" fontId="56" fillId="0" borderId="36" xfId="0" applyFont="1" applyBorder="1" applyAlignment="1" applyProtection="1">
      <alignment horizontal="center" vertical="center"/>
    </xf>
    <xf numFmtId="0" fontId="0" fillId="0" borderId="0" xfId="0" applyFont="1" applyProtection="1">
      <alignment vertical="center"/>
    </xf>
    <xf numFmtId="0" fontId="56" fillId="0" borderId="0"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56" fillId="0" borderId="0" xfId="0" applyFont="1" applyBorder="1" applyAlignment="1" applyProtection="1">
      <alignment vertical="top"/>
    </xf>
    <xf numFmtId="0" fontId="56" fillId="0" borderId="32" xfId="0" applyFont="1" applyBorder="1" applyAlignment="1" applyProtection="1">
      <alignment vertical="center" shrinkToFit="1"/>
    </xf>
    <xf numFmtId="0" fontId="56" fillId="0" borderId="36" xfId="0" applyFont="1" applyBorder="1" applyProtection="1">
      <alignment vertical="center"/>
    </xf>
    <xf numFmtId="0" fontId="56" fillId="8" borderId="40" xfId="0"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60" fillId="0" borderId="0" xfId="0" applyFont="1" applyProtection="1">
      <alignment vertical="center"/>
    </xf>
    <xf numFmtId="0" fontId="56" fillId="0" borderId="0" xfId="0" applyFont="1">
      <alignment vertical="center"/>
    </xf>
    <xf numFmtId="0" fontId="60" fillId="0" borderId="32" xfId="0" applyFont="1" applyBorder="1" applyProtection="1">
      <alignment vertical="center"/>
    </xf>
    <xf numFmtId="0" fontId="60" fillId="0" borderId="35" xfId="0" applyFont="1" applyBorder="1" applyProtection="1">
      <alignment vertical="center"/>
    </xf>
    <xf numFmtId="0" fontId="60" fillId="0" borderId="40" xfId="0" applyFont="1" applyBorder="1" applyProtection="1">
      <alignment vertical="center"/>
    </xf>
    <xf numFmtId="0" fontId="60" fillId="5" borderId="0" xfId="0" applyFont="1" applyFill="1" applyProtection="1">
      <alignment vertical="center"/>
    </xf>
    <xf numFmtId="0" fontId="60" fillId="0" borderId="1" xfId="0" applyFont="1" applyBorder="1" applyProtection="1">
      <alignment vertical="center"/>
    </xf>
    <xf numFmtId="0" fontId="58" fillId="8" borderId="1" xfId="0" applyFont="1" applyFill="1" applyBorder="1" applyAlignment="1" applyProtection="1">
      <alignment horizontal="center" vertical="center" wrapText="1"/>
      <protection locked="0"/>
    </xf>
    <xf numFmtId="0" fontId="56" fillId="0" borderId="0" xfId="0" applyFont="1" applyBorder="1" applyAlignment="1">
      <alignment horizontal="left" vertical="center" wrapText="1"/>
    </xf>
    <xf numFmtId="0" fontId="60" fillId="8" borderId="1" xfId="0" applyFont="1" applyFill="1" applyBorder="1" applyProtection="1">
      <alignment vertical="center"/>
      <protection locked="0"/>
    </xf>
    <xf numFmtId="0" fontId="0" fillId="0" borderId="0" xfId="0" applyFont="1" applyAlignment="1">
      <alignment vertical="top" wrapText="1"/>
    </xf>
    <xf numFmtId="38" fontId="12" fillId="8" borderId="1" xfId="3" applyFont="1" applyFill="1" applyBorder="1" applyProtection="1">
      <alignment vertical="center"/>
      <protection locked="0"/>
    </xf>
    <xf numFmtId="38" fontId="7" fillId="8" borderId="1" xfId="3" applyFont="1" applyFill="1" applyBorder="1" applyProtection="1">
      <alignment vertical="center"/>
      <protection locked="0"/>
    </xf>
    <xf numFmtId="38" fontId="7" fillId="8" borderId="3" xfId="3" applyFont="1" applyFill="1" applyBorder="1" applyProtection="1">
      <alignment vertical="center"/>
      <protection locked="0"/>
    </xf>
    <xf numFmtId="0" fontId="62" fillId="0"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31" fillId="0" borderId="1" xfId="0" applyFont="1" applyFill="1" applyBorder="1" applyAlignment="1" applyProtection="1">
      <alignment vertical="center" wrapText="1"/>
    </xf>
    <xf numFmtId="38" fontId="12" fillId="5" borderId="1" xfId="1" applyFont="1" applyFill="1" applyBorder="1" applyAlignment="1" applyProtection="1">
      <alignment horizontal="right" vertical="center"/>
      <protection locked="0"/>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23" fillId="5" borderId="0" xfId="2" applyFont="1" applyFill="1" applyBorder="1" applyAlignment="1">
      <alignment horizontal="center" vertical="center"/>
    </xf>
    <xf numFmtId="0" fontId="22" fillId="8" borderId="48" xfId="6" applyFont="1" applyFill="1" applyBorder="1" applyProtection="1">
      <alignment vertical="center"/>
      <protection locked="0"/>
    </xf>
    <xf numFmtId="0" fontId="21" fillId="0" borderId="37" xfId="6" applyBorder="1" applyAlignment="1">
      <alignment horizontal="center" vertical="center"/>
    </xf>
    <xf numFmtId="0" fontId="25" fillId="0" borderId="0" xfId="2" applyFont="1" applyBorder="1" applyAlignment="1">
      <alignment horizontal="left" vertical="center" wrapText="1"/>
    </xf>
    <xf numFmtId="0" fontId="23" fillId="0" borderId="23" xfId="6" applyFont="1" applyFill="1" applyBorder="1" applyAlignment="1">
      <alignment horizontal="center" vertical="center" shrinkToFit="1"/>
    </xf>
    <xf numFmtId="0" fontId="23" fillId="0" borderId="21" xfId="6" applyFont="1" applyBorder="1" applyAlignment="1">
      <alignment horizontal="center" vertical="center"/>
    </xf>
    <xf numFmtId="0" fontId="23" fillId="0" borderId="23" xfId="6" applyFont="1" applyBorder="1" applyAlignment="1">
      <alignment horizontal="center" vertical="center"/>
    </xf>
    <xf numFmtId="0" fontId="23" fillId="0" borderId="26" xfId="6" applyFont="1" applyBorder="1" applyAlignment="1">
      <alignment horizontal="center" vertical="center"/>
    </xf>
    <xf numFmtId="0" fontId="23" fillId="0" borderId="25" xfId="6" applyFont="1" applyBorder="1" applyAlignment="1">
      <alignment horizontal="center" vertical="center" shrinkToFit="1"/>
    </xf>
    <xf numFmtId="0" fontId="29" fillId="5" borderId="0" xfId="6" applyFont="1" applyFill="1" applyBorder="1" applyAlignment="1">
      <alignment horizontal="center" vertical="center"/>
    </xf>
    <xf numFmtId="10" fontId="22" fillId="0" borderId="0" xfId="8" applyNumberFormat="1" applyFont="1" applyBorder="1">
      <alignment vertical="center"/>
    </xf>
    <xf numFmtId="0" fontId="25" fillId="5" borderId="0" xfId="2" applyFont="1" applyFill="1" applyBorder="1" applyAlignment="1">
      <alignment horizontal="center" vertical="center"/>
    </xf>
    <xf numFmtId="0" fontId="22" fillId="5" borderId="0" xfId="6" applyFont="1" applyFill="1" applyBorder="1">
      <alignment vertical="center"/>
    </xf>
    <xf numFmtId="10" fontId="22" fillId="5" borderId="0" xfId="8" applyNumberFormat="1" applyFont="1" applyFill="1" applyBorder="1">
      <alignment vertical="center"/>
    </xf>
    <xf numFmtId="0" fontId="23" fillId="0" borderId="0" xfId="6" applyFont="1" applyFill="1" applyBorder="1">
      <alignment vertical="center"/>
    </xf>
    <xf numFmtId="0" fontId="22" fillId="5" borderId="0" xfId="6" applyFont="1" applyFill="1" applyBorder="1" applyAlignment="1">
      <alignment horizontal="center" vertical="center"/>
    </xf>
    <xf numFmtId="0" fontId="22" fillId="0" borderId="36" xfId="6" applyFont="1" applyBorder="1" applyAlignment="1">
      <alignment horizontal="center" vertical="center" wrapText="1"/>
    </xf>
    <xf numFmtId="0" fontId="22" fillId="0" borderId="37" xfId="6" applyFont="1" applyBorder="1" applyAlignment="1">
      <alignment horizontal="center" vertical="center" wrapText="1"/>
    </xf>
    <xf numFmtId="0" fontId="22" fillId="0" borderId="33" xfId="6" applyFont="1" applyBorder="1" applyAlignment="1">
      <alignment horizontal="center" vertical="center" wrapText="1" shrinkToFit="1"/>
    </xf>
    <xf numFmtId="0" fontId="22" fillId="0" borderId="34" xfId="6" applyFont="1" applyBorder="1" applyAlignment="1">
      <alignment horizontal="center" vertical="center" wrapText="1" shrinkToFit="1"/>
    </xf>
    <xf numFmtId="0" fontId="22" fillId="0" borderId="36" xfId="6" applyFont="1" applyFill="1" applyBorder="1" applyProtection="1">
      <alignment vertical="center"/>
    </xf>
    <xf numFmtId="0" fontId="22" fillId="0" borderId="41" xfId="6" applyFont="1" applyFill="1" applyBorder="1" applyProtection="1">
      <alignment vertical="center"/>
    </xf>
    <xf numFmtId="0" fontId="56" fillId="0" borderId="0" xfId="0" applyFont="1" applyAlignment="1" applyProtection="1">
      <alignment vertical="center" wrapText="1" shrinkToFit="1"/>
    </xf>
    <xf numFmtId="0" fontId="56" fillId="0" borderId="0" xfId="0" applyFont="1" applyAlignment="1" applyProtection="1">
      <alignment vertical="center" shrinkToFit="1"/>
    </xf>
    <xf numFmtId="0" fontId="21" fillId="0" borderId="37" xfId="6" applyBorder="1" applyAlignment="1">
      <alignment horizontal="center" vertical="center"/>
    </xf>
    <xf numFmtId="0" fontId="22" fillId="0" borderId="37" xfId="6" applyFont="1" applyBorder="1" applyAlignment="1">
      <alignment horizontal="center" vertical="center" wrapText="1"/>
    </xf>
    <xf numFmtId="0" fontId="22" fillId="0" borderId="35" xfId="6" applyFont="1" applyBorder="1" applyAlignment="1">
      <alignment horizontal="center" vertical="center" wrapText="1"/>
    </xf>
    <xf numFmtId="0" fontId="26" fillId="0" borderId="40" xfId="6" applyFont="1" applyBorder="1" applyAlignment="1">
      <alignment vertical="center" shrinkToFit="1"/>
    </xf>
    <xf numFmtId="0" fontId="22" fillId="0" borderId="32" xfId="6" applyFont="1" applyBorder="1" applyAlignment="1">
      <alignment horizontal="center" vertical="center" shrinkToFit="1"/>
    </xf>
    <xf numFmtId="0" fontId="22" fillId="8" borderId="35" xfId="6" applyFont="1" applyFill="1" applyBorder="1" applyProtection="1">
      <alignment vertical="center"/>
      <protection locked="0"/>
    </xf>
    <xf numFmtId="0" fontId="22" fillId="8" borderId="40" xfId="6" applyFont="1" applyFill="1" applyBorder="1" applyProtection="1">
      <alignment vertical="center"/>
      <protection locked="0"/>
    </xf>
    <xf numFmtId="0" fontId="22" fillId="0" borderId="1" xfId="6" applyFont="1" applyFill="1" applyBorder="1">
      <alignment vertical="center"/>
    </xf>
    <xf numFmtId="0" fontId="56" fillId="0" borderId="0" xfId="0" applyFont="1" applyBorder="1" applyAlignment="1" applyProtection="1">
      <alignment horizontal="left" vertical="center" wrapText="1"/>
    </xf>
    <xf numFmtId="0" fontId="56" fillId="0" borderId="0" xfId="0" applyFont="1" applyBorder="1" applyAlignment="1" applyProtection="1">
      <alignment horizontal="left" vertical="distributed" wrapText="1"/>
    </xf>
    <xf numFmtId="0" fontId="23" fillId="0" borderId="0" xfId="6" applyFont="1" applyFill="1" applyBorder="1" applyAlignment="1">
      <alignment horizontal="left" vertical="center" wrapText="1"/>
    </xf>
    <xf numFmtId="0" fontId="22" fillId="0" borderId="36" xfId="6" applyFont="1" applyBorder="1" applyAlignment="1">
      <alignment horizontal="center" vertical="center" wrapText="1"/>
    </xf>
    <xf numFmtId="0" fontId="60" fillId="0" borderId="0" xfId="0" applyFont="1" applyAlignment="1" applyProtection="1">
      <alignment horizontal="center" vertical="center"/>
    </xf>
    <xf numFmtId="0" fontId="60" fillId="0" borderId="0" xfId="0" applyFont="1">
      <alignment vertical="center"/>
    </xf>
    <xf numFmtId="0" fontId="0" fillId="0" borderId="0" xfId="0" applyBorder="1">
      <alignment vertical="center"/>
    </xf>
    <xf numFmtId="0" fontId="60" fillId="8" borderId="59" xfId="0" applyFont="1" applyFill="1" applyBorder="1" applyAlignment="1" applyProtection="1">
      <alignment vertical="center" wrapText="1"/>
      <protection locked="0"/>
    </xf>
    <xf numFmtId="0" fontId="23" fillId="0" borderId="0" xfId="6" applyFont="1" applyFill="1" applyBorder="1" applyAlignment="1">
      <alignment horizontal="left" vertical="center" wrapText="1"/>
    </xf>
    <xf numFmtId="0" fontId="21" fillId="0" borderId="37" xfId="6" applyBorder="1" applyAlignment="1">
      <alignment horizontal="center" vertical="center"/>
    </xf>
    <xf numFmtId="0" fontId="22" fillId="0" borderId="36" xfId="6" applyFont="1" applyBorder="1" applyAlignment="1">
      <alignment horizontal="center" vertical="center" wrapText="1"/>
    </xf>
    <xf numFmtId="0" fontId="22" fillId="0" borderId="37" xfId="6" applyFont="1" applyBorder="1" applyAlignment="1">
      <alignment horizontal="center" vertical="center" wrapText="1"/>
    </xf>
    <xf numFmtId="0" fontId="23" fillId="0" borderId="0" xfId="6" applyFont="1" applyFill="1" applyBorder="1" applyAlignment="1">
      <alignment horizontal="right" vertical="center"/>
    </xf>
    <xf numFmtId="0" fontId="28" fillId="0" borderId="0" xfId="6" applyFont="1" applyFill="1" applyBorder="1" applyAlignment="1" applyProtection="1">
      <alignment vertical="center" shrinkToFit="1"/>
      <protection locked="0"/>
    </xf>
    <xf numFmtId="0" fontId="28" fillId="0" borderId="0" xfId="6" applyFont="1" applyFill="1" applyBorder="1" applyAlignment="1">
      <alignment horizontal="center" vertical="center" shrinkToFit="1"/>
    </xf>
    <xf numFmtId="0" fontId="25" fillId="0" borderId="0" xfId="6" applyFont="1" applyBorder="1">
      <alignment vertical="center"/>
    </xf>
    <xf numFmtId="0" fontId="21" fillId="0" borderId="37" xfId="6" applyBorder="1" applyAlignment="1">
      <alignment horizontal="center" vertical="center"/>
    </xf>
    <xf numFmtId="0" fontId="23" fillId="0" borderId="0" xfId="6" applyFont="1" applyFill="1" applyBorder="1" applyAlignment="1">
      <alignment horizontal="left" vertical="center" wrapText="1"/>
    </xf>
    <xf numFmtId="0" fontId="23" fillId="0" borderId="0" xfId="6" applyFont="1" applyFill="1" applyBorder="1" applyAlignment="1">
      <alignment horizontal="center" wrapText="1"/>
    </xf>
    <xf numFmtId="0" fontId="21" fillId="0" borderId="37" xfId="6" applyBorder="1" applyAlignment="1">
      <alignment horizontal="center" vertical="center"/>
    </xf>
    <xf numFmtId="0" fontId="22" fillId="0" borderId="36" xfId="6" applyFont="1" applyBorder="1" applyAlignment="1">
      <alignment horizontal="center" vertical="center" wrapText="1"/>
    </xf>
    <xf numFmtId="0" fontId="22" fillId="0" borderId="37" xfId="6" applyFont="1" applyBorder="1" applyAlignment="1">
      <alignment horizontal="center" vertical="center" wrapText="1"/>
    </xf>
    <xf numFmtId="0" fontId="25" fillId="0" borderId="0" xfId="2" applyFont="1" applyBorder="1" applyAlignment="1">
      <alignment vertical="center"/>
    </xf>
    <xf numFmtId="0" fontId="24" fillId="0" borderId="0" xfId="6" applyFont="1" applyBorder="1" applyAlignment="1">
      <alignment vertical="center"/>
    </xf>
    <xf numFmtId="0" fontId="22" fillId="0" borderId="0" xfId="6" applyFont="1" applyBorder="1" applyAlignment="1">
      <alignment vertical="center"/>
    </xf>
    <xf numFmtId="0" fontId="23" fillId="0" borderId="0" xfId="6" applyFont="1" applyBorder="1" applyAlignment="1">
      <alignment vertical="center"/>
    </xf>
    <xf numFmtId="0" fontId="22" fillId="0" borderId="0" xfId="6" applyFont="1" applyFill="1" applyBorder="1" applyAlignment="1">
      <alignment horizontal="center" vertical="center" wrapText="1"/>
    </xf>
    <xf numFmtId="38" fontId="27" fillId="0" borderId="0" xfId="7" applyFont="1" applyFill="1" applyBorder="1" applyAlignment="1">
      <alignment horizontal="right" vertical="center"/>
    </xf>
    <xf numFmtId="0" fontId="22" fillId="0" borderId="0" xfId="6" applyFont="1" applyFill="1" applyBorder="1" applyAlignment="1">
      <alignment horizontal="center" vertical="center" textRotation="255" wrapText="1"/>
    </xf>
    <xf numFmtId="0" fontId="22" fillId="0" borderId="36" xfId="6" applyFont="1" applyBorder="1" applyAlignment="1">
      <alignment horizontal="center" vertical="center" wrapText="1"/>
    </xf>
    <xf numFmtId="0" fontId="21" fillId="0" borderId="37" xfId="6" applyBorder="1" applyAlignment="1">
      <alignment horizontal="center" vertical="center"/>
    </xf>
    <xf numFmtId="0" fontId="22" fillId="0" borderId="37" xfId="6" applyFont="1" applyBorder="1" applyAlignment="1">
      <alignment horizontal="center" vertical="center" wrapText="1"/>
    </xf>
    <xf numFmtId="0" fontId="21" fillId="0" borderId="37" xfId="6" applyBorder="1" applyAlignment="1">
      <alignment horizontal="center" vertical="center"/>
    </xf>
    <xf numFmtId="0" fontId="22" fillId="0" borderId="36" xfId="6" applyFont="1" applyBorder="1" applyAlignment="1">
      <alignment horizontal="center" vertical="center" wrapText="1"/>
    </xf>
    <xf numFmtId="0" fontId="22" fillId="0" borderId="37" xfId="6" applyFont="1" applyBorder="1" applyAlignment="1">
      <alignment horizontal="center" vertical="center" wrapText="1"/>
    </xf>
    <xf numFmtId="0" fontId="21" fillId="0" borderId="37" xfId="6" applyBorder="1" applyAlignment="1">
      <alignment horizontal="center" vertical="center"/>
    </xf>
    <xf numFmtId="0" fontId="31" fillId="0"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56" fillId="0" borderId="41" xfId="0" applyFont="1" applyBorder="1" applyAlignment="1" applyProtection="1">
      <alignment horizontal="center" vertical="center"/>
    </xf>
    <xf numFmtId="0" fontId="22" fillId="0" borderId="48" xfId="6" applyFont="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1" fillId="0" borderId="37" xfId="6" applyBorder="1" applyAlignment="1">
      <alignment horizontal="center" vertical="center"/>
    </xf>
    <xf numFmtId="0" fontId="22" fillId="0" borderId="37" xfId="6" applyFont="1" applyBorder="1" applyAlignment="1">
      <alignment horizontal="center" vertical="center" wrapText="1"/>
    </xf>
    <xf numFmtId="182" fontId="25" fillId="8" borderId="1" xfId="0" applyNumberFormat="1" applyFont="1" applyFill="1" applyBorder="1" applyAlignment="1" applyProtection="1">
      <alignment horizontal="center" vertical="center"/>
      <protection locked="0"/>
    </xf>
    <xf numFmtId="0" fontId="25" fillId="0" borderId="0" xfId="0" applyFont="1" applyFill="1" applyAlignment="1">
      <alignment vertical="center"/>
    </xf>
    <xf numFmtId="0" fontId="25" fillId="0" borderId="15" xfId="0" applyFont="1" applyFill="1" applyBorder="1" applyAlignment="1">
      <alignment wrapText="1"/>
    </xf>
    <xf numFmtId="0" fontId="25" fillId="0" borderId="15" xfId="0" applyFont="1" applyFill="1" applyBorder="1" applyAlignment="1"/>
    <xf numFmtId="0" fontId="16" fillId="0" borderId="0" xfId="0" applyFont="1" applyAlignment="1">
      <alignment vertical="center"/>
    </xf>
    <xf numFmtId="38" fontId="27" fillId="0" borderId="61" xfId="7" applyFont="1" applyBorder="1" applyAlignment="1">
      <alignment horizontal="right" vertical="center"/>
    </xf>
    <xf numFmtId="0" fontId="23" fillId="0" borderId="60" xfId="6" applyFont="1" applyBorder="1" applyAlignment="1">
      <alignment horizontal="center" vertical="center" wrapText="1"/>
    </xf>
    <xf numFmtId="38" fontId="27" fillId="0" borderId="62" xfId="7" applyFont="1" applyBorder="1" applyAlignment="1">
      <alignment horizontal="right" vertical="center"/>
    </xf>
    <xf numFmtId="0" fontId="31" fillId="0" borderId="1" xfId="0" applyFont="1" applyFill="1" applyBorder="1" applyAlignment="1" applyProtection="1">
      <alignment horizontal="left" vertical="center" wrapText="1"/>
    </xf>
    <xf numFmtId="0" fontId="41" fillId="0" borderId="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0" xfId="0" applyFont="1" applyFill="1" applyBorder="1" applyAlignment="1">
      <alignment horizontal="left" vertical="center" wrapText="1"/>
    </xf>
    <xf numFmtId="0" fontId="25" fillId="0" borderId="1" xfId="0" applyFont="1" applyFill="1" applyBorder="1" applyAlignment="1">
      <alignment horizontal="center" vertical="center"/>
    </xf>
    <xf numFmtId="0" fontId="0" fillId="0" borderId="1" xfId="0" applyBorder="1" applyAlignment="1">
      <alignment vertical="center"/>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7" xfId="0" applyFont="1" applyBorder="1" applyAlignment="1">
      <alignment vertical="center"/>
    </xf>
    <xf numFmtId="0" fontId="25" fillId="0" borderId="2" xfId="0" applyFont="1" applyFill="1" applyBorder="1" applyAlignment="1">
      <alignment horizontal="distributed" vertical="center" wrapText="1"/>
    </xf>
    <xf numFmtId="0" fontId="25" fillId="0" borderId="8" xfId="0" applyFont="1" applyBorder="1" applyAlignment="1">
      <alignment horizontal="distributed" vertical="center"/>
    </xf>
    <xf numFmtId="0" fontId="25" fillId="0" borderId="3" xfId="0" applyFont="1" applyBorder="1" applyAlignment="1">
      <alignment horizontal="distributed" vertical="center"/>
    </xf>
    <xf numFmtId="0" fontId="41" fillId="0" borderId="6" xfId="0" applyFont="1" applyFill="1" applyBorder="1" applyAlignment="1">
      <alignment horizontal="center" vertical="center" shrinkToFit="1"/>
    </xf>
    <xf numFmtId="0" fontId="41" fillId="0" borderId="7" xfId="0" applyFont="1" applyFill="1" applyBorder="1" applyAlignment="1">
      <alignment horizontal="center" vertical="center" shrinkToFit="1"/>
    </xf>
    <xf numFmtId="0" fontId="0" fillId="0" borderId="7" xfId="0"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center" vertical="center" wrapText="1"/>
    </xf>
    <xf numFmtId="0" fontId="69" fillId="8" borderId="4" xfId="0" applyFont="1" applyFill="1" applyBorder="1" applyAlignment="1">
      <alignment horizontal="left" vertical="center" wrapText="1"/>
    </xf>
    <xf numFmtId="0" fontId="69" fillId="8" borderId="0" xfId="0" applyFont="1" applyFill="1" applyAlignment="1">
      <alignment horizontal="left" vertical="center" wrapText="1"/>
    </xf>
    <xf numFmtId="0" fontId="31" fillId="0" borderId="7" xfId="0" applyFont="1" applyFill="1" applyBorder="1" applyAlignment="1" applyProtection="1">
      <alignment wrapText="1"/>
    </xf>
    <xf numFmtId="0" fontId="31" fillId="0" borderId="1" xfId="0" applyFont="1" applyFill="1" applyBorder="1" applyAlignment="1" applyProtection="1"/>
    <xf numFmtId="0" fontId="31" fillId="0" borderId="6" xfId="0" applyFont="1" applyFill="1" applyBorder="1" applyAlignment="1" applyProtection="1"/>
    <xf numFmtId="0" fontId="31" fillId="11" borderId="1" xfId="0" applyFont="1" applyFill="1" applyBorder="1" applyAlignment="1" applyProtection="1">
      <alignment horizontal="center" vertical="center" wrapText="1"/>
    </xf>
    <xf numFmtId="0" fontId="32" fillId="0" borderId="1" xfId="0" applyFont="1" applyBorder="1" applyAlignment="1" applyProtection="1">
      <alignment horizontal="center" vertical="center"/>
    </xf>
    <xf numFmtId="0" fontId="31" fillId="0" borderId="6" xfId="0" applyFont="1" applyFill="1" applyBorder="1" applyAlignment="1" applyProtection="1">
      <alignment vertical="center" wrapText="1"/>
    </xf>
    <xf numFmtId="0" fontId="31" fillId="0" borderId="7" xfId="0" applyFont="1" applyFill="1" applyBorder="1" applyAlignment="1" applyProtection="1">
      <alignment vertical="center" wrapText="1"/>
    </xf>
    <xf numFmtId="0" fontId="31" fillId="0" borderId="1"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1" fillId="0" borderId="1" xfId="0" applyFont="1" applyFill="1" applyBorder="1" applyAlignment="1" applyProtection="1">
      <alignment vertical="center" wrapText="1"/>
    </xf>
    <xf numFmtId="0" fontId="31" fillId="0" borderId="1" xfId="0" applyFont="1" applyFill="1" applyBorder="1" applyAlignment="1" applyProtection="1">
      <alignment horizontal="center" vertical="center" wrapText="1"/>
    </xf>
    <xf numFmtId="178" fontId="31" fillId="0" borderId="1" xfId="0" applyNumberFormat="1" applyFont="1" applyFill="1" applyBorder="1" applyAlignment="1" applyProtection="1">
      <alignment horizontal="center" vertical="center" wrapText="1"/>
    </xf>
    <xf numFmtId="178" fontId="31" fillId="0" borderId="6" xfId="0" applyNumberFormat="1" applyFont="1" applyFill="1" applyBorder="1" applyAlignment="1" applyProtection="1">
      <alignment horizontal="center" vertical="center" wrapText="1"/>
    </xf>
    <xf numFmtId="178" fontId="31" fillId="0" borderId="7" xfId="0" applyNumberFormat="1"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xf>
    <xf numFmtId="0" fontId="32" fillId="0" borderId="1" xfId="0" applyFont="1" applyBorder="1" applyAlignment="1" applyProtection="1">
      <alignment vertical="center"/>
    </xf>
    <xf numFmtId="0" fontId="31" fillId="0" borderId="15" xfId="0" applyFont="1" applyFill="1" applyBorder="1" applyAlignment="1" applyProtection="1">
      <alignment vertical="top" wrapText="1"/>
    </xf>
    <xf numFmtId="0" fontId="31" fillId="0" borderId="9"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0" fontId="25" fillId="0" borderId="0" xfId="0" applyFont="1" applyAlignment="1">
      <alignment vertical="center"/>
    </xf>
    <xf numFmtId="0" fontId="0" fillId="0" borderId="0" xfId="0" applyAlignment="1">
      <alignment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alignment vertical="center"/>
    </xf>
    <xf numFmtId="179" fontId="0" fillId="0" borderId="0" xfId="0" applyNumberFormat="1" applyFont="1" applyAlignment="1">
      <alignment horizontal="left" vertical="center"/>
    </xf>
    <xf numFmtId="3" fontId="0" fillId="0" borderId="0" xfId="0" applyNumberFormat="1" applyFont="1" applyAlignment="1">
      <alignment vertical="center"/>
    </xf>
    <xf numFmtId="3" fontId="0" fillId="0" borderId="0" xfId="0" applyNumberFormat="1" applyAlignment="1">
      <alignment vertical="center"/>
    </xf>
    <xf numFmtId="0" fontId="34" fillId="0" borderId="0" xfId="0" applyFont="1" applyAlignment="1">
      <alignment horizontal="left" vertical="center"/>
    </xf>
    <xf numFmtId="178" fontId="0" fillId="0" borderId="0" xfId="0" applyNumberFormat="1" applyFont="1" applyAlignment="1">
      <alignment horizontal="left" vertical="center" wrapText="1"/>
    </xf>
    <xf numFmtId="0" fontId="0" fillId="0" borderId="0" xfId="0" applyFont="1" applyAlignment="1">
      <alignment vertical="center" wrapText="1"/>
    </xf>
    <xf numFmtId="0" fontId="34" fillId="0" borderId="0" xfId="0" applyFont="1" applyAlignment="1">
      <alignment horizontal="left" vertical="center" wrapText="1"/>
    </xf>
    <xf numFmtId="0" fontId="0" fillId="0" borderId="0" xfId="0" applyFont="1" applyAlignment="1">
      <alignment horizontal="left" vertical="center"/>
    </xf>
    <xf numFmtId="180" fontId="0" fillId="0" borderId="0" xfId="0" applyNumberFormat="1" applyFont="1" applyAlignment="1" applyProtection="1">
      <alignment horizontal="center" vertical="center"/>
    </xf>
    <xf numFmtId="182" fontId="0" fillId="0" borderId="0" xfId="0" applyNumberFormat="1" applyFont="1" applyAlignment="1" applyProtection="1">
      <alignment horizontal="center" vertical="center"/>
    </xf>
    <xf numFmtId="0" fontId="14" fillId="0" borderId="0" xfId="4" applyFont="1" applyFill="1" applyAlignment="1">
      <alignment horizontal="left" vertical="center" wrapText="1"/>
    </xf>
    <xf numFmtId="0" fontId="5" fillId="5" borderId="0" xfId="4" applyFont="1" applyFill="1" applyBorder="1" applyAlignment="1" applyProtection="1">
      <alignment horizontal="left" vertical="center" shrinkToFit="1"/>
    </xf>
    <xf numFmtId="0" fontId="5" fillId="0" borderId="9"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5" fillId="0" borderId="2"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0" fillId="0" borderId="3" xfId="0" applyBorder="1" applyAlignment="1">
      <alignment vertical="center"/>
    </xf>
    <xf numFmtId="0" fontId="6" fillId="0" borderId="0" xfId="0" applyFont="1" applyFill="1" applyBorder="1" applyAlignment="1">
      <alignment vertical="center"/>
    </xf>
    <xf numFmtId="0" fontId="5" fillId="0" borderId="10" xfId="4" applyFont="1" applyFill="1" applyBorder="1" applyAlignment="1">
      <alignment horizontal="center" vertical="center" wrapText="1"/>
    </xf>
    <xf numFmtId="0" fontId="5" fillId="0" borderId="14" xfId="4"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6"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16" fillId="0" borderId="0" xfId="0" applyFont="1" applyFill="1" applyBorder="1" applyAlignment="1">
      <alignment vertical="top" wrapText="1"/>
    </xf>
    <xf numFmtId="0" fontId="9" fillId="0" borderId="6" xfId="2" applyFont="1" applyFill="1" applyBorder="1" applyAlignment="1">
      <alignment horizontal="center" vertical="center"/>
    </xf>
    <xf numFmtId="0" fontId="9" fillId="0" borderId="12" xfId="2" applyFont="1" applyFill="1" applyBorder="1" applyAlignment="1">
      <alignment horizontal="center" vertical="center"/>
    </xf>
    <xf numFmtId="0" fontId="16" fillId="0" borderId="0" xfId="0" applyFont="1" applyFill="1" applyBorder="1" applyAlignment="1">
      <alignment vertical="center" wrapText="1"/>
    </xf>
    <xf numFmtId="0" fontId="12" fillId="2" borderId="1" xfId="2" applyFont="1" applyFill="1" applyBorder="1" applyAlignment="1" applyProtection="1">
      <alignment horizontal="center" vertical="center" wrapText="1"/>
    </xf>
    <xf numFmtId="0" fontId="12" fillId="2" borderId="1" xfId="2"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6" xfId="0" applyFont="1" applyFill="1" applyBorder="1" applyAlignment="1" applyProtection="1">
      <alignment horizontal="center" vertical="center" shrinkToFit="1"/>
    </xf>
    <xf numFmtId="0" fontId="12" fillId="4" borderId="7"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16" fillId="0" borderId="0" xfId="0" applyFont="1" applyFill="1" applyBorder="1" applyAlignment="1" applyProtection="1">
      <alignment vertical="top" wrapText="1"/>
    </xf>
    <xf numFmtId="0" fontId="16" fillId="0" borderId="0" xfId="0" applyFont="1" applyFill="1" applyBorder="1" applyAlignment="1" applyProtection="1">
      <alignment vertical="center" wrapText="1"/>
    </xf>
    <xf numFmtId="0" fontId="26" fillId="0" borderId="1" xfId="6" applyFont="1" applyBorder="1" applyAlignment="1">
      <alignment horizontal="center" vertical="center" wrapText="1"/>
    </xf>
    <xf numFmtId="0" fontId="26" fillId="0" borderId="2" xfId="6" applyFont="1" applyBorder="1" applyAlignment="1">
      <alignment horizontal="center" vertical="center" wrapText="1"/>
    </xf>
    <xf numFmtId="0" fontId="26" fillId="0" borderId="8" xfId="6" applyFont="1" applyBorder="1" applyAlignment="1">
      <alignment horizontal="center" vertical="center" wrapText="1"/>
    </xf>
    <xf numFmtId="0" fontId="26" fillId="0" borderId="3" xfId="6" applyFont="1" applyBorder="1" applyAlignment="1">
      <alignment horizontal="center" vertical="center" wrapText="1"/>
    </xf>
    <xf numFmtId="0" fontId="28" fillId="0" borderId="1" xfId="6" applyFont="1" applyFill="1" applyBorder="1" applyAlignment="1">
      <alignment horizontal="center" vertical="center" shrinkToFit="1"/>
    </xf>
    <xf numFmtId="0" fontId="25" fillId="0" borderId="6" xfId="6" applyFont="1" applyFill="1" applyBorder="1" applyAlignment="1">
      <alignment horizontal="center" vertical="center" shrinkToFit="1"/>
    </xf>
    <xf numFmtId="0" fontId="25" fillId="0" borderId="7" xfId="6" applyFont="1" applyFill="1" applyBorder="1" applyAlignment="1">
      <alignment horizontal="center" vertical="center" shrinkToFit="1"/>
    </xf>
    <xf numFmtId="0" fontId="23" fillId="0" borderId="1" xfId="6" applyFont="1" applyFill="1" applyBorder="1" applyAlignment="1">
      <alignment horizontal="center" vertical="center" wrapText="1"/>
    </xf>
    <xf numFmtId="0" fontId="23" fillId="0" borderId="2" xfId="6" applyFont="1" applyFill="1" applyBorder="1" applyAlignment="1">
      <alignment horizontal="center" vertical="center" wrapText="1"/>
    </xf>
    <xf numFmtId="0" fontId="23" fillId="0" borderId="8" xfId="6" applyFont="1" applyFill="1" applyBorder="1" applyAlignment="1">
      <alignment horizontal="center" vertical="center" wrapText="1"/>
    </xf>
    <xf numFmtId="0" fontId="23" fillId="0" borderId="3" xfId="6" applyFont="1" applyFill="1" applyBorder="1" applyAlignment="1">
      <alignment horizontal="center" vertical="center" wrapText="1"/>
    </xf>
    <xf numFmtId="0" fontId="22" fillId="0" borderId="1" xfId="6" applyFont="1" applyFill="1" applyBorder="1" applyAlignment="1">
      <alignment horizontal="center" vertical="center" textRotation="255" wrapText="1"/>
    </xf>
    <xf numFmtId="0" fontId="28" fillId="0" borderId="6" xfId="6" applyFont="1" applyFill="1" applyBorder="1" applyAlignment="1">
      <alignment horizontal="center" vertical="center" shrinkToFit="1"/>
    </xf>
    <xf numFmtId="0" fontId="28" fillId="0" borderId="7" xfId="6" applyFont="1" applyFill="1" applyBorder="1" applyAlignment="1">
      <alignment horizontal="center" vertical="center" shrinkToFit="1"/>
    </xf>
    <xf numFmtId="0" fontId="23" fillId="0" borderId="0" xfId="6" applyFont="1" applyFill="1" applyBorder="1" applyAlignment="1">
      <alignment horizontal="left" vertical="center" wrapText="1"/>
    </xf>
    <xf numFmtId="0" fontId="0" fillId="0" borderId="0" xfId="0" applyAlignment="1">
      <alignment vertical="center" wrapText="1"/>
    </xf>
    <xf numFmtId="0" fontId="24" fillId="5" borderId="0" xfId="2" applyFont="1" applyFill="1" applyBorder="1" applyAlignment="1">
      <alignment horizontal="center" vertical="center"/>
    </xf>
    <xf numFmtId="0" fontId="22" fillId="0" borderId="6" xfId="6" applyFont="1" applyFill="1" applyBorder="1" applyAlignment="1">
      <alignment horizontal="center" vertical="center" wrapText="1" shrinkToFit="1"/>
    </xf>
    <xf numFmtId="0" fontId="22" fillId="0" borderId="7" xfId="6" applyFont="1" applyFill="1" applyBorder="1" applyAlignment="1">
      <alignment horizontal="center" vertical="center" wrapText="1" shrinkToFit="1"/>
    </xf>
    <xf numFmtId="0" fontId="22" fillId="0" borderId="35" xfId="6" applyFont="1" applyFill="1" applyBorder="1" applyAlignment="1">
      <alignment horizontal="center" vertical="center" wrapText="1"/>
    </xf>
    <xf numFmtId="0" fontId="21" fillId="0" borderId="35" xfId="6" applyBorder="1" applyAlignment="1">
      <alignment vertical="center"/>
    </xf>
    <xf numFmtId="0" fontId="22" fillId="0" borderId="36" xfId="6" applyFont="1" applyFill="1" applyBorder="1" applyAlignment="1">
      <alignment horizontal="center" vertical="center" wrapText="1"/>
    </xf>
    <xf numFmtId="0" fontId="21" fillId="0" borderId="36" xfId="6" applyBorder="1" applyAlignment="1">
      <alignment vertical="center"/>
    </xf>
    <xf numFmtId="0" fontId="22" fillId="0" borderId="37" xfId="6" applyFont="1" applyFill="1" applyBorder="1" applyAlignment="1">
      <alignment horizontal="center" vertical="center" wrapText="1"/>
    </xf>
    <xf numFmtId="0" fontId="21" fillId="0" borderId="37" xfId="6" applyBorder="1" applyAlignment="1">
      <alignment vertical="center"/>
    </xf>
    <xf numFmtId="0" fontId="22" fillId="0" borderId="36" xfId="6" applyFont="1" applyBorder="1" applyAlignment="1">
      <alignment horizontal="center" vertical="center" wrapText="1"/>
    </xf>
    <xf numFmtId="0" fontId="22" fillId="0" borderId="48" xfId="6" applyFont="1" applyBorder="1" applyAlignment="1">
      <alignment horizontal="center" vertical="center" wrapText="1"/>
    </xf>
    <xf numFmtId="0" fontId="22" fillId="0" borderId="47" xfId="6" applyFont="1" applyBorder="1" applyAlignment="1">
      <alignment horizontal="center" vertical="center" wrapText="1"/>
    </xf>
    <xf numFmtId="0" fontId="22" fillId="0" borderId="46" xfId="6" applyFont="1" applyBorder="1" applyAlignment="1">
      <alignment horizontal="center" vertical="center" wrapText="1"/>
    </xf>
    <xf numFmtId="0" fontId="26" fillId="0" borderId="20" xfId="6" applyFont="1" applyBorder="1" applyAlignment="1">
      <alignment horizontal="center" vertical="center" wrapText="1"/>
    </xf>
    <xf numFmtId="0" fontId="26" fillId="0" borderId="30" xfId="6" applyFont="1" applyBorder="1" applyAlignment="1">
      <alignment horizontal="center" vertical="center" wrapText="1"/>
    </xf>
    <xf numFmtId="0" fontId="26" fillId="0" borderId="31" xfId="6" applyFont="1" applyBorder="1" applyAlignment="1">
      <alignment horizontal="center" vertical="center" wrapText="1"/>
    </xf>
    <xf numFmtId="0" fontId="26" fillId="0" borderId="9" xfId="6" applyFont="1" applyBorder="1" applyAlignment="1">
      <alignment horizontal="center" vertical="center" wrapText="1"/>
    </xf>
    <xf numFmtId="0" fontId="21" fillId="0" borderId="15" xfId="6" applyBorder="1" applyAlignment="1">
      <alignment vertical="center"/>
    </xf>
    <xf numFmtId="0" fontId="21" fillId="0" borderId="13" xfId="6" applyBorder="1" applyAlignment="1">
      <alignment vertical="center"/>
    </xf>
    <xf numFmtId="0" fontId="21" fillId="0" borderId="28" xfId="6" applyBorder="1" applyAlignment="1">
      <alignment vertical="center"/>
    </xf>
    <xf numFmtId="0" fontId="21" fillId="0" borderId="38" xfId="6" applyBorder="1" applyAlignment="1">
      <alignment vertical="center"/>
    </xf>
    <xf numFmtId="0" fontId="21" fillId="0" borderId="39" xfId="6" applyBorder="1" applyAlignment="1">
      <alignment vertical="center"/>
    </xf>
    <xf numFmtId="0" fontId="68" fillId="0" borderId="9" xfId="6" applyFont="1" applyBorder="1" applyAlignment="1">
      <alignment horizontal="center" vertical="center" wrapText="1"/>
    </xf>
    <xf numFmtId="0" fontId="68" fillId="0" borderId="13" xfId="6" applyFont="1" applyBorder="1" applyAlignment="1">
      <alignment horizontal="center" vertical="center" wrapText="1"/>
    </xf>
    <xf numFmtId="0" fontId="68" fillId="0" borderId="28" xfId="6" applyFont="1" applyBorder="1" applyAlignment="1">
      <alignment horizontal="center" vertical="center" wrapText="1"/>
    </xf>
    <xf numFmtId="0" fontId="68" fillId="0" borderId="39" xfId="6" applyFont="1" applyBorder="1" applyAlignment="1">
      <alignment horizontal="center" vertical="center" wrapText="1"/>
    </xf>
    <xf numFmtId="0" fontId="21" fillId="0" borderId="32" xfId="6" applyBorder="1" applyAlignment="1">
      <alignment horizontal="center" vertical="center" wrapText="1"/>
    </xf>
    <xf numFmtId="0" fontId="21" fillId="0" borderId="33" xfId="6" applyBorder="1" applyAlignment="1">
      <alignment horizontal="center" vertical="center"/>
    </xf>
    <xf numFmtId="0" fontId="21" fillId="0" borderId="34" xfId="6" applyBorder="1" applyAlignment="1">
      <alignment horizontal="center" vertical="center"/>
    </xf>
    <xf numFmtId="0" fontId="21" fillId="0" borderId="35" xfId="6" applyBorder="1" applyAlignment="1">
      <alignment horizontal="center" vertical="center"/>
    </xf>
    <xf numFmtId="0" fontId="21" fillId="0" borderId="36" xfId="6" applyBorder="1" applyAlignment="1">
      <alignment horizontal="center" vertical="center"/>
    </xf>
    <xf numFmtId="0" fontId="21" fillId="0" borderId="37" xfId="6" applyBorder="1" applyAlignment="1">
      <alignment horizontal="center" vertical="center"/>
    </xf>
    <xf numFmtId="0" fontId="26" fillId="0" borderId="22" xfId="6" applyFont="1" applyBorder="1" applyAlignment="1">
      <alignment horizontal="center" vertical="center" wrapText="1"/>
    </xf>
    <xf numFmtId="0" fontId="26" fillId="0" borderId="47" xfId="6" applyFont="1" applyBorder="1" applyAlignment="1">
      <alignment horizontal="center" vertical="center" wrapText="1"/>
    </xf>
    <xf numFmtId="0" fontId="26" fillId="0" borderId="46" xfId="6" applyFont="1" applyBorder="1" applyAlignment="1">
      <alignment horizontal="center" vertical="center" wrapText="1"/>
    </xf>
    <xf numFmtId="0" fontId="23" fillId="0" borderId="0" xfId="6" applyFont="1" applyFill="1" applyBorder="1" applyAlignment="1">
      <alignment horizontal="center" wrapText="1"/>
    </xf>
    <xf numFmtId="0" fontId="23" fillId="0" borderId="0" xfId="6" applyFont="1" applyFill="1" applyBorder="1" applyAlignment="1">
      <alignment horizontal="center"/>
    </xf>
    <xf numFmtId="0" fontId="0" fillId="0" borderId="13" xfId="0" applyBorder="1" applyAlignment="1">
      <alignment vertical="center"/>
    </xf>
    <xf numFmtId="0" fontId="68" fillId="0" borderId="4" xfId="6" applyFont="1" applyBorder="1" applyAlignment="1">
      <alignment horizontal="center" vertical="center" wrapText="1"/>
    </xf>
    <xf numFmtId="0" fontId="0" fillId="0" borderId="5" xfId="0" applyBorder="1" applyAlignment="1">
      <alignment vertical="center"/>
    </xf>
    <xf numFmtId="0" fontId="0" fillId="0" borderId="0" xfId="0" applyAlignment="1">
      <alignment horizontal="left" vertical="center"/>
    </xf>
    <xf numFmtId="0" fontId="26" fillId="0" borderId="4" xfId="6" applyFont="1" applyBorder="1" applyAlignment="1">
      <alignment horizontal="center" vertical="center" wrapText="1"/>
    </xf>
    <xf numFmtId="0" fontId="26" fillId="0" borderId="10" xfId="6" applyFont="1" applyBorder="1" applyAlignment="1">
      <alignment horizontal="center" vertical="center" wrapText="1"/>
    </xf>
    <xf numFmtId="0" fontId="22" fillId="0" borderId="2" xfId="6" applyFont="1" applyFill="1" applyBorder="1" applyAlignment="1">
      <alignment horizontal="center" vertical="center" textRotation="255" wrapText="1"/>
    </xf>
    <xf numFmtId="0" fontId="22" fillId="0" borderId="8" xfId="6" applyFont="1" applyFill="1" applyBorder="1" applyAlignment="1">
      <alignment horizontal="center" vertical="center" textRotation="255" wrapText="1"/>
    </xf>
    <xf numFmtId="0" fontId="22" fillId="0" borderId="3" xfId="6" applyFont="1" applyFill="1" applyBorder="1" applyAlignment="1">
      <alignment horizontal="center" vertical="center" textRotation="255" wrapText="1"/>
    </xf>
    <xf numFmtId="0" fontId="67" fillId="0" borderId="0" xfId="6" applyFont="1" applyAlignment="1">
      <alignment horizontal="left" vertical="center" wrapText="1"/>
    </xf>
    <xf numFmtId="0" fontId="65" fillId="0" borderId="0" xfId="6" applyFont="1" applyAlignment="1">
      <alignment horizontal="left" vertical="center" wrapText="1"/>
    </xf>
    <xf numFmtId="0" fontId="26" fillId="0" borderId="35" xfId="6" applyFont="1" applyBorder="1" applyAlignment="1">
      <alignment horizontal="center" vertical="center" wrapText="1"/>
    </xf>
    <xf numFmtId="0" fontId="21" fillId="0" borderId="36" xfId="6" applyBorder="1" applyAlignment="1">
      <alignment horizontal="center" vertical="center" wrapText="1"/>
    </xf>
    <xf numFmtId="0" fontId="21" fillId="0" borderId="37" xfId="6" applyBorder="1" applyAlignment="1">
      <alignment horizontal="center" vertical="center" wrapText="1"/>
    </xf>
    <xf numFmtId="0" fontId="21" fillId="0" borderId="36" xfId="6" applyFont="1" applyBorder="1" applyAlignment="1">
      <alignment vertical="center"/>
    </xf>
    <xf numFmtId="0" fontId="21" fillId="0" borderId="37" xfId="6" applyFont="1" applyBorder="1" applyAlignment="1">
      <alignment vertical="center"/>
    </xf>
    <xf numFmtId="0" fontId="22" fillId="0" borderId="37" xfId="6" applyFont="1" applyBorder="1" applyAlignment="1">
      <alignment horizontal="center" vertical="center" wrapText="1"/>
    </xf>
    <xf numFmtId="0" fontId="40" fillId="0" borderId="0" xfId="6" applyFont="1" applyAlignment="1">
      <alignment vertical="center" wrapText="1"/>
    </xf>
    <xf numFmtId="0" fontId="21" fillId="8" borderId="1" xfId="6" applyFill="1" applyBorder="1" applyAlignment="1" applyProtection="1">
      <alignment vertical="center" wrapText="1"/>
      <protection locked="0"/>
    </xf>
    <xf numFmtId="0" fontId="40" fillId="0" borderId="1" xfId="6" applyFont="1" applyBorder="1" applyAlignment="1">
      <alignment horizontal="center" vertical="center" wrapText="1"/>
    </xf>
    <xf numFmtId="0" fontId="40" fillId="0" borderId="1" xfId="6" applyFont="1" applyBorder="1" applyAlignment="1">
      <alignment horizontal="left" vertical="center" wrapText="1"/>
    </xf>
    <xf numFmtId="0" fontId="40" fillId="0" borderId="1" xfId="6" applyFont="1" applyBorder="1" applyAlignment="1">
      <alignment horizontal="left" vertical="center"/>
    </xf>
    <xf numFmtId="0" fontId="21" fillId="0" borderId="6" xfId="6" applyBorder="1" applyAlignment="1">
      <alignment horizontal="center" vertical="center"/>
    </xf>
    <xf numFmtId="0" fontId="21" fillId="0" borderId="7" xfId="6" applyBorder="1" applyAlignment="1">
      <alignment horizontal="center" vertical="center"/>
    </xf>
    <xf numFmtId="0" fontId="21" fillId="8" borderId="1" xfId="6" applyFill="1" applyBorder="1" applyAlignment="1" applyProtection="1">
      <alignment horizontal="center" vertical="center"/>
      <protection locked="0"/>
    </xf>
    <xf numFmtId="0" fontId="5" fillId="5" borderId="0" xfId="4" applyNumberFormat="1" applyFont="1" applyFill="1" applyBorder="1" applyAlignment="1" applyProtection="1">
      <alignment horizontal="left" vertical="center" shrinkToFit="1"/>
    </xf>
    <xf numFmtId="0" fontId="38" fillId="0" borderId="1" xfId="6" applyFont="1" applyBorder="1" applyAlignment="1">
      <alignment horizontal="center" vertical="center"/>
    </xf>
    <xf numFmtId="0" fontId="38" fillId="0" borderId="6" xfId="6" applyFont="1" applyBorder="1" applyAlignment="1" applyProtection="1">
      <alignment horizontal="center" vertical="center"/>
      <protection locked="0"/>
    </xf>
    <xf numFmtId="0" fontId="38" fillId="0" borderId="12" xfId="6" applyFont="1" applyBorder="1" applyAlignment="1" applyProtection="1">
      <alignment horizontal="center" vertical="center"/>
      <protection locked="0"/>
    </xf>
    <xf numFmtId="0" fontId="38" fillId="0" borderId="7" xfId="6" applyFont="1" applyBorder="1" applyAlignment="1" applyProtection="1">
      <alignment horizontal="center" vertical="center"/>
      <protection locked="0"/>
    </xf>
    <xf numFmtId="178" fontId="21" fillId="0" borderId="1" xfId="6" applyNumberFormat="1" applyBorder="1" applyAlignment="1">
      <alignment horizontal="center" vertical="center"/>
    </xf>
    <xf numFmtId="0" fontId="40" fillId="0" borderId="2" xfId="6" applyFont="1" applyBorder="1" applyAlignment="1">
      <alignment horizontal="left" vertical="center" wrapText="1"/>
    </xf>
    <xf numFmtId="0" fontId="40" fillId="0" borderId="8" xfId="6" applyFont="1" applyBorder="1" applyAlignment="1">
      <alignment horizontal="left" vertical="center"/>
    </xf>
    <xf numFmtId="0" fontId="40" fillId="0" borderId="3" xfId="6" applyFont="1" applyBorder="1" applyAlignment="1">
      <alignment horizontal="left" vertical="center"/>
    </xf>
    <xf numFmtId="0" fontId="21" fillId="0" borderId="6" xfId="6" applyBorder="1" applyAlignment="1">
      <alignment horizontal="left" vertical="center"/>
    </xf>
    <xf numFmtId="0" fontId="21" fillId="0" borderId="7" xfId="6" applyBorder="1" applyAlignment="1">
      <alignment horizontal="left" vertical="center"/>
    </xf>
    <xf numFmtId="181" fontId="15" fillId="0" borderId="0" xfId="4" applyNumberFormat="1" applyFont="1" applyAlignment="1">
      <alignment horizontal="left" vertical="center" wrapText="1"/>
    </xf>
    <xf numFmtId="181" fontId="49" fillId="0" borderId="0" xfId="4" applyNumberFormat="1" applyFont="1" applyAlignment="1">
      <alignment horizontal="center"/>
    </xf>
    <xf numFmtId="181" fontId="15" fillId="0" borderId="1" xfId="4" applyNumberFormat="1" applyFont="1" applyBorder="1" applyAlignment="1">
      <alignment horizontal="center"/>
    </xf>
    <xf numFmtId="181" fontId="15" fillId="0" borderId="6" xfId="4" applyNumberFormat="1" applyFont="1" applyBorder="1" applyAlignment="1">
      <alignment horizontal="center"/>
    </xf>
    <xf numFmtId="181" fontId="15" fillId="0" borderId="12" xfId="4" applyNumberFormat="1" applyFont="1" applyBorder="1" applyAlignment="1">
      <alignment horizontal="center"/>
    </xf>
    <xf numFmtId="181" fontId="15" fillId="0" borderId="7" xfId="4" applyNumberFormat="1" applyFont="1" applyBorder="1" applyAlignment="1">
      <alignment horizontal="center"/>
    </xf>
    <xf numFmtId="0" fontId="56" fillId="0" borderId="50"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31" xfId="0" applyFont="1" applyBorder="1" applyAlignment="1" applyProtection="1">
      <alignment horizontal="center" vertical="center"/>
    </xf>
    <xf numFmtId="0" fontId="56" fillId="0" borderId="36" xfId="0" applyFont="1" applyBorder="1" applyAlignment="1" applyProtection="1">
      <alignment vertical="center" wrapText="1"/>
    </xf>
    <xf numFmtId="0" fontId="0" fillId="0" borderId="36" xfId="0" applyFont="1" applyBorder="1" applyAlignment="1" applyProtection="1">
      <alignment vertical="center"/>
    </xf>
    <xf numFmtId="0" fontId="0" fillId="0" borderId="37" xfId="0" applyFont="1" applyBorder="1" applyAlignment="1" applyProtection="1">
      <alignment vertical="center"/>
    </xf>
    <xf numFmtId="0" fontId="56" fillId="0" borderId="41" xfId="0" applyFont="1" applyBorder="1" applyAlignment="1" applyProtection="1">
      <alignment vertical="center" wrapText="1"/>
    </xf>
    <xf numFmtId="0" fontId="0" fillId="0" borderId="41" xfId="0" applyFont="1" applyBorder="1" applyAlignment="1" applyProtection="1">
      <alignment vertical="center"/>
    </xf>
    <xf numFmtId="0" fontId="0" fillId="0" borderId="42" xfId="0" applyFont="1" applyBorder="1" applyAlignment="1" applyProtection="1">
      <alignment vertical="center"/>
    </xf>
    <xf numFmtId="0" fontId="58" fillId="0" borderId="0" xfId="0" applyFont="1" applyBorder="1" applyAlignment="1" applyProtection="1">
      <alignment horizontal="left" vertical="center" wrapText="1"/>
    </xf>
    <xf numFmtId="0" fontId="56" fillId="0" borderId="0" xfId="0" applyFont="1" applyBorder="1" applyAlignment="1" applyProtection="1">
      <alignment horizontal="left" vertical="top" wrapText="1"/>
    </xf>
    <xf numFmtId="0" fontId="56" fillId="0" borderId="0" xfId="0" applyFont="1" applyAlignment="1" applyProtection="1">
      <alignment vertical="top"/>
    </xf>
    <xf numFmtId="0" fontId="56" fillId="0" borderId="0" xfId="0" applyFont="1" applyAlignment="1" applyProtection="1">
      <alignment horizontal="center" vertical="center"/>
    </xf>
    <xf numFmtId="0" fontId="0" fillId="0" borderId="0" xfId="0" applyAlignment="1" applyProtection="1">
      <alignment horizontal="center" vertical="center"/>
    </xf>
    <xf numFmtId="0" fontId="56" fillId="0" borderId="6" xfId="0" applyFont="1" applyBorder="1" applyAlignment="1" applyProtection="1">
      <alignment vertical="center"/>
    </xf>
    <xf numFmtId="0" fontId="56" fillId="0" borderId="12" xfId="0" applyFont="1" applyBorder="1" applyAlignment="1" applyProtection="1">
      <alignment vertical="center"/>
    </xf>
    <xf numFmtId="0" fontId="0" fillId="0" borderId="12" xfId="0" applyBorder="1" applyAlignment="1" applyProtection="1">
      <alignment vertical="center"/>
    </xf>
    <xf numFmtId="0" fontId="0" fillId="0" borderId="7" xfId="0" applyBorder="1" applyAlignment="1" applyProtection="1">
      <alignment vertical="center"/>
    </xf>
    <xf numFmtId="0" fontId="56" fillId="0" borderId="0" xfId="0" applyFont="1" applyBorder="1" applyAlignment="1" applyProtection="1">
      <alignment horizontal="left" vertical="distributed" wrapText="1"/>
    </xf>
    <xf numFmtId="0" fontId="56" fillId="0" borderId="0" xfId="0" applyFont="1" applyBorder="1" applyAlignment="1" applyProtection="1">
      <alignment horizontal="left" vertical="center" wrapText="1"/>
    </xf>
    <xf numFmtId="0" fontId="56" fillId="0" borderId="0" xfId="0" applyFont="1" applyAlignment="1" applyProtection="1">
      <alignment vertical="center"/>
    </xf>
    <xf numFmtId="0" fontId="56" fillId="0" borderId="0" xfId="0" applyFont="1" applyAlignment="1" applyProtection="1">
      <alignment vertical="center" wrapText="1"/>
    </xf>
    <xf numFmtId="0" fontId="56" fillId="0" borderId="0" xfId="0" applyFont="1" applyAlignment="1" applyProtection="1">
      <alignment vertical="center" wrapText="1" shrinkToFit="1"/>
    </xf>
    <xf numFmtId="0" fontId="56" fillId="0" borderId="0" xfId="0" applyFont="1" applyAlignment="1" applyProtection="1">
      <alignment vertical="center" shrinkToFit="1"/>
    </xf>
    <xf numFmtId="0" fontId="56" fillId="0" borderId="6" xfId="0" applyFont="1" applyBorder="1" applyAlignment="1" applyProtection="1">
      <alignment vertical="center" wrapText="1"/>
    </xf>
    <xf numFmtId="0" fontId="56" fillId="0" borderId="12" xfId="0" applyFont="1" applyBorder="1" applyAlignment="1" applyProtection="1">
      <alignment vertical="center" wrapText="1"/>
    </xf>
    <xf numFmtId="0" fontId="56" fillId="0" borderId="7" xfId="0" applyFont="1" applyBorder="1" applyAlignment="1" applyProtection="1">
      <alignment vertical="center" wrapText="1"/>
    </xf>
    <xf numFmtId="0" fontId="56" fillId="0" borderId="50" xfId="0" applyFont="1" applyBorder="1" applyAlignment="1" applyProtection="1">
      <alignment vertical="center"/>
    </xf>
    <xf numFmtId="0" fontId="0" fillId="0" borderId="30" xfId="0" applyFont="1" applyBorder="1" applyAlignment="1" applyProtection="1">
      <alignment vertical="center"/>
    </xf>
    <xf numFmtId="0" fontId="0" fillId="0" borderId="31" xfId="0" applyFont="1" applyBorder="1" applyAlignment="1" applyProtection="1">
      <alignment vertical="center"/>
    </xf>
    <xf numFmtId="0" fontId="56" fillId="0" borderId="0" xfId="0" applyFont="1" applyAlignment="1" applyProtection="1">
      <alignment vertical="top" wrapText="1"/>
    </xf>
    <xf numFmtId="0" fontId="60" fillId="0" borderId="0" xfId="0" applyFont="1" applyAlignment="1" applyProtection="1">
      <alignment vertical="center" wrapText="1"/>
    </xf>
    <xf numFmtId="0" fontId="60" fillId="0" borderId="0" xfId="0" applyFont="1" applyAlignment="1" applyProtection="1">
      <alignment horizontal="center" vertical="center"/>
    </xf>
    <xf numFmtId="0" fontId="0" fillId="0" borderId="0" xfId="0" applyFont="1" applyAlignment="1" applyProtection="1">
      <alignment horizontal="center" vertical="center"/>
    </xf>
    <xf numFmtId="0" fontId="60" fillId="0" borderId="33" xfId="0" applyFont="1" applyBorder="1" applyAlignment="1" applyProtection="1">
      <alignment vertical="center"/>
    </xf>
    <xf numFmtId="0" fontId="60" fillId="0" borderId="34" xfId="0" applyFont="1" applyBorder="1" applyAlignment="1" applyProtection="1">
      <alignment vertical="center"/>
    </xf>
    <xf numFmtId="0" fontId="60" fillId="0" borderId="36" xfId="0" applyFont="1" applyBorder="1" applyAlignment="1" applyProtection="1">
      <alignment vertical="center"/>
    </xf>
    <xf numFmtId="0" fontId="60" fillId="0" borderId="37" xfId="0" applyFont="1" applyBorder="1" applyAlignment="1" applyProtection="1">
      <alignment vertical="center"/>
    </xf>
    <xf numFmtId="0" fontId="60" fillId="0" borderId="41" xfId="0" applyFont="1" applyBorder="1" applyAlignment="1" applyProtection="1">
      <alignment vertical="center"/>
    </xf>
    <xf numFmtId="0" fontId="60" fillId="0" borderId="42" xfId="0" applyFont="1" applyBorder="1" applyAlignment="1" applyProtection="1">
      <alignment vertical="center"/>
    </xf>
    <xf numFmtId="0" fontId="60" fillId="0" borderId="20" xfId="0" applyFont="1" applyBorder="1" applyAlignment="1" applyProtection="1">
      <alignment horizontal="center" vertical="center"/>
    </xf>
    <xf numFmtId="0" fontId="60" fillId="0" borderId="31" xfId="0" applyFont="1" applyBorder="1" applyAlignment="1" applyProtection="1">
      <alignment horizontal="center" vertical="center"/>
    </xf>
    <xf numFmtId="0" fontId="60" fillId="8" borderId="24" xfId="0" applyFont="1" applyFill="1" applyBorder="1" applyAlignment="1" applyProtection="1">
      <alignment horizontal="center" vertical="center"/>
      <protection locked="0"/>
    </xf>
    <xf numFmtId="0" fontId="60" fillId="8" borderId="52" xfId="0" applyFont="1" applyFill="1" applyBorder="1" applyAlignment="1" applyProtection="1">
      <alignment horizontal="center" vertical="center"/>
      <protection locked="0"/>
    </xf>
    <xf numFmtId="0" fontId="60" fillId="0" borderId="53" xfId="0" applyFont="1" applyBorder="1" applyAlignment="1" applyProtection="1">
      <alignment horizontal="center" vertical="center"/>
    </xf>
    <xf numFmtId="0" fontId="60" fillId="0" borderId="54" xfId="0" applyFont="1" applyBorder="1" applyAlignment="1" applyProtection="1">
      <alignment horizontal="center" vertical="center"/>
    </xf>
    <xf numFmtId="0" fontId="60" fillId="8" borderId="54" xfId="0" applyFont="1" applyFill="1" applyBorder="1" applyAlignment="1" applyProtection="1">
      <alignment vertical="center"/>
      <protection locked="0"/>
    </xf>
    <xf numFmtId="0" fontId="60" fillId="8" borderId="55" xfId="0" applyFont="1" applyFill="1" applyBorder="1" applyAlignment="1" applyProtection="1">
      <alignment vertical="center"/>
      <protection locked="0"/>
    </xf>
    <xf numFmtId="0" fontId="56" fillId="0" borderId="4" xfId="0" applyFont="1" applyBorder="1" applyAlignment="1" applyProtection="1">
      <alignment horizontal="left" vertical="center" wrapText="1"/>
    </xf>
    <xf numFmtId="0" fontId="0" fillId="0" borderId="0" xfId="0" applyAlignment="1" applyProtection="1">
      <alignment horizontal="left" vertical="center" wrapText="1"/>
    </xf>
    <xf numFmtId="0" fontId="60" fillId="0" borderId="0" xfId="0" applyFont="1" applyAlignment="1" applyProtection="1">
      <alignment vertical="center"/>
    </xf>
    <xf numFmtId="0" fontId="0" fillId="0" borderId="0" xfId="0" applyFont="1" applyAlignment="1" applyProtection="1">
      <alignment vertical="center"/>
    </xf>
    <xf numFmtId="0" fontId="60" fillId="8" borderId="6" xfId="0" applyFont="1" applyFill="1" applyBorder="1" applyAlignment="1" applyProtection="1">
      <alignment vertical="center"/>
      <protection locked="0"/>
    </xf>
    <xf numFmtId="0" fontId="60" fillId="8" borderId="12" xfId="0" applyFont="1" applyFill="1" applyBorder="1" applyAlignment="1" applyProtection="1">
      <alignment vertical="center"/>
      <protection locked="0"/>
    </xf>
    <xf numFmtId="0" fontId="60" fillId="8" borderId="7" xfId="0" applyFont="1" applyFill="1" applyBorder="1" applyAlignment="1" applyProtection="1">
      <alignment vertical="center"/>
      <protection locked="0"/>
    </xf>
    <xf numFmtId="0" fontId="60" fillId="0" borderId="0" xfId="0" applyFont="1" applyAlignment="1" applyProtection="1">
      <alignment vertical="center" shrinkToFit="1"/>
    </xf>
    <xf numFmtId="0" fontId="60" fillId="0" borderId="11" xfId="0" applyFont="1" applyBorder="1" applyAlignment="1" applyProtection="1">
      <alignment vertical="center"/>
    </xf>
    <xf numFmtId="0" fontId="0" fillId="0" borderId="11" xfId="0" applyFont="1" applyBorder="1" applyAlignment="1" applyProtection="1">
      <alignment vertical="center"/>
    </xf>
    <xf numFmtId="0" fontId="60" fillId="8" borderId="6" xfId="0" applyFont="1" applyFill="1" applyBorder="1" applyAlignment="1" applyProtection="1">
      <alignment vertical="center" wrapText="1"/>
      <protection locked="0"/>
    </xf>
    <xf numFmtId="0" fontId="0" fillId="8" borderId="12" xfId="0" applyFont="1" applyFill="1" applyBorder="1" applyAlignment="1" applyProtection="1">
      <alignment vertical="center" wrapText="1"/>
      <protection locked="0"/>
    </xf>
    <xf numFmtId="0" fontId="0" fillId="8" borderId="7" xfId="0" applyFont="1" applyFill="1" applyBorder="1" applyAlignment="1" applyProtection="1">
      <alignment vertical="center" wrapText="1"/>
      <protection locked="0"/>
    </xf>
    <xf numFmtId="0" fontId="25" fillId="0" borderId="0" xfId="0" applyFont="1" applyBorder="1" applyAlignment="1" applyProtection="1">
      <alignment horizontal="left" vertical="distributed" wrapText="1"/>
    </xf>
    <xf numFmtId="0" fontId="56" fillId="0" borderId="48" xfId="0" applyFont="1" applyBorder="1" applyAlignment="1" applyProtection="1">
      <alignment vertical="center" wrapText="1"/>
    </xf>
    <xf numFmtId="0" fontId="0" fillId="0" borderId="47" xfId="0" applyFont="1" applyBorder="1" applyAlignment="1" applyProtection="1">
      <alignment vertical="center"/>
    </xf>
    <xf numFmtId="0" fontId="0" fillId="0" borderId="46" xfId="0" applyFont="1" applyBorder="1" applyAlignment="1" applyProtection="1">
      <alignment vertical="center"/>
    </xf>
    <xf numFmtId="0" fontId="56" fillId="0" borderId="49" xfId="0" applyFont="1" applyBorder="1" applyAlignment="1" applyProtection="1">
      <alignment vertical="center"/>
    </xf>
    <xf numFmtId="0" fontId="0" fillId="0" borderId="51" xfId="0" applyFont="1" applyBorder="1" applyAlignment="1" applyProtection="1">
      <alignment vertical="center"/>
    </xf>
    <xf numFmtId="0" fontId="0" fillId="0" borderId="52" xfId="0" applyFont="1" applyBorder="1" applyAlignment="1" applyProtection="1">
      <alignment vertical="center"/>
    </xf>
    <xf numFmtId="3" fontId="22" fillId="0" borderId="36" xfId="6" applyNumberFormat="1" applyFont="1" applyFill="1" applyBorder="1" applyProtection="1">
      <alignment vertical="center"/>
    </xf>
    <xf numFmtId="3" fontId="22" fillId="5" borderId="36" xfId="6" applyNumberFormat="1" applyFont="1" applyFill="1" applyBorder="1" applyProtection="1">
      <alignment vertical="center"/>
    </xf>
    <xf numFmtId="0" fontId="56" fillId="8" borderId="6" xfId="0" applyFont="1" applyFill="1" applyBorder="1" applyAlignment="1" applyProtection="1">
      <alignment vertical="top" wrapText="1"/>
      <protection locked="0"/>
    </xf>
    <xf numFmtId="0" fontId="0" fillId="8" borderId="12" xfId="0" applyFill="1" applyBorder="1" applyAlignment="1" applyProtection="1">
      <alignment vertical="top" wrapText="1"/>
      <protection locked="0"/>
    </xf>
    <xf numFmtId="0" fontId="0" fillId="8" borderId="7" xfId="0" applyFill="1" applyBorder="1" applyAlignment="1" applyProtection="1">
      <alignment vertical="top" wrapText="1"/>
      <protection locked="0"/>
    </xf>
    <xf numFmtId="0" fontId="60" fillId="8" borderId="57" xfId="0" applyFont="1" applyFill="1" applyBorder="1" applyAlignment="1" applyProtection="1">
      <alignment horizontal="left" vertical="top" wrapText="1"/>
      <protection locked="0"/>
    </xf>
    <xf numFmtId="0" fontId="60" fillId="8" borderId="56" xfId="0" applyFont="1" applyFill="1" applyBorder="1" applyAlignment="1" applyProtection="1">
      <alignment horizontal="left" vertical="top" wrapText="1"/>
      <protection locked="0"/>
    </xf>
    <xf numFmtId="0" fontId="60" fillId="8" borderId="58" xfId="0" applyFont="1" applyFill="1" applyBorder="1" applyAlignment="1" applyProtection="1">
      <alignment horizontal="left" vertical="top" wrapText="1"/>
      <protection locked="0"/>
    </xf>
  </cellXfs>
  <cellStyles count="10">
    <cellStyle name="パーセント 2" xfId="8"/>
    <cellStyle name="ハイパーリンク" xfId="9" builtinId="8"/>
    <cellStyle name="桁区切り" xfId="1" builtinId="6"/>
    <cellStyle name="桁区切り 2" xfId="3"/>
    <cellStyle name="桁区切り 3" xfId="5"/>
    <cellStyle name="桁区切り 4" xfId="7"/>
    <cellStyle name="標準" xfId="0" builtinId="0"/>
    <cellStyle name="標準 2" xfId="2"/>
    <cellStyle name="標準 3" xfId="4"/>
    <cellStyle name="標準 4" xfId="6"/>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339090</xdr:colOff>
      <xdr:row>0</xdr:row>
      <xdr:rowOff>118110</xdr:rowOff>
    </xdr:from>
    <xdr:to>
      <xdr:col>9</xdr:col>
      <xdr:colOff>674370</xdr:colOff>
      <xdr:row>1</xdr:row>
      <xdr:rowOff>186690</xdr:rowOff>
    </xdr:to>
    <xdr:sp macro="" textlink="">
      <xdr:nvSpPr>
        <xdr:cNvPr id="2" name="正方形/長方形 1"/>
        <xdr:cNvSpPr/>
      </xdr:nvSpPr>
      <xdr:spPr>
        <a:xfrm>
          <a:off x="9521190" y="118110"/>
          <a:ext cx="2392680" cy="5575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このシートは入力シートです。</a:t>
          </a:r>
          <a:endParaRPr kumimoji="1" lang="en-US" altLang="ja-JP" sz="1400">
            <a:solidFill>
              <a:srgbClr val="FF0000"/>
            </a:solidFill>
          </a:endParaRPr>
        </a:p>
        <a:p>
          <a:pPr algn="l"/>
          <a:r>
            <a:rPr kumimoji="1" lang="ja-JP" altLang="en-US" sz="1400">
              <a:solidFill>
                <a:srgbClr val="FF0000"/>
              </a:solidFill>
            </a:rPr>
            <a:t>ご提出の必要はありません。</a:t>
          </a:r>
        </a:p>
      </xdr:txBody>
    </xdr:sp>
    <xdr:clientData/>
  </xdr:twoCellAnchor>
  <xdr:twoCellAnchor>
    <xdr:from>
      <xdr:col>1</xdr:col>
      <xdr:colOff>91440</xdr:colOff>
      <xdr:row>0</xdr:row>
      <xdr:rowOff>99060</xdr:rowOff>
    </xdr:from>
    <xdr:to>
      <xdr:col>5</xdr:col>
      <xdr:colOff>1973580</xdr:colOff>
      <xdr:row>0</xdr:row>
      <xdr:rowOff>419100</xdr:rowOff>
    </xdr:to>
    <xdr:sp macro="" textlink="">
      <xdr:nvSpPr>
        <xdr:cNvPr id="3" name="正方形/長方形 2"/>
        <xdr:cNvSpPr/>
      </xdr:nvSpPr>
      <xdr:spPr>
        <a:xfrm>
          <a:off x="548640" y="99060"/>
          <a:ext cx="8564880" cy="3200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val="FF0000"/>
              </a:solidFill>
            </a:rPr>
            <a:t>基礎情報入力シート → 空床数計算シート → 別紙 → 確認書等 の順に入力のほどよろしくお願いいたします。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130628</xdr:colOff>
      <xdr:row>0</xdr:row>
      <xdr:rowOff>67236</xdr:rowOff>
    </xdr:from>
    <xdr:to>
      <xdr:col>24</xdr:col>
      <xdr:colOff>468086</xdr:colOff>
      <xdr:row>2</xdr:row>
      <xdr:rowOff>134472</xdr:rowOff>
    </xdr:to>
    <xdr:sp macro="" textlink="">
      <xdr:nvSpPr>
        <xdr:cNvPr id="2" name="正方形/長方形 1"/>
        <xdr:cNvSpPr/>
      </xdr:nvSpPr>
      <xdr:spPr>
        <a:xfrm>
          <a:off x="4175578" y="67236"/>
          <a:ext cx="7646308" cy="53713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35616</xdr:colOff>
      <xdr:row>17</xdr:row>
      <xdr:rowOff>1359508</xdr:rowOff>
    </xdr:from>
    <xdr:to>
      <xdr:col>11</xdr:col>
      <xdr:colOff>397566</xdr:colOff>
      <xdr:row>17</xdr:row>
      <xdr:rowOff>1842107</xdr:rowOff>
    </xdr:to>
    <xdr:sp macro="" textlink="">
      <xdr:nvSpPr>
        <xdr:cNvPr id="2" name="大かっこ 1"/>
        <xdr:cNvSpPr/>
      </xdr:nvSpPr>
      <xdr:spPr>
        <a:xfrm>
          <a:off x="234399" y="8443899"/>
          <a:ext cx="5359124" cy="482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15</xdr:row>
      <xdr:rowOff>139700</xdr:rowOff>
    </xdr:from>
    <xdr:to>
      <xdr:col>2</xdr:col>
      <xdr:colOff>406400</xdr:colOff>
      <xdr:row>15</xdr:row>
      <xdr:rowOff>571500</xdr:rowOff>
    </xdr:to>
    <xdr:sp macro="" textlink="">
      <xdr:nvSpPr>
        <xdr:cNvPr id="3" name="右矢印 2"/>
        <xdr:cNvSpPr/>
      </xdr:nvSpPr>
      <xdr:spPr>
        <a:xfrm>
          <a:off x="839470" y="6578600"/>
          <a:ext cx="336550" cy="431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275589</xdr:colOff>
      <xdr:row>1</xdr:row>
      <xdr:rowOff>48260</xdr:rowOff>
    </xdr:from>
    <xdr:to>
      <xdr:col>12</xdr:col>
      <xdr:colOff>370840</xdr:colOff>
      <xdr:row>2</xdr:row>
      <xdr:rowOff>114935</xdr:rowOff>
    </xdr:to>
    <xdr:sp macro="" textlink="">
      <xdr:nvSpPr>
        <xdr:cNvPr id="4" name="正方形/長方形 3"/>
        <xdr:cNvSpPr/>
      </xdr:nvSpPr>
      <xdr:spPr>
        <a:xfrm>
          <a:off x="4222749" y="414020"/>
          <a:ext cx="1802131" cy="37909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令和５年度・第２四半期分</a:t>
          </a:r>
        </a:p>
      </xdr:txBody>
    </xdr:sp>
    <xdr:clientData/>
  </xdr:twoCellAnchor>
  <xdr:twoCellAnchor>
    <xdr:from>
      <xdr:col>13</xdr:col>
      <xdr:colOff>199775</xdr:colOff>
      <xdr:row>1</xdr:row>
      <xdr:rowOff>992</xdr:rowOff>
    </xdr:from>
    <xdr:to>
      <xdr:col>21</xdr:col>
      <xdr:colOff>569843</xdr:colOff>
      <xdr:row>9</xdr:row>
      <xdr:rowOff>5521</xdr:rowOff>
    </xdr:to>
    <xdr:sp macro="" textlink="">
      <xdr:nvSpPr>
        <xdr:cNvPr id="5" name="正方形/長方形 4"/>
        <xdr:cNvSpPr/>
      </xdr:nvSpPr>
      <xdr:spPr>
        <a:xfrm>
          <a:off x="6246079" y="370949"/>
          <a:ext cx="5670938" cy="236231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空床数の算出方法について</a:t>
          </a: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空床数の算出方法について確認を行うものです。当てはまる選択欄に記載をお願いします。</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休止病床の申請数</a:t>
          </a:r>
          <a:r>
            <a:rPr lang="ja-JP" altLang="ja-JP" sz="1100">
              <a:solidFill>
                <a:schemeClr val="dk1"/>
              </a:solidFill>
              <a:effectLst/>
              <a:latin typeface="+mn-lt"/>
              <a:ea typeface="+mn-ea"/>
              <a:cs typeface="+mn-cs"/>
            </a:rPr>
            <a:t>について</a:t>
          </a:r>
        </a:p>
        <a:p>
          <a:r>
            <a:rPr lang="ja-JP" altLang="ja-JP" sz="1100">
              <a:solidFill>
                <a:schemeClr val="dk1"/>
              </a:solidFill>
              <a:effectLst/>
              <a:latin typeface="+mn-lt"/>
              <a:ea typeface="+mn-ea"/>
              <a:cs typeface="+mn-cs"/>
            </a:rPr>
            <a:t>　</a:t>
          </a:r>
          <a:r>
            <a:rPr lang="ja-JP" altLang="en-US" sz="1100">
              <a:solidFill>
                <a:sysClr val="windowText" lastClr="000000"/>
              </a:solidFill>
              <a:effectLst/>
              <a:latin typeface="+mn-lt"/>
              <a:ea typeface="+mn-ea"/>
              <a:cs typeface="+mn-cs"/>
            </a:rPr>
            <a:t>休止病床の</a:t>
          </a:r>
          <a:r>
            <a:rPr lang="ja-JP" altLang="ja-JP" sz="1100">
              <a:solidFill>
                <a:sysClr val="windowText" lastClr="000000"/>
              </a:solidFill>
              <a:effectLst/>
              <a:latin typeface="+mn-lt"/>
              <a:ea typeface="+mn-ea"/>
              <a:cs typeface="+mn-cs"/>
            </a:rPr>
            <a:t>要件</a:t>
          </a:r>
          <a:r>
            <a:rPr lang="ja-JP" altLang="en-US" sz="1100">
              <a:solidFill>
                <a:sysClr val="windowText" lastClr="000000"/>
              </a:solidFill>
              <a:effectLst/>
              <a:latin typeface="+mn-lt"/>
              <a:ea typeface="+mn-ea"/>
              <a:cs typeface="+mn-cs"/>
            </a:rPr>
            <a:t>について改めて</a:t>
          </a:r>
          <a:r>
            <a:rPr lang="ja-JP" altLang="ja-JP" sz="1100">
              <a:solidFill>
                <a:sysClr val="windowText" lastClr="000000"/>
              </a:solidFill>
              <a:effectLst/>
              <a:latin typeface="+mn-lt"/>
              <a:ea typeface="+mn-ea"/>
              <a:cs typeface="+mn-cs"/>
            </a:rPr>
            <a:t>確認をおこなうものです。</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当てはまる選択欄に記載をお願いします。</a:t>
          </a:r>
          <a:endParaRPr lang="ja-JP" altLang="ja-JP">
            <a:effectLst/>
          </a:endParaRPr>
        </a:p>
        <a:p>
          <a:endParaRPr lang="en-US" altLang="ja-JP" sz="1100">
            <a:solidFill>
              <a:srgbClr val="FF0000"/>
            </a:solidFill>
            <a:effectLst/>
            <a:latin typeface="+mn-lt"/>
            <a:ea typeface="+mn-ea"/>
            <a:cs typeface="+mn-cs"/>
          </a:endParaRPr>
        </a:p>
        <a:p>
          <a:r>
            <a:rPr lang="ja-JP" altLang="en-US" sz="1100">
              <a:solidFill>
                <a:schemeClr val="dk1"/>
              </a:solidFill>
              <a:effectLst/>
              <a:latin typeface="+mn-lt"/>
              <a:ea typeface="+mn-ea"/>
              <a:cs typeface="+mn-cs"/>
            </a:rPr>
            <a:t>３</a:t>
          </a:r>
          <a:r>
            <a:rPr lang="en-US" altLang="ja-JP" sz="1100">
              <a:solidFill>
                <a:schemeClr val="dk1"/>
              </a:solidFill>
              <a:effectLst/>
              <a:latin typeface="+mn-lt"/>
              <a:ea typeface="+mn-ea"/>
              <a:cs typeface="+mn-cs"/>
            </a:rPr>
            <a:t>HCU</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ICU</a:t>
          </a:r>
          <a:r>
            <a:rPr lang="ja-JP" altLang="en-US" sz="1100">
              <a:solidFill>
                <a:schemeClr val="dk1"/>
              </a:solidFill>
              <a:effectLst/>
              <a:latin typeface="+mn-lt"/>
              <a:ea typeface="+mn-ea"/>
              <a:cs typeface="+mn-cs"/>
            </a:rPr>
            <a:t>の人員配置について</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HCU</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ICU</a:t>
          </a:r>
          <a:r>
            <a:rPr lang="ja-JP" altLang="ja-JP" sz="1100">
              <a:solidFill>
                <a:schemeClr val="dk1"/>
              </a:solidFill>
              <a:effectLst/>
              <a:latin typeface="+mn-lt"/>
              <a:ea typeface="+mn-ea"/>
              <a:cs typeface="+mn-cs"/>
            </a:rPr>
            <a:t>の人員配置</a:t>
          </a:r>
          <a:r>
            <a:rPr lang="ja-JP" altLang="en-US" sz="1100">
              <a:solidFill>
                <a:schemeClr val="dk1"/>
              </a:solidFill>
              <a:effectLst/>
              <a:latin typeface="+mn-lt"/>
              <a:ea typeface="+mn-ea"/>
              <a:cs typeface="+mn-cs"/>
            </a:rPr>
            <a:t>について、確認を行うものです。当てはまる選択欄に記載をお願いします。</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※HCU</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ICU</a:t>
          </a:r>
          <a:r>
            <a:rPr lang="ja-JP" altLang="en-US" sz="1100">
              <a:solidFill>
                <a:schemeClr val="dk1"/>
              </a:solidFill>
              <a:effectLst/>
              <a:latin typeface="+mn-lt"/>
              <a:ea typeface="+mn-ea"/>
              <a:cs typeface="+mn-cs"/>
            </a:rPr>
            <a:t>の病床区分で申請している医療機関は確実に入力ください。</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l"/>
          <a:endParaRPr kumimoji="1" lang="ja-JP" altLang="en-US" sz="1400">
            <a:solidFill>
              <a:srgbClr val="FF0000"/>
            </a:solidFill>
          </a:endParaRPr>
        </a:p>
      </xdr:txBody>
    </xdr:sp>
    <xdr:clientData/>
  </xdr:twoCellAnchor>
  <xdr:twoCellAnchor>
    <xdr:from>
      <xdr:col>2</xdr:col>
      <xdr:colOff>69850</xdr:colOff>
      <xdr:row>40</xdr:row>
      <xdr:rowOff>139700</xdr:rowOff>
    </xdr:from>
    <xdr:to>
      <xdr:col>2</xdr:col>
      <xdr:colOff>406400</xdr:colOff>
      <xdr:row>40</xdr:row>
      <xdr:rowOff>571500</xdr:rowOff>
    </xdr:to>
    <xdr:sp macro="" textlink="">
      <xdr:nvSpPr>
        <xdr:cNvPr id="8" name="右矢印 7"/>
        <xdr:cNvSpPr/>
      </xdr:nvSpPr>
      <xdr:spPr>
        <a:xfrm>
          <a:off x="839470" y="21529040"/>
          <a:ext cx="336550" cy="431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13528</xdr:colOff>
      <xdr:row>44</xdr:row>
      <xdr:rowOff>198011</xdr:rowOff>
    </xdr:from>
    <xdr:to>
      <xdr:col>12</xdr:col>
      <xdr:colOff>350078</xdr:colOff>
      <xdr:row>44</xdr:row>
      <xdr:rowOff>198011</xdr:rowOff>
    </xdr:to>
    <xdr:sp macro="" textlink="">
      <xdr:nvSpPr>
        <xdr:cNvPr id="9" name="大かっこ 8"/>
        <xdr:cNvSpPr/>
      </xdr:nvSpPr>
      <xdr:spPr>
        <a:xfrm>
          <a:off x="212311" y="22036489"/>
          <a:ext cx="5758897" cy="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110435</xdr:colOff>
      <xdr:row>0</xdr:row>
      <xdr:rowOff>153229</xdr:rowOff>
    </xdr:from>
    <xdr:to>
      <xdr:col>2</xdr:col>
      <xdr:colOff>554936</xdr:colOff>
      <xdr:row>3</xdr:row>
      <xdr:rowOff>5937</xdr:rowOff>
    </xdr:to>
    <xdr:sp macro="" textlink="">
      <xdr:nvSpPr>
        <xdr:cNvPr id="2" name="正方形/長方形 1"/>
        <xdr:cNvSpPr/>
      </xdr:nvSpPr>
      <xdr:spPr>
        <a:xfrm>
          <a:off x="110435" y="153229"/>
          <a:ext cx="1785621" cy="401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令和５年度・第２四半期分</a:t>
          </a:r>
        </a:p>
      </xdr:txBody>
    </xdr:sp>
    <xdr:clientData/>
  </xdr:twoCellAnchor>
  <xdr:twoCellAnchor>
    <xdr:from>
      <xdr:col>9</xdr:col>
      <xdr:colOff>198783</xdr:colOff>
      <xdr:row>1</xdr:row>
      <xdr:rowOff>86140</xdr:rowOff>
    </xdr:from>
    <xdr:to>
      <xdr:col>13</xdr:col>
      <xdr:colOff>616227</xdr:colOff>
      <xdr:row>5</xdr:row>
      <xdr:rowOff>178905</xdr:rowOff>
    </xdr:to>
    <xdr:sp macro="" textlink="">
      <xdr:nvSpPr>
        <xdr:cNvPr id="3" name="正方形/長方形 2"/>
        <xdr:cNvSpPr/>
      </xdr:nvSpPr>
      <xdr:spPr>
        <a:xfrm>
          <a:off x="6233823" y="269020"/>
          <a:ext cx="3099684" cy="82428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院内感染が発生した医療機関に対する病床確保料の申請がない場合は提出不要です。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449745</xdr:colOff>
      <xdr:row>23</xdr:row>
      <xdr:rowOff>796290</xdr:rowOff>
    </xdr:from>
    <xdr:to>
      <xdr:col>31</xdr:col>
      <xdr:colOff>203199</xdr:colOff>
      <xdr:row>24</xdr:row>
      <xdr:rowOff>470507</xdr:rowOff>
    </xdr:to>
    <xdr:sp macro="" textlink="">
      <xdr:nvSpPr>
        <xdr:cNvPr id="2" name="大かっこ 1"/>
        <xdr:cNvSpPr/>
      </xdr:nvSpPr>
      <xdr:spPr>
        <a:xfrm>
          <a:off x="12535728" y="8462673"/>
          <a:ext cx="5776567" cy="482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347868</xdr:colOff>
      <xdr:row>1</xdr:row>
      <xdr:rowOff>58199</xdr:rowOff>
    </xdr:from>
    <xdr:to>
      <xdr:col>12</xdr:col>
      <xdr:colOff>408608</xdr:colOff>
      <xdr:row>2</xdr:row>
      <xdr:rowOff>124874</xdr:rowOff>
    </xdr:to>
    <xdr:sp macro="" textlink="">
      <xdr:nvSpPr>
        <xdr:cNvPr id="4" name="正方形/長方形 3"/>
        <xdr:cNvSpPr/>
      </xdr:nvSpPr>
      <xdr:spPr>
        <a:xfrm>
          <a:off x="4268303" y="428156"/>
          <a:ext cx="1761435" cy="38693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令和５年度・第２四半期分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352424</xdr:colOff>
      <xdr:row>1</xdr:row>
      <xdr:rowOff>32384</xdr:rowOff>
    </xdr:from>
    <xdr:to>
      <xdr:col>8</xdr:col>
      <xdr:colOff>655320</xdr:colOff>
      <xdr:row>3</xdr:row>
      <xdr:rowOff>304799</xdr:rowOff>
    </xdr:to>
    <xdr:sp macro="" textlink="">
      <xdr:nvSpPr>
        <xdr:cNvPr id="2" name="正方形/長方形 1"/>
        <xdr:cNvSpPr/>
      </xdr:nvSpPr>
      <xdr:spPr>
        <a:xfrm>
          <a:off x="8444864" y="520064"/>
          <a:ext cx="2360296" cy="866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rgbClr val="FF0000"/>
              </a:solidFill>
            </a:rPr>
            <a:t>紙で印刷し、チェック欄にチェックの上、申請書に添付してご提出ください。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842683</xdr:colOff>
      <xdr:row>0</xdr:row>
      <xdr:rowOff>62751</xdr:rowOff>
    </xdr:from>
    <xdr:to>
      <xdr:col>10</xdr:col>
      <xdr:colOff>387345</xdr:colOff>
      <xdr:row>2</xdr:row>
      <xdr:rowOff>53787</xdr:rowOff>
    </xdr:to>
    <xdr:sp macro="" textlink="">
      <xdr:nvSpPr>
        <xdr:cNvPr id="2" name="正方形/長方形 1"/>
        <xdr:cNvSpPr/>
      </xdr:nvSpPr>
      <xdr:spPr>
        <a:xfrm>
          <a:off x="2958354" y="62751"/>
          <a:ext cx="4842803" cy="8426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申請区分②で「②その他知事が認める者</a:t>
          </a:r>
          <a:r>
            <a:rPr kumimoji="1" lang="en-US" altLang="ja-JP" sz="1400">
              <a:solidFill>
                <a:schemeClr val="tx1"/>
              </a:solidFill>
            </a:rPr>
            <a:t>(</a:t>
          </a:r>
          <a:r>
            <a:rPr kumimoji="1" lang="ja-JP" altLang="en-US" sz="1400">
              <a:solidFill>
                <a:schemeClr val="tx1"/>
              </a:solidFill>
            </a:rPr>
            <a:t>（１）新型コロナウイルス感染症対策事業</a:t>
          </a:r>
          <a:r>
            <a:rPr kumimoji="1" lang="en-US" altLang="ja-JP" sz="1400">
              <a:solidFill>
                <a:schemeClr val="tx1"/>
              </a:solidFill>
            </a:rPr>
            <a:t>)</a:t>
          </a:r>
          <a:r>
            <a:rPr kumimoji="1" lang="ja-JP" altLang="en-US" sz="1400">
              <a:solidFill>
                <a:schemeClr val="tx1"/>
              </a:solidFill>
            </a:rPr>
            <a:t>」を選択した医療機関の病床確保料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313764</xdr:colOff>
      <xdr:row>0</xdr:row>
      <xdr:rowOff>170329</xdr:rowOff>
    </xdr:from>
    <xdr:to>
      <xdr:col>31</xdr:col>
      <xdr:colOff>224118</xdr:colOff>
      <xdr:row>2</xdr:row>
      <xdr:rowOff>26894</xdr:rowOff>
    </xdr:to>
    <xdr:sp macro="" textlink="">
      <xdr:nvSpPr>
        <xdr:cNvPr id="2" name="正方形/長方形 1"/>
        <xdr:cNvSpPr/>
      </xdr:nvSpPr>
      <xdr:spPr>
        <a:xfrm>
          <a:off x="5477435" y="170329"/>
          <a:ext cx="8633012" cy="32273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申請区分②で「②その他知事が認める者</a:t>
          </a:r>
          <a:r>
            <a:rPr kumimoji="1" lang="en-US" altLang="ja-JP" sz="1200">
              <a:solidFill>
                <a:schemeClr val="tx1"/>
              </a:solidFill>
            </a:rPr>
            <a:t>(</a:t>
          </a:r>
          <a:r>
            <a:rPr kumimoji="1" lang="ja-JP" altLang="en-US" sz="1200">
              <a:solidFill>
                <a:schemeClr val="tx1"/>
              </a:solidFill>
            </a:rPr>
            <a:t>（１）新型コロナウイルス感染症対策事業</a:t>
          </a:r>
          <a:r>
            <a:rPr kumimoji="1" lang="en-US" altLang="ja-JP" sz="1200">
              <a:solidFill>
                <a:schemeClr val="tx1"/>
              </a:solidFill>
            </a:rPr>
            <a:t>)</a:t>
          </a:r>
          <a:r>
            <a:rPr kumimoji="1" lang="ja-JP" altLang="en-US" sz="1200">
              <a:solidFill>
                <a:schemeClr val="tx1"/>
              </a:solidFill>
            </a:rPr>
            <a:t>」を選択した医療機関の病床確保料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313764</xdr:colOff>
      <xdr:row>0</xdr:row>
      <xdr:rowOff>170329</xdr:rowOff>
    </xdr:from>
    <xdr:to>
      <xdr:col>31</xdr:col>
      <xdr:colOff>224118</xdr:colOff>
      <xdr:row>2</xdr:row>
      <xdr:rowOff>26894</xdr:rowOff>
    </xdr:to>
    <xdr:sp macro="" textlink="">
      <xdr:nvSpPr>
        <xdr:cNvPr id="2" name="正方形/長方形 1"/>
        <xdr:cNvSpPr/>
      </xdr:nvSpPr>
      <xdr:spPr>
        <a:xfrm>
          <a:off x="5419164" y="170329"/>
          <a:ext cx="8692404" cy="32646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申請区分②で「②その他知事が認める者</a:t>
          </a:r>
          <a:r>
            <a:rPr kumimoji="1" lang="en-US" altLang="ja-JP" sz="1200">
              <a:solidFill>
                <a:schemeClr val="tx1"/>
              </a:solidFill>
            </a:rPr>
            <a:t>(</a:t>
          </a:r>
          <a:r>
            <a:rPr kumimoji="1" lang="ja-JP" altLang="en-US" sz="1200">
              <a:solidFill>
                <a:schemeClr val="tx1"/>
              </a:solidFill>
            </a:rPr>
            <a:t>（１）新型コロナウイルス感染症対策事業</a:t>
          </a:r>
          <a:r>
            <a:rPr kumimoji="1" lang="en-US" altLang="ja-JP" sz="1200">
              <a:solidFill>
                <a:schemeClr val="tx1"/>
              </a:solidFill>
            </a:rPr>
            <a:t>)</a:t>
          </a:r>
          <a:r>
            <a:rPr kumimoji="1" lang="ja-JP" altLang="en-US" sz="1200">
              <a:solidFill>
                <a:schemeClr val="tx1"/>
              </a:solidFill>
            </a:rPr>
            <a:t>」を選択した医療機関の病床確保料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313764</xdr:colOff>
      <xdr:row>0</xdr:row>
      <xdr:rowOff>170329</xdr:rowOff>
    </xdr:from>
    <xdr:to>
      <xdr:col>31</xdr:col>
      <xdr:colOff>224118</xdr:colOff>
      <xdr:row>2</xdr:row>
      <xdr:rowOff>26894</xdr:rowOff>
    </xdr:to>
    <xdr:sp macro="" textlink="">
      <xdr:nvSpPr>
        <xdr:cNvPr id="2" name="正方形/長方形 1"/>
        <xdr:cNvSpPr/>
      </xdr:nvSpPr>
      <xdr:spPr>
        <a:xfrm>
          <a:off x="5419164" y="170329"/>
          <a:ext cx="8692404" cy="32646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申請区分②で「②その他知事が認める者</a:t>
          </a:r>
          <a:r>
            <a:rPr kumimoji="1" lang="en-US" altLang="ja-JP" sz="1200">
              <a:solidFill>
                <a:schemeClr val="tx1"/>
              </a:solidFill>
            </a:rPr>
            <a:t>(</a:t>
          </a:r>
          <a:r>
            <a:rPr kumimoji="1" lang="ja-JP" altLang="en-US" sz="1200">
              <a:solidFill>
                <a:schemeClr val="tx1"/>
              </a:solidFill>
            </a:rPr>
            <a:t>（１）新型コロナウイルス感染症対策事業</a:t>
          </a:r>
          <a:r>
            <a:rPr kumimoji="1" lang="en-US" altLang="ja-JP" sz="1200">
              <a:solidFill>
                <a:schemeClr val="tx1"/>
              </a:solidFill>
            </a:rPr>
            <a:t>)</a:t>
          </a:r>
          <a:r>
            <a:rPr kumimoji="1" lang="ja-JP" altLang="en-US" sz="1200">
              <a:solidFill>
                <a:schemeClr val="tx1"/>
              </a:solidFill>
            </a:rPr>
            <a:t>」を選択した医療機関の病床確保料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960120</xdr:colOff>
      <xdr:row>0</xdr:row>
      <xdr:rowOff>196215</xdr:rowOff>
    </xdr:from>
    <xdr:to>
      <xdr:col>10</xdr:col>
      <xdr:colOff>327967</xdr:colOff>
      <xdr:row>1</xdr:row>
      <xdr:rowOff>314998</xdr:rowOff>
    </xdr:to>
    <xdr:sp macro="" textlink="">
      <xdr:nvSpPr>
        <xdr:cNvPr id="2" name="正方形/長方形 1"/>
        <xdr:cNvSpPr/>
      </xdr:nvSpPr>
      <xdr:spPr>
        <a:xfrm>
          <a:off x="2111494" y="196215"/>
          <a:ext cx="5501528" cy="54444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院内感染が発生した医療機関に対する病床確保料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130628</xdr:colOff>
      <xdr:row>0</xdr:row>
      <xdr:rowOff>67236</xdr:rowOff>
    </xdr:from>
    <xdr:to>
      <xdr:col>24</xdr:col>
      <xdr:colOff>468086</xdr:colOff>
      <xdr:row>2</xdr:row>
      <xdr:rowOff>134472</xdr:rowOff>
    </xdr:to>
    <xdr:sp macro="" textlink="">
      <xdr:nvSpPr>
        <xdr:cNvPr id="3" name="正方形/長方形 2"/>
        <xdr:cNvSpPr/>
      </xdr:nvSpPr>
      <xdr:spPr>
        <a:xfrm>
          <a:off x="4299857" y="67236"/>
          <a:ext cx="7652658" cy="54620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130628</xdr:colOff>
      <xdr:row>0</xdr:row>
      <xdr:rowOff>67236</xdr:rowOff>
    </xdr:from>
    <xdr:to>
      <xdr:col>24</xdr:col>
      <xdr:colOff>468086</xdr:colOff>
      <xdr:row>2</xdr:row>
      <xdr:rowOff>134472</xdr:rowOff>
    </xdr:to>
    <xdr:sp macro="" textlink="">
      <xdr:nvSpPr>
        <xdr:cNvPr id="2" name="正方形/長方形 1"/>
        <xdr:cNvSpPr/>
      </xdr:nvSpPr>
      <xdr:spPr>
        <a:xfrm>
          <a:off x="4175578" y="67236"/>
          <a:ext cx="7646308" cy="53713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L25"/>
  <sheetViews>
    <sheetView tabSelected="1" view="pageBreakPreview" zoomScaleNormal="100" zoomScaleSheetLayoutView="100" workbookViewId="0">
      <selection activeCell="E3" sqref="E3"/>
    </sheetView>
  </sheetViews>
  <sheetFormatPr defaultColWidth="9" defaultRowHeight="38.549999999999997" customHeight="1"/>
  <cols>
    <col min="1" max="1" width="6" style="123" customWidth="1"/>
    <col min="2" max="2" width="10.59765625" style="127" customWidth="1"/>
    <col min="3" max="3" width="20.59765625" style="127" customWidth="1"/>
    <col min="4" max="4" width="47.5" style="128" customWidth="1"/>
    <col min="5" max="5" width="9" style="124"/>
    <col min="6" max="6" width="26.796875" style="124" customWidth="1"/>
    <col min="7" max="16384" width="9" style="124"/>
  </cols>
  <sheetData>
    <row r="2" spans="2:12" ht="23.55" customHeight="1">
      <c r="B2" s="412" t="s">
        <v>91</v>
      </c>
      <c r="C2" s="413"/>
      <c r="D2" s="413"/>
    </row>
    <row r="3" spans="2:12" ht="40.049999999999997" customHeight="1">
      <c r="B3" s="416" t="s">
        <v>92</v>
      </c>
      <c r="C3" s="417"/>
      <c r="D3" s="184"/>
      <c r="E3" s="124" t="s">
        <v>443</v>
      </c>
    </row>
    <row r="4" spans="2:12" ht="40.049999999999997" customHeight="1">
      <c r="B4" s="416" t="s">
        <v>451</v>
      </c>
      <c r="C4" s="417"/>
      <c r="D4" s="184"/>
      <c r="E4" s="124" t="s">
        <v>458</v>
      </c>
    </row>
    <row r="5" spans="2:12" ht="40.049999999999997" customHeight="1">
      <c r="B5" s="416" t="s">
        <v>452</v>
      </c>
      <c r="C5" s="417"/>
      <c r="D5" s="398"/>
      <c r="E5" s="124" t="s">
        <v>459</v>
      </c>
    </row>
    <row r="6" spans="2:12" ht="40.049999999999997" customHeight="1">
      <c r="B6" s="421" t="s">
        <v>240</v>
      </c>
      <c r="C6" s="422"/>
      <c r="D6" s="185"/>
      <c r="E6" s="407" t="s">
        <v>241</v>
      </c>
      <c r="F6" s="408"/>
      <c r="G6" s="408"/>
      <c r="H6" s="408"/>
      <c r="I6" s="408"/>
      <c r="J6" s="408"/>
      <c r="K6" s="408"/>
      <c r="L6" s="408"/>
    </row>
    <row r="7" spans="2:12" ht="40.049999999999997" customHeight="1">
      <c r="B7" s="418" t="s">
        <v>101</v>
      </c>
      <c r="C7" s="130" t="s">
        <v>90</v>
      </c>
      <c r="D7" s="183"/>
      <c r="E7" s="124" t="s">
        <v>234</v>
      </c>
    </row>
    <row r="8" spans="2:12" ht="40.049999999999997" customHeight="1">
      <c r="B8" s="419"/>
      <c r="C8" s="130" t="s">
        <v>89</v>
      </c>
      <c r="D8" s="173"/>
      <c r="E8" s="124" t="s">
        <v>243</v>
      </c>
    </row>
    <row r="9" spans="2:12" ht="45" customHeight="1">
      <c r="B9" s="419"/>
      <c r="C9" s="131" t="s">
        <v>242</v>
      </c>
      <c r="D9" s="182"/>
      <c r="E9" s="409" t="s">
        <v>238</v>
      </c>
      <c r="F9" s="411"/>
      <c r="G9" s="411"/>
      <c r="H9" s="411"/>
      <c r="I9" s="411"/>
      <c r="J9" s="411"/>
    </row>
    <row r="10" spans="2:12" ht="45" customHeight="1">
      <c r="B10" s="420"/>
      <c r="C10" s="131" t="s">
        <v>102</v>
      </c>
      <c r="D10" s="182"/>
      <c r="E10" s="409" t="s">
        <v>278</v>
      </c>
      <c r="F10" s="410"/>
      <c r="G10" s="410"/>
      <c r="H10" s="410"/>
      <c r="I10" s="410"/>
      <c r="J10" s="410"/>
    </row>
    <row r="11" spans="2:12" ht="40.049999999999997" customHeight="1">
      <c r="B11" s="414" t="s">
        <v>79</v>
      </c>
      <c r="C11" s="415"/>
      <c r="D11" s="173"/>
      <c r="E11" s="124" t="s">
        <v>235</v>
      </c>
    </row>
    <row r="12" spans="2:12" ht="40.049999999999997" customHeight="1">
      <c r="B12" s="414" t="s">
        <v>80</v>
      </c>
      <c r="C12" s="415"/>
      <c r="D12" s="173"/>
      <c r="E12" s="124" t="s">
        <v>237</v>
      </c>
    </row>
    <row r="13" spans="2:12" ht="40.049999999999997" customHeight="1">
      <c r="B13" s="414" t="s">
        <v>383</v>
      </c>
      <c r="C13" s="423"/>
      <c r="D13" s="173"/>
      <c r="E13" s="124" t="s">
        <v>236</v>
      </c>
      <c r="G13" s="133"/>
      <c r="H13" s="186"/>
    </row>
    <row r="14" spans="2:12" ht="40.049999999999997" customHeight="1">
      <c r="B14" s="414" t="s">
        <v>384</v>
      </c>
      <c r="C14" s="423"/>
      <c r="D14" s="173"/>
      <c r="E14" s="426" t="s">
        <v>385</v>
      </c>
      <c r="F14" s="427"/>
      <c r="G14" s="427"/>
      <c r="H14" s="427"/>
      <c r="I14" s="427"/>
      <c r="J14" s="427"/>
      <c r="K14" s="427"/>
    </row>
    <row r="15" spans="2:12" ht="43.95" customHeight="1">
      <c r="B15" s="425" t="s">
        <v>81</v>
      </c>
      <c r="C15" s="125" t="s">
        <v>82</v>
      </c>
      <c r="D15" s="173"/>
      <c r="E15" s="409"/>
      <c r="F15" s="411"/>
      <c r="G15" s="411"/>
      <c r="H15" s="411"/>
      <c r="I15" s="411"/>
      <c r="J15" s="411"/>
      <c r="K15" s="411"/>
    </row>
    <row r="16" spans="2:12" ht="40.049999999999997" customHeight="1">
      <c r="B16" s="425"/>
      <c r="C16" s="125" t="s">
        <v>83</v>
      </c>
      <c r="D16" s="173"/>
      <c r="E16" s="124" t="s">
        <v>244</v>
      </c>
      <c r="G16" s="133"/>
      <c r="H16" s="133"/>
    </row>
    <row r="17" spans="2:8" ht="40.049999999999997" customHeight="1">
      <c r="B17" s="425"/>
      <c r="C17" s="125" t="s">
        <v>84</v>
      </c>
      <c r="D17" s="173"/>
      <c r="G17" s="133"/>
      <c r="H17" s="133"/>
    </row>
    <row r="18" spans="2:8" ht="40.049999999999997" customHeight="1">
      <c r="B18" s="425"/>
      <c r="C18" s="125" t="s">
        <v>85</v>
      </c>
      <c r="D18" s="173"/>
    </row>
    <row r="19" spans="2:8" ht="43.2">
      <c r="B19" s="425"/>
      <c r="C19" s="126" t="s">
        <v>109</v>
      </c>
      <c r="D19" s="191"/>
      <c r="E19" s="409" t="s">
        <v>239</v>
      </c>
      <c r="F19" s="410"/>
      <c r="G19" s="410"/>
      <c r="H19" s="410"/>
    </row>
    <row r="20" spans="2:8" ht="40.049999999999997" customHeight="1">
      <c r="B20" s="125"/>
      <c r="C20" s="424" t="s">
        <v>110</v>
      </c>
      <c r="D20" s="424"/>
    </row>
    <row r="21" spans="2:8" ht="40.049999999999997" customHeight="1">
      <c r="B21" s="400"/>
      <c r="C21" s="401"/>
      <c r="D21" s="401"/>
      <c r="E21" s="399"/>
    </row>
    <row r="22" spans="2:8" ht="52.5" customHeight="1"/>
    <row r="23" spans="2:8" ht="55.8" customHeight="1">
      <c r="C23" s="133" t="s">
        <v>112</v>
      </c>
    </row>
    <row r="24" spans="2:8" ht="38.549999999999997" customHeight="1">
      <c r="C24" s="133" t="s">
        <v>113</v>
      </c>
    </row>
    <row r="25" spans="2:8" ht="38.549999999999997" customHeight="1">
      <c r="C25" s="133" t="s">
        <v>114</v>
      </c>
    </row>
  </sheetData>
  <sheetProtection algorithmName="SHA-512" hashValue="pGGJL5Go0M0XbipUkSd2D1D9tNQ/eabtm3PU0l9pS1MMIYG1TzbD/JmoCOEqdR1z5f/d7TOJdsjXP5DeoTH+Xw==" saltValue="kggHSjxAbFzRFQqKNwFtOA==" spinCount="100000" sheet="1" objects="1" scenarios="1"/>
  <mergeCells count="18">
    <mergeCell ref="E19:H19"/>
    <mergeCell ref="B13:C13"/>
    <mergeCell ref="C20:D20"/>
    <mergeCell ref="B15:B19"/>
    <mergeCell ref="B14:C14"/>
    <mergeCell ref="E14:K14"/>
    <mergeCell ref="E6:L6"/>
    <mergeCell ref="E10:J10"/>
    <mergeCell ref="E15:K15"/>
    <mergeCell ref="B2:D2"/>
    <mergeCell ref="B11:C11"/>
    <mergeCell ref="B12:C12"/>
    <mergeCell ref="B3:C3"/>
    <mergeCell ref="B7:B10"/>
    <mergeCell ref="B6:C6"/>
    <mergeCell ref="E9:J9"/>
    <mergeCell ref="B4:C4"/>
    <mergeCell ref="B5:C5"/>
  </mergeCells>
  <phoneticPr fontId="2"/>
  <dataValidations count="4">
    <dataValidation allowBlank="1" showInputMessage="1" sqref="B15 B11 G3:H5 D15:D19 E24:L1048576 D11:D12 G16:H17 E1:H2 F11:H12 F7:J8 F18:H18 I1:L5 G13:H13 K7:K13 I16:K22 F20:H23 B22:D1048576 M1:XFD1048576 I11:J13 A1:A1048576 L7:L22 B2:B7 E3:E23"/>
    <dataValidation type="list" allowBlank="1" showInputMessage="1" showErrorMessage="1" sqref="D6">
      <formula1>"有,無"</formula1>
    </dataValidation>
    <dataValidation type="list" allowBlank="1" showInputMessage="1" sqref="D13">
      <formula1>$C$23:$C$25</formula1>
    </dataValidation>
    <dataValidation type="list" allowBlank="1" showInputMessage="1" sqref="D14">
      <formula1>$C$23</formula1>
    </dataValidation>
  </dataValidations>
  <printOptions horizontalCentered="1"/>
  <pageMargins left="0.78740157480314965" right="0.39370078740157483" top="0.39370078740157483" bottom="0.19685039370078741" header="0.31496062992125984" footer="0.31496062992125984"/>
  <pageSetup paperSize="9" orientation="portrait" r:id="rId1"/>
  <headerFooter scaleWithDoc="0" alignWithMargins="0">
    <firstHeader>&amp;L&amp;10&amp;F</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49"/>
  <sheetViews>
    <sheetView view="pageBreakPreview" zoomScale="75" zoomScaleNormal="85" zoomScaleSheetLayoutView="75" workbookViewId="0">
      <selection activeCell="H9" sqref="H9"/>
    </sheetView>
  </sheetViews>
  <sheetFormatPr defaultColWidth="9" defaultRowHeight="13.2"/>
  <cols>
    <col min="1" max="16" width="5.59765625" style="67" customWidth="1"/>
    <col min="17" max="17" width="4.59765625" style="67" customWidth="1"/>
    <col min="18" max="19" width="6.59765625" style="67" customWidth="1"/>
    <col min="20" max="20" width="6.8984375" style="67" customWidth="1"/>
    <col min="21" max="22" width="6.59765625" style="67" customWidth="1"/>
    <col min="23" max="23" width="3.69921875" style="67" customWidth="1"/>
    <col min="24" max="25" width="6.59765625" style="67" customWidth="1"/>
    <col min="26" max="26" width="3.69921875" style="67" customWidth="1"/>
    <col min="27" max="29" width="9" style="67"/>
    <col min="30" max="30" width="3.69921875" style="67" customWidth="1"/>
    <col min="31" max="16384" width="9" style="67"/>
  </cols>
  <sheetData>
    <row r="1" spans="1:34" ht="18.75" customHeight="1">
      <c r="A1" s="233" t="s">
        <v>468</v>
      </c>
      <c r="B1" s="231"/>
      <c r="C1" s="231"/>
      <c r="D1" s="231"/>
      <c r="E1" s="231"/>
      <c r="F1" s="231"/>
      <c r="G1" s="234"/>
      <c r="H1" s="234"/>
      <c r="I1" s="234"/>
      <c r="J1" s="234"/>
      <c r="K1" s="231"/>
      <c r="L1" s="66"/>
      <c r="M1" s="66"/>
      <c r="N1" s="66"/>
      <c r="O1" s="66"/>
    </row>
    <row r="2" spans="1:34" ht="18.75" customHeight="1">
      <c r="A2" s="233" t="s">
        <v>277</v>
      </c>
      <c r="B2" s="231"/>
      <c r="C2" s="231"/>
      <c r="D2" s="231"/>
      <c r="E2" s="231"/>
      <c r="F2" s="231"/>
      <c r="G2" s="234"/>
      <c r="H2" s="247" t="s">
        <v>425</v>
      </c>
      <c r="I2" s="234"/>
      <c r="J2" s="234"/>
      <c r="K2" s="231"/>
      <c r="L2" s="94"/>
      <c r="M2" s="94"/>
      <c r="N2" s="66"/>
      <c r="O2" s="66"/>
    </row>
    <row r="3" spans="1:34">
      <c r="A3" s="65"/>
      <c r="B3" s="66"/>
      <c r="C3" s="66"/>
      <c r="D3" s="66"/>
      <c r="E3" s="66"/>
      <c r="F3" s="68"/>
      <c r="G3" s="66"/>
      <c r="H3" s="66"/>
      <c r="I3" s="66"/>
      <c r="J3" s="66"/>
      <c r="K3" s="66"/>
    </row>
    <row r="4" spans="1:34" ht="18.75" customHeight="1">
      <c r="A4" s="550" t="s">
        <v>76</v>
      </c>
      <c r="B4" s="551"/>
      <c r="C4" s="551"/>
      <c r="D4" s="551"/>
      <c r="E4" s="551"/>
      <c r="F4" s="551"/>
      <c r="G4" s="551"/>
      <c r="H4" s="551"/>
      <c r="I4" s="551"/>
      <c r="J4" s="551"/>
      <c r="K4" s="551"/>
      <c r="L4" s="551"/>
      <c r="M4" s="551"/>
      <c r="N4" s="551"/>
      <c r="O4" s="551"/>
      <c r="P4" s="552"/>
      <c r="Q4" s="66"/>
      <c r="R4" s="553" t="s">
        <v>77</v>
      </c>
      <c r="S4" s="554"/>
      <c r="T4" s="554"/>
      <c r="U4" s="554"/>
      <c r="V4" s="555"/>
      <c r="W4" s="95"/>
      <c r="X4" s="559" t="s">
        <v>361</v>
      </c>
      <c r="Y4" s="560"/>
      <c r="Z4" s="95"/>
      <c r="AA4" s="563" t="s">
        <v>117</v>
      </c>
      <c r="AB4" s="564"/>
      <c r="AC4" s="565"/>
      <c r="AD4" s="95"/>
      <c r="AE4" s="563" t="s">
        <v>363</v>
      </c>
      <c r="AF4" s="564"/>
      <c r="AG4" s="565"/>
      <c r="AH4" s="96"/>
    </row>
    <row r="5" spans="1:34" ht="13.2" customHeight="1">
      <c r="A5" s="569" t="s">
        <v>63</v>
      </c>
      <c r="B5" s="570"/>
      <c r="C5" s="570"/>
      <c r="D5" s="570"/>
      <c r="E5" s="570"/>
      <c r="F5" s="570"/>
      <c r="G5" s="570"/>
      <c r="H5" s="570"/>
      <c r="I5" s="570"/>
      <c r="J5" s="570"/>
      <c r="K5" s="570"/>
      <c r="L5" s="570"/>
      <c r="M5" s="570"/>
      <c r="N5" s="570"/>
      <c r="O5" s="570"/>
      <c r="P5" s="571"/>
      <c r="Q5" s="66"/>
      <c r="R5" s="556"/>
      <c r="S5" s="557"/>
      <c r="T5" s="557"/>
      <c r="U5" s="557"/>
      <c r="V5" s="558"/>
      <c r="W5" s="97"/>
      <c r="X5" s="561"/>
      <c r="Y5" s="562"/>
      <c r="Z5" s="97"/>
      <c r="AA5" s="566"/>
      <c r="AB5" s="567"/>
      <c r="AC5" s="568"/>
      <c r="AD5" s="97"/>
      <c r="AE5" s="566"/>
      <c r="AF5" s="567"/>
      <c r="AG5" s="568"/>
      <c r="AH5" s="96"/>
    </row>
    <row r="6" spans="1:34" ht="30" customHeight="1">
      <c r="A6" s="98"/>
      <c r="B6" s="546" t="s">
        <v>64</v>
      </c>
      <c r="C6" s="546"/>
      <c r="D6" s="546"/>
      <c r="E6" s="546"/>
      <c r="F6" s="546"/>
      <c r="G6" s="546" t="s">
        <v>66</v>
      </c>
      <c r="H6" s="546"/>
      <c r="I6" s="546"/>
      <c r="J6" s="546"/>
      <c r="K6" s="546"/>
      <c r="L6" s="547" t="s">
        <v>67</v>
      </c>
      <c r="M6" s="548"/>
      <c r="N6" s="548"/>
      <c r="O6" s="548"/>
      <c r="P6" s="549"/>
      <c r="Q6" s="66"/>
      <c r="R6" s="98"/>
      <c r="S6" s="373" t="s">
        <v>71</v>
      </c>
      <c r="T6" s="373" t="s">
        <v>66</v>
      </c>
      <c r="U6" s="373" t="s">
        <v>72</v>
      </c>
      <c r="V6" s="374" t="s">
        <v>67</v>
      </c>
      <c r="X6" s="347" t="s">
        <v>72</v>
      </c>
      <c r="Y6" s="374" t="s">
        <v>67</v>
      </c>
      <c r="AA6" s="540" t="s">
        <v>78</v>
      </c>
      <c r="AB6" s="542" t="s">
        <v>118</v>
      </c>
      <c r="AC6" s="544" t="s">
        <v>119</v>
      </c>
      <c r="AE6" s="540" t="s">
        <v>78</v>
      </c>
      <c r="AF6" s="542" t="s">
        <v>118</v>
      </c>
      <c r="AG6" s="544" t="s">
        <v>119</v>
      </c>
    </row>
    <row r="7" spans="1:34" ht="25.05" customHeight="1">
      <c r="A7" s="101" t="s">
        <v>65</v>
      </c>
      <c r="B7" s="102">
        <f t="shared" ref="B7:P7" si="0">SUM(B10:B40)</f>
        <v>0</v>
      </c>
      <c r="C7" s="102">
        <f t="shared" si="0"/>
        <v>0</v>
      </c>
      <c r="D7" s="102">
        <f t="shared" si="0"/>
        <v>0</v>
      </c>
      <c r="E7" s="102">
        <f t="shared" si="0"/>
        <v>0</v>
      </c>
      <c r="F7" s="102">
        <f t="shared" si="0"/>
        <v>0</v>
      </c>
      <c r="G7" s="102">
        <f t="shared" si="0"/>
        <v>0</v>
      </c>
      <c r="H7" s="102">
        <f t="shared" si="0"/>
        <v>0</v>
      </c>
      <c r="I7" s="102">
        <f t="shared" si="0"/>
        <v>0</v>
      </c>
      <c r="J7" s="102">
        <f t="shared" si="0"/>
        <v>0</v>
      </c>
      <c r="K7" s="102">
        <f t="shared" si="0"/>
        <v>0</v>
      </c>
      <c r="L7" s="102">
        <f t="shared" si="0"/>
        <v>0</v>
      </c>
      <c r="M7" s="102">
        <f t="shared" si="0"/>
        <v>0</v>
      </c>
      <c r="N7" s="102">
        <f t="shared" si="0"/>
        <v>0</v>
      </c>
      <c r="O7" s="102">
        <f t="shared" si="0"/>
        <v>0</v>
      </c>
      <c r="P7" s="103">
        <f t="shared" si="0"/>
        <v>0</v>
      </c>
      <c r="Q7" s="68"/>
      <c r="R7" s="101" t="s">
        <v>65</v>
      </c>
      <c r="S7" s="102">
        <f>SUM(S10:S40)</f>
        <v>0</v>
      </c>
      <c r="T7" s="102">
        <f>SUM(T10:T40)</f>
        <v>0</v>
      </c>
      <c r="U7" s="102">
        <f>SUM(U10:U40)</f>
        <v>0</v>
      </c>
      <c r="V7" s="103">
        <f>SUM(V10:V40)</f>
        <v>0</v>
      </c>
      <c r="X7" s="348">
        <f>SUM(X10:X40)</f>
        <v>0</v>
      </c>
      <c r="Y7" s="103">
        <f>SUM(Y10:Y40)</f>
        <v>0</v>
      </c>
      <c r="AA7" s="541"/>
      <c r="AB7" s="543"/>
      <c r="AC7" s="545"/>
      <c r="AE7" s="541"/>
      <c r="AF7" s="543"/>
      <c r="AG7" s="545"/>
    </row>
    <row r="8" spans="1:34" ht="25.05" customHeight="1">
      <c r="A8" s="89"/>
      <c r="B8" s="104"/>
      <c r="C8" s="104"/>
      <c r="D8" s="104"/>
      <c r="E8" s="104"/>
      <c r="F8" s="104"/>
      <c r="G8" s="104"/>
      <c r="H8" s="104"/>
      <c r="I8" s="104"/>
      <c r="J8" s="104"/>
      <c r="K8" s="104"/>
      <c r="L8" s="104"/>
      <c r="M8" s="104"/>
      <c r="N8" s="104"/>
      <c r="O8" s="104"/>
      <c r="P8" s="104"/>
      <c r="Q8" s="66"/>
      <c r="R8" s="89"/>
      <c r="S8" s="104"/>
      <c r="T8" s="104"/>
      <c r="U8" s="104"/>
      <c r="V8" s="104"/>
      <c r="X8" s="104"/>
      <c r="Y8" s="104"/>
      <c r="AA8" s="541"/>
      <c r="AB8" s="543"/>
      <c r="AC8" s="545"/>
      <c r="AE8" s="541"/>
      <c r="AF8" s="543"/>
      <c r="AG8" s="545"/>
    </row>
    <row r="9" spans="1:34" ht="57.75" customHeight="1">
      <c r="A9" s="140" t="s">
        <v>120</v>
      </c>
      <c r="B9" s="226" t="s">
        <v>268</v>
      </c>
      <c r="C9" s="226" t="s">
        <v>267</v>
      </c>
      <c r="D9" s="226" t="s">
        <v>374</v>
      </c>
      <c r="E9" s="226" t="s">
        <v>376</v>
      </c>
      <c r="F9" s="226" t="s">
        <v>271</v>
      </c>
      <c r="G9" s="226" t="s">
        <v>268</v>
      </c>
      <c r="H9" s="226" t="s">
        <v>267</v>
      </c>
      <c r="I9" s="226" t="s">
        <v>374</v>
      </c>
      <c r="J9" s="226" t="s">
        <v>376</v>
      </c>
      <c r="K9" s="226" t="s">
        <v>271</v>
      </c>
      <c r="L9" s="226" t="s">
        <v>268</v>
      </c>
      <c r="M9" s="226" t="s">
        <v>267</v>
      </c>
      <c r="N9" s="226" t="s">
        <v>374</v>
      </c>
      <c r="O9" s="226" t="s">
        <v>376</v>
      </c>
      <c r="P9" s="249" t="s">
        <v>271</v>
      </c>
      <c r="Q9" s="66"/>
      <c r="R9" s="140" t="s">
        <v>120</v>
      </c>
      <c r="S9" s="105" t="s">
        <v>74</v>
      </c>
      <c r="T9" s="105" t="s">
        <v>74</v>
      </c>
      <c r="U9" s="105" t="s">
        <v>74</v>
      </c>
      <c r="V9" s="106" t="s">
        <v>74</v>
      </c>
      <c r="X9" s="349" t="s">
        <v>74</v>
      </c>
      <c r="Y9" s="106" t="s">
        <v>74</v>
      </c>
      <c r="AA9" s="541"/>
      <c r="AB9" s="543"/>
      <c r="AC9" s="545"/>
      <c r="AE9" s="541"/>
      <c r="AF9" s="543"/>
      <c r="AG9" s="545"/>
    </row>
    <row r="10" spans="1:34" ht="25.05" customHeight="1">
      <c r="A10" s="107" t="s">
        <v>121</v>
      </c>
      <c r="B10" s="171"/>
      <c r="C10" s="171"/>
      <c r="D10" s="171"/>
      <c r="E10" s="171"/>
      <c r="F10" s="108">
        <f>C10-D10-E10</f>
        <v>0</v>
      </c>
      <c r="G10" s="171"/>
      <c r="H10" s="171"/>
      <c r="I10" s="171"/>
      <c r="J10" s="171"/>
      <c r="K10" s="108">
        <f>H10-I10-J10</f>
        <v>0</v>
      </c>
      <c r="L10" s="171"/>
      <c r="M10" s="171"/>
      <c r="N10" s="171"/>
      <c r="O10" s="322"/>
      <c r="P10" s="109">
        <f>M10-N10-O10</f>
        <v>0</v>
      </c>
      <c r="Q10" s="66"/>
      <c r="R10" s="107" t="s">
        <v>121</v>
      </c>
      <c r="S10" s="171"/>
      <c r="T10" s="171"/>
      <c r="U10" s="171"/>
      <c r="V10" s="172"/>
      <c r="X10" s="350"/>
      <c r="Y10" s="172"/>
      <c r="AA10" s="110">
        <f>(C10+H10)*2+(M10)*1</f>
        <v>0</v>
      </c>
      <c r="AB10" s="111">
        <f>SUM(S10:V10)</f>
        <v>0</v>
      </c>
      <c r="AC10" s="372" t="str">
        <f>IF(AA10&lt;AB10,"×","○")</f>
        <v>○</v>
      </c>
      <c r="AE10" s="110">
        <f>(C10+H10)*2+(M10)*2</f>
        <v>0</v>
      </c>
      <c r="AF10" s="111">
        <f>SUM(S10:V10,X10:Y10)</f>
        <v>0</v>
      </c>
      <c r="AG10" s="372" t="str">
        <f>IF(AE10&lt;AF10,"×","○")</f>
        <v>○</v>
      </c>
    </row>
    <row r="11" spans="1:34" ht="25.05" customHeight="1">
      <c r="A11" s="107" t="s">
        <v>122</v>
      </c>
      <c r="B11" s="171"/>
      <c r="C11" s="171"/>
      <c r="D11" s="171"/>
      <c r="E11" s="171"/>
      <c r="F11" s="108">
        <f t="shared" ref="F11:F40" si="1">C11-D11-E11</f>
        <v>0</v>
      </c>
      <c r="G11" s="171"/>
      <c r="H11" s="171"/>
      <c r="I11" s="171"/>
      <c r="J11" s="171"/>
      <c r="K11" s="108">
        <f t="shared" ref="K11:K40" si="2">H11-I11-J11</f>
        <v>0</v>
      </c>
      <c r="L11" s="171"/>
      <c r="M11" s="171"/>
      <c r="N11" s="171"/>
      <c r="O11" s="322"/>
      <c r="P11" s="109">
        <f t="shared" ref="P11:P40" si="3">M11-N11-O11</f>
        <v>0</v>
      </c>
      <c r="Q11" s="66"/>
      <c r="R11" s="107" t="s">
        <v>122</v>
      </c>
      <c r="S11" s="171"/>
      <c r="T11" s="171"/>
      <c r="U11" s="171"/>
      <c r="V11" s="172"/>
      <c r="X11" s="350"/>
      <c r="Y11" s="172"/>
      <c r="AA11" s="110">
        <f>(C11+H11)*2+(M11)*1</f>
        <v>0</v>
      </c>
      <c r="AB11" s="111">
        <f t="shared" ref="AB11:AB40" si="4">SUM(S11:V11)</f>
        <v>0</v>
      </c>
      <c r="AC11" s="372" t="str">
        <f t="shared" ref="AC11:AC40" si="5">IF(AA11&lt;AB11,"×","○")</f>
        <v>○</v>
      </c>
      <c r="AE11" s="110">
        <f t="shared" ref="AE11:AE39" si="6">(C11+H11)*2+(M11)*2</f>
        <v>0</v>
      </c>
      <c r="AF11" s="111">
        <f t="shared" ref="AF11:AF39" si="7">SUM(S11:V11,X11:Y11)</f>
        <v>0</v>
      </c>
      <c r="AG11" s="372" t="str">
        <f t="shared" ref="AG11:AG40" si="8">IF(AE11&lt;AF11,"×","○")</f>
        <v>○</v>
      </c>
    </row>
    <row r="12" spans="1:34" ht="25.05" customHeight="1">
      <c r="A12" s="107" t="s">
        <v>123</v>
      </c>
      <c r="B12" s="171"/>
      <c r="C12" s="171"/>
      <c r="D12" s="171"/>
      <c r="E12" s="171"/>
      <c r="F12" s="108">
        <f t="shared" si="1"/>
        <v>0</v>
      </c>
      <c r="G12" s="171"/>
      <c r="H12" s="171"/>
      <c r="I12" s="171"/>
      <c r="J12" s="171"/>
      <c r="K12" s="108">
        <f t="shared" si="2"/>
        <v>0</v>
      </c>
      <c r="L12" s="171"/>
      <c r="M12" s="171"/>
      <c r="N12" s="171"/>
      <c r="O12" s="322"/>
      <c r="P12" s="109">
        <f t="shared" si="3"/>
        <v>0</v>
      </c>
      <c r="Q12" s="66"/>
      <c r="R12" s="107" t="s">
        <v>123</v>
      </c>
      <c r="S12" s="171"/>
      <c r="T12" s="171"/>
      <c r="U12" s="171"/>
      <c r="V12" s="172"/>
      <c r="X12" s="350"/>
      <c r="Y12" s="172"/>
      <c r="AA12" s="110">
        <f t="shared" ref="AA12:AA37" si="9">(C12+H12)*2+(M12)*1</f>
        <v>0</v>
      </c>
      <c r="AB12" s="111">
        <f t="shared" si="4"/>
        <v>0</v>
      </c>
      <c r="AC12" s="372" t="str">
        <f t="shared" si="5"/>
        <v>○</v>
      </c>
      <c r="AE12" s="110">
        <f t="shared" si="6"/>
        <v>0</v>
      </c>
      <c r="AF12" s="111">
        <f t="shared" si="7"/>
        <v>0</v>
      </c>
      <c r="AG12" s="372" t="str">
        <f t="shared" si="8"/>
        <v>○</v>
      </c>
    </row>
    <row r="13" spans="1:34" ht="25.05" customHeight="1">
      <c r="A13" s="107" t="s">
        <v>124</v>
      </c>
      <c r="B13" s="171"/>
      <c r="C13" s="171"/>
      <c r="D13" s="171"/>
      <c r="E13" s="171"/>
      <c r="F13" s="108">
        <f t="shared" si="1"/>
        <v>0</v>
      </c>
      <c r="G13" s="171"/>
      <c r="H13" s="171"/>
      <c r="I13" s="171"/>
      <c r="J13" s="171"/>
      <c r="K13" s="108">
        <f t="shared" si="2"/>
        <v>0</v>
      </c>
      <c r="L13" s="171"/>
      <c r="M13" s="171"/>
      <c r="N13" s="171"/>
      <c r="O13" s="322"/>
      <c r="P13" s="109">
        <f t="shared" si="3"/>
        <v>0</v>
      </c>
      <c r="Q13" s="66"/>
      <c r="R13" s="107" t="s">
        <v>124</v>
      </c>
      <c r="S13" s="171"/>
      <c r="T13" s="171"/>
      <c r="U13" s="171"/>
      <c r="V13" s="172"/>
      <c r="X13" s="350"/>
      <c r="Y13" s="172"/>
      <c r="AA13" s="110">
        <f t="shared" si="9"/>
        <v>0</v>
      </c>
      <c r="AB13" s="111">
        <f t="shared" si="4"/>
        <v>0</v>
      </c>
      <c r="AC13" s="372" t="str">
        <f t="shared" si="5"/>
        <v>○</v>
      </c>
      <c r="AE13" s="110">
        <f t="shared" si="6"/>
        <v>0</v>
      </c>
      <c r="AF13" s="111">
        <f t="shared" si="7"/>
        <v>0</v>
      </c>
      <c r="AG13" s="372" t="str">
        <f t="shared" si="8"/>
        <v>○</v>
      </c>
    </row>
    <row r="14" spans="1:34" ht="25.05" customHeight="1">
      <c r="A14" s="107" t="s">
        <v>125</v>
      </c>
      <c r="B14" s="171"/>
      <c r="C14" s="171"/>
      <c r="D14" s="171"/>
      <c r="E14" s="171"/>
      <c r="F14" s="108">
        <f t="shared" si="1"/>
        <v>0</v>
      </c>
      <c r="G14" s="171"/>
      <c r="H14" s="171"/>
      <c r="I14" s="171"/>
      <c r="J14" s="171"/>
      <c r="K14" s="108">
        <f t="shared" si="2"/>
        <v>0</v>
      </c>
      <c r="L14" s="171"/>
      <c r="M14" s="171"/>
      <c r="N14" s="171"/>
      <c r="O14" s="322"/>
      <c r="P14" s="109">
        <f t="shared" si="3"/>
        <v>0</v>
      </c>
      <c r="Q14" s="66"/>
      <c r="R14" s="107" t="s">
        <v>125</v>
      </c>
      <c r="S14" s="171"/>
      <c r="T14" s="171"/>
      <c r="U14" s="171"/>
      <c r="V14" s="172"/>
      <c r="X14" s="350"/>
      <c r="Y14" s="172"/>
      <c r="AA14" s="110">
        <f t="shared" si="9"/>
        <v>0</v>
      </c>
      <c r="AB14" s="111">
        <f t="shared" si="4"/>
        <v>0</v>
      </c>
      <c r="AC14" s="372" t="str">
        <f t="shared" si="5"/>
        <v>○</v>
      </c>
      <c r="AE14" s="110">
        <f t="shared" si="6"/>
        <v>0</v>
      </c>
      <c r="AF14" s="111">
        <f t="shared" si="7"/>
        <v>0</v>
      </c>
      <c r="AG14" s="372" t="str">
        <f t="shared" si="8"/>
        <v>○</v>
      </c>
    </row>
    <row r="15" spans="1:34" ht="25.05" customHeight="1">
      <c r="A15" s="107" t="s">
        <v>126</v>
      </c>
      <c r="B15" s="171"/>
      <c r="C15" s="171"/>
      <c r="D15" s="171"/>
      <c r="E15" s="171"/>
      <c r="F15" s="108">
        <f t="shared" si="1"/>
        <v>0</v>
      </c>
      <c r="G15" s="171"/>
      <c r="H15" s="171"/>
      <c r="I15" s="171"/>
      <c r="J15" s="171"/>
      <c r="K15" s="108">
        <f t="shared" si="2"/>
        <v>0</v>
      </c>
      <c r="L15" s="171"/>
      <c r="M15" s="171"/>
      <c r="N15" s="171"/>
      <c r="O15" s="322"/>
      <c r="P15" s="109">
        <f t="shared" si="3"/>
        <v>0</v>
      </c>
      <c r="Q15" s="66"/>
      <c r="R15" s="107" t="s">
        <v>126</v>
      </c>
      <c r="S15" s="171"/>
      <c r="T15" s="171"/>
      <c r="U15" s="171"/>
      <c r="V15" s="172"/>
      <c r="X15" s="350"/>
      <c r="Y15" s="172"/>
      <c r="AA15" s="110">
        <f t="shared" si="9"/>
        <v>0</v>
      </c>
      <c r="AB15" s="111">
        <f t="shared" si="4"/>
        <v>0</v>
      </c>
      <c r="AC15" s="372" t="str">
        <f t="shared" si="5"/>
        <v>○</v>
      </c>
      <c r="AE15" s="110">
        <f t="shared" si="6"/>
        <v>0</v>
      </c>
      <c r="AF15" s="111">
        <f t="shared" si="7"/>
        <v>0</v>
      </c>
      <c r="AG15" s="372" t="str">
        <f t="shared" si="8"/>
        <v>○</v>
      </c>
    </row>
    <row r="16" spans="1:34" ht="25.05" customHeight="1">
      <c r="A16" s="107" t="s">
        <v>127</v>
      </c>
      <c r="B16" s="171"/>
      <c r="C16" s="171"/>
      <c r="D16" s="171"/>
      <c r="E16" s="171"/>
      <c r="F16" s="108">
        <f t="shared" si="1"/>
        <v>0</v>
      </c>
      <c r="G16" s="171"/>
      <c r="H16" s="171"/>
      <c r="I16" s="171"/>
      <c r="J16" s="171"/>
      <c r="K16" s="108">
        <f t="shared" si="2"/>
        <v>0</v>
      </c>
      <c r="L16" s="171"/>
      <c r="M16" s="171"/>
      <c r="N16" s="171"/>
      <c r="O16" s="322"/>
      <c r="P16" s="109">
        <f t="shared" si="3"/>
        <v>0</v>
      </c>
      <c r="Q16" s="66"/>
      <c r="R16" s="107" t="s">
        <v>127</v>
      </c>
      <c r="S16" s="171"/>
      <c r="T16" s="171"/>
      <c r="U16" s="171"/>
      <c r="V16" s="172"/>
      <c r="X16" s="350"/>
      <c r="Y16" s="172"/>
      <c r="AA16" s="110">
        <f t="shared" si="9"/>
        <v>0</v>
      </c>
      <c r="AB16" s="111">
        <f t="shared" si="4"/>
        <v>0</v>
      </c>
      <c r="AC16" s="372" t="str">
        <f t="shared" si="5"/>
        <v>○</v>
      </c>
      <c r="AE16" s="110">
        <f t="shared" si="6"/>
        <v>0</v>
      </c>
      <c r="AF16" s="111">
        <f t="shared" si="7"/>
        <v>0</v>
      </c>
      <c r="AG16" s="372" t="str">
        <f t="shared" si="8"/>
        <v>○</v>
      </c>
    </row>
    <row r="17" spans="1:33" ht="25.05" customHeight="1">
      <c r="A17" s="107" t="s">
        <v>128</v>
      </c>
      <c r="B17" s="171"/>
      <c r="C17" s="171"/>
      <c r="D17" s="171"/>
      <c r="E17" s="171"/>
      <c r="F17" s="108">
        <f t="shared" si="1"/>
        <v>0</v>
      </c>
      <c r="G17" s="171"/>
      <c r="H17" s="171"/>
      <c r="I17" s="171"/>
      <c r="J17" s="171"/>
      <c r="K17" s="108">
        <f t="shared" si="2"/>
        <v>0</v>
      </c>
      <c r="L17" s="171"/>
      <c r="M17" s="171"/>
      <c r="N17" s="171"/>
      <c r="O17" s="322"/>
      <c r="P17" s="109">
        <f t="shared" si="3"/>
        <v>0</v>
      </c>
      <c r="Q17" s="66"/>
      <c r="R17" s="107" t="s">
        <v>128</v>
      </c>
      <c r="S17" s="171"/>
      <c r="T17" s="171"/>
      <c r="U17" s="171"/>
      <c r="V17" s="172"/>
      <c r="X17" s="350"/>
      <c r="Y17" s="172"/>
      <c r="AA17" s="110">
        <f t="shared" si="9"/>
        <v>0</v>
      </c>
      <c r="AB17" s="111">
        <f t="shared" si="4"/>
        <v>0</v>
      </c>
      <c r="AC17" s="372" t="str">
        <f t="shared" si="5"/>
        <v>○</v>
      </c>
      <c r="AE17" s="110">
        <f t="shared" si="6"/>
        <v>0</v>
      </c>
      <c r="AF17" s="111">
        <f t="shared" si="7"/>
        <v>0</v>
      </c>
      <c r="AG17" s="372" t="str">
        <f t="shared" si="8"/>
        <v>○</v>
      </c>
    </row>
    <row r="18" spans="1:33" ht="25.05" customHeight="1">
      <c r="A18" s="107" t="s">
        <v>129</v>
      </c>
      <c r="B18" s="171"/>
      <c r="C18" s="171"/>
      <c r="D18" s="171"/>
      <c r="E18" s="171"/>
      <c r="F18" s="108">
        <f t="shared" si="1"/>
        <v>0</v>
      </c>
      <c r="G18" s="171"/>
      <c r="H18" s="171"/>
      <c r="I18" s="171"/>
      <c r="J18" s="171"/>
      <c r="K18" s="108">
        <f t="shared" si="2"/>
        <v>0</v>
      </c>
      <c r="L18" s="171"/>
      <c r="M18" s="171"/>
      <c r="N18" s="171"/>
      <c r="O18" s="322"/>
      <c r="P18" s="109">
        <f t="shared" si="3"/>
        <v>0</v>
      </c>
      <c r="Q18" s="66"/>
      <c r="R18" s="107" t="s">
        <v>129</v>
      </c>
      <c r="S18" s="171"/>
      <c r="T18" s="171"/>
      <c r="U18" s="171"/>
      <c r="V18" s="172"/>
      <c r="X18" s="350"/>
      <c r="Y18" s="172"/>
      <c r="AA18" s="110">
        <f t="shared" si="9"/>
        <v>0</v>
      </c>
      <c r="AB18" s="111">
        <f t="shared" si="4"/>
        <v>0</v>
      </c>
      <c r="AC18" s="372" t="str">
        <f t="shared" si="5"/>
        <v>○</v>
      </c>
      <c r="AE18" s="110">
        <f t="shared" si="6"/>
        <v>0</v>
      </c>
      <c r="AF18" s="111">
        <f t="shared" si="7"/>
        <v>0</v>
      </c>
      <c r="AG18" s="372" t="str">
        <f t="shared" si="8"/>
        <v>○</v>
      </c>
    </row>
    <row r="19" spans="1:33" ht="25.05" customHeight="1">
      <c r="A19" s="107" t="s">
        <v>130</v>
      </c>
      <c r="B19" s="171"/>
      <c r="C19" s="171"/>
      <c r="D19" s="171"/>
      <c r="E19" s="171"/>
      <c r="F19" s="108">
        <f t="shared" si="1"/>
        <v>0</v>
      </c>
      <c r="G19" s="171"/>
      <c r="H19" s="171"/>
      <c r="I19" s="171"/>
      <c r="J19" s="171"/>
      <c r="K19" s="108">
        <f t="shared" si="2"/>
        <v>0</v>
      </c>
      <c r="L19" s="171"/>
      <c r="M19" s="171"/>
      <c r="N19" s="171"/>
      <c r="O19" s="322"/>
      <c r="P19" s="109">
        <f t="shared" si="3"/>
        <v>0</v>
      </c>
      <c r="Q19" s="66"/>
      <c r="R19" s="107" t="s">
        <v>130</v>
      </c>
      <c r="S19" s="171"/>
      <c r="T19" s="171"/>
      <c r="U19" s="171"/>
      <c r="V19" s="172"/>
      <c r="X19" s="350"/>
      <c r="Y19" s="172"/>
      <c r="AA19" s="110">
        <f t="shared" si="9"/>
        <v>0</v>
      </c>
      <c r="AB19" s="111">
        <f t="shared" si="4"/>
        <v>0</v>
      </c>
      <c r="AC19" s="372" t="str">
        <f t="shared" si="5"/>
        <v>○</v>
      </c>
      <c r="AE19" s="110">
        <f t="shared" si="6"/>
        <v>0</v>
      </c>
      <c r="AF19" s="111">
        <f t="shared" si="7"/>
        <v>0</v>
      </c>
      <c r="AG19" s="372" t="str">
        <f t="shared" si="8"/>
        <v>○</v>
      </c>
    </row>
    <row r="20" spans="1:33" ht="25.05" customHeight="1">
      <c r="A20" s="107" t="s">
        <v>131</v>
      </c>
      <c r="B20" s="171"/>
      <c r="C20" s="171"/>
      <c r="D20" s="171"/>
      <c r="E20" s="171"/>
      <c r="F20" s="108">
        <f t="shared" si="1"/>
        <v>0</v>
      </c>
      <c r="G20" s="171"/>
      <c r="H20" s="171"/>
      <c r="I20" s="171"/>
      <c r="J20" s="171"/>
      <c r="K20" s="108">
        <f t="shared" si="2"/>
        <v>0</v>
      </c>
      <c r="L20" s="171"/>
      <c r="M20" s="171"/>
      <c r="N20" s="171"/>
      <c r="O20" s="322"/>
      <c r="P20" s="109">
        <f t="shared" si="3"/>
        <v>0</v>
      </c>
      <c r="Q20" s="66"/>
      <c r="R20" s="107" t="s">
        <v>131</v>
      </c>
      <c r="S20" s="171"/>
      <c r="T20" s="171"/>
      <c r="U20" s="171"/>
      <c r="V20" s="172"/>
      <c r="X20" s="350"/>
      <c r="Y20" s="172"/>
      <c r="AA20" s="110">
        <f t="shared" si="9"/>
        <v>0</v>
      </c>
      <c r="AB20" s="111">
        <f t="shared" si="4"/>
        <v>0</v>
      </c>
      <c r="AC20" s="372" t="str">
        <f t="shared" si="5"/>
        <v>○</v>
      </c>
      <c r="AE20" s="110">
        <f t="shared" si="6"/>
        <v>0</v>
      </c>
      <c r="AF20" s="111">
        <f t="shared" si="7"/>
        <v>0</v>
      </c>
      <c r="AG20" s="372" t="str">
        <f t="shared" si="8"/>
        <v>○</v>
      </c>
    </row>
    <row r="21" spans="1:33" ht="25.05" customHeight="1">
      <c r="A21" s="107" t="s">
        <v>132</v>
      </c>
      <c r="B21" s="171"/>
      <c r="C21" s="171"/>
      <c r="D21" s="171"/>
      <c r="E21" s="171"/>
      <c r="F21" s="108">
        <f t="shared" si="1"/>
        <v>0</v>
      </c>
      <c r="G21" s="171"/>
      <c r="H21" s="171"/>
      <c r="I21" s="171"/>
      <c r="J21" s="171"/>
      <c r="K21" s="108">
        <f t="shared" si="2"/>
        <v>0</v>
      </c>
      <c r="L21" s="171"/>
      <c r="M21" s="171"/>
      <c r="N21" s="171"/>
      <c r="O21" s="322"/>
      <c r="P21" s="109">
        <f t="shared" si="3"/>
        <v>0</v>
      </c>
      <c r="Q21" s="66"/>
      <c r="R21" s="107" t="s">
        <v>132</v>
      </c>
      <c r="S21" s="171"/>
      <c r="T21" s="171"/>
      <c r="U21" s="171"/>
      <c r="V21" s="172"/>
      <c r="X21" s="350"/>
      <c r="Y21" s="172"/>
      <c r="AA21" s="110">
        <f t="shared" si="9"/>
        <v>0</v>
      </c>
      <c r="AB21" s="111">
        <f t="shared" si="4"/>
        <v>0</v>
      </c>
      <c r="AC21" s="372" t="str">
        <f t="shared" si="5"/>
        <v>○</v>
      </c>
      <c r="AE21" s="110">
        <f t="shared" si="6"/>
        <v>0</v>
      </c>
      <c r="AF21" s="111">
        <f t="shared" si="7"/>
        <v>0</v>
      </c>
      <c r="AG21" s="372" t="str">
        <f t="shared" si="8"/>
        <v>○</v>
      </c>
    </row>
    <row r="22" spans="1:33" ht="25.05" customHeight="1">
      <c r="A22" s="107" t="s">
        <v>133</v>
      </c>
      <c r="B22" s="171"/>
      <c r="C22" s="171"/>
      <c r="D22" s="171"/>
      <c r="E22" s="171"/>
      <c r="F22" s="108">
        <f t="shared" si="1"/>
        <v>0</v>
      </c>
      <c r="G22" s="171"/>
      <c r="H22" s="171"/>
      <c r="I22" s="171"/>
      <c r="J22" s="171"/>
      <c r="K22" s="108">
        <f t="shared" si="2"/>
        <v>0</v>
      </c>
      <c r="L22" s="171"/>
      <c r="M22" s="171"/>
      <c r="N22" s="171"/>
      <c r="O22" s="322"/>
      <c r="P22" s="109">
        <f t="shared" si="3"/>
        <v>0</v>
      </c>
      <c r="Q22" s="66"/>
      <c r="R22" s="107" t="s">
        <v>133</v>
      </c>
      <c r="S22" s="171"/>
      <c r="T22" s="171"/>
      <c r="U22" s="171"/>
      <c r="V22" s="172"/>
      <c r="X22" s="350"/>
      <c r="Y22" s="172"/>
      <c r="AA22" s="110">
        <f t="shared" si="9"/>
        <v>0</v>
      </c>
      <c r="AB22" s="111">
        <f t="shared" si="4"/>
        <v>0</v>
      </c>
      <c r="AC22" s="372" t="str">
        <f t="shared" si="5"/>
        <v>○</v>
      </c>
      <c r="AE22" s="110">
        <f t="shared" si="6"/>
        <v>0</v>
      </c>
      <c r="AF22" s="111">
        <f t="shared" si="7"/>
        <v>0</v>
      </c>
      <c r="AG22" s="372" t="str">
        <f t="shared" si="8"/>
        <v>○</v>
      </c>
    </row>
    <row r="23" spans="1:33" ht="25.05" customHeight="1">
      <c r="A23" s="107" t="s">
        <v>134</v>
      </c>
      <c r="B23" s="171"/>
      <c r="C23" s="171"/>
      <c r="D23" s="171"/>
      <c r="E23" s="171"/>
      <c r="F23" s="108">
        <f t="shared" si="1"/>
        <v>0</v>
      </c>
      <c r="G23" s="171"/>
      <c r="H23" s="171"/>
      <c r="I23" s="171"/>
      <c r="J23" s="171"/>
      <c r="K23" s="108">
        <f t="shared" si="2"/>
        <v>0</v>
      </c>
      <c r="L23" s="171"/>
      <c r="M23" s="171"/>
      <c r="N23" s="171"/>
      <c r="O23" s="322"/>
      <c r="P23" s="109">
        <f t="shared" si="3"/>
        <v>0</v>
      </c>
      <c r="Q23" s="66"/>
      <c r="R23" s="107" t="s">
        <v>134</v>
      </c>
      <c r="S23" s="171"/>
      <c r="T23" s="171"/>
      <c r="U23" s="171"/>
      <c r="V23" s="172"/>
      <c r="X23" s="350"/>
      <c r="Y23" s="172"/>
      <c r="AA23" s="110">
        <f t="shared" si="9"/>
        <v>0</v>
      </c>
      <c r="AB23" s="111">
        <f t="shared" si="4"/>
        <v>0</v>
      </c>
      <c r="AC23" s="372" t="str">
        <f t="shared" si="5"/>
        <v>○</v>
      </c>
      <c r="AE23" s="110">
        <f t="shared" si="6"/>
        <v>0</v>
      </c>
      <c r="AF23" s="111">
        <f t="shared" si="7"/>
        <v>0</v>
      </c>
      <c r="AG23" s="372" t="str">
        <f t="shared" si="8"/>
        <v>○</v>
      </c>
    </row>
    <row r="24" spans="1:33" ht="25.05" customHeight="1">
      <c r="A24" s="107" t="s">
        <v>135</v>
      </c>
      <c r="B24" s="171"/>
      <c r="C24" s="171"/>
      <c r="D24" s="171"/>
      <c r="E24" s="171"/>
      <c r="F24" s="108">
        <f t="shared" si="1"/>
        <v>0</v>
      </c>
      <c r="G24" s="171"/>
      <c r="H24" s="171"/>
      <c r="I24" s="171"/>
      <c r="J24" s="171"/>
      <c r="K24" s="108">
        <f t="shared" si="2"/>
        <v>0</v>
      </c>
      <c r="L24" s="171"/>
      <c r="M24" s="171"/>
      <c r="N24" s="171"/>
      <c r="O24" s="322"/>
      <c r="P24" s="109">
        <f t="shared" si="3"/>
        <v>0</v>
      </c>
      <c r="Q24" s="66"/>
      <c r="R24" s="107" t="s">
        <v>135</v>
      </c>
      <c r="S24" s="171"/>
      <c r="T24" s="171"/>
      <c r="U24" s="171"/>
      <c r="V24" s="172"/>
      <c r="X24" s="350"/>
      <c r="Y24" s="172"/>
      <c r="AA24" s="110">
        <f t="shared" si="9"/>
        <v>0</v>
      </c>
      <c r="AB24" s="111">
        <f t="shared" si="4"/>
        <v>0</v>
      </c>
      <c r="AC24" s="372" t="str">
        <f t="shared" si="5"/>
        <v>○</v>
      </c>
      <c r="AE24" s="110">
        <f t="shared" si="6"/>
        <v>0</v>
      </c>
      <c r="AF24" s="111">
        <f t="shared" si="7"/>
        <v>0</v>
      </c>
      <c r="AG24" s="372" t="str">
        <f t="shared" si="8"/>
        <v>○</v>
      </c>
    </row>
    <row r="25" spans="1:33" ht="25.05" customHeight="1">
      <c r="A25" s="107" t="s">
        <v>136</v>
      </c>
      <c r="B25" s="171"/>
      <c r="C25" s="171"/>
      <c r="D25" s="171"/>
      <c r="E25" s="171"/>
      <c r="F25" s="108">
        <f t="shared" si="1"/>
        <v>0</v>
      </c>
      <c r="G25" s="171"/>
      <c r="H25" s="171"/>
      <c r="I25" s="171"/>
      <c r="J25" s="171"/>
      <c r="K25" s="108">
        <f t="shared" si="2"/>
        <v>0</v>
      </c>
      <c r="L25" s="171"/>
      <c r="M25" s="171"/>
      <c r="N25" s="171"/>
      <c r="O25" s="322"/>
      <c r="P25" s="109">
        <f t="shared" si="3"/>
        <v>0</v>
      </c>
      <c r="Q25" s="66"/>
      <c r="R25" s="107" t="s">
        <v>136</v>
      </c>
      <c r="S25" s="171"/>
      <c r="T25" s="171"/>
      <c r="U25" s="171"/>
      <c r="V25" s="172"/>
      <c r="X25" s="350"/>
      <c r="Y25" s="172"/>
      <c r="AA25" s="110">
        <f t="shared" si="9"/>
        <v>0</v>
      </c>
      <c r="AB25" s="111">
        <f t="shared" si="4"/>
        <v>0</v>
      </c>
      <c r="AC25" s="372" t="str">
        <f t="shared" si="5"/>
        <v>○</v>
      </c>
      <c r="AE25" s="110">
        <f t="shared" si="6"/>
        <v>0</v>
      </c>
      <c r="AF25" s="111">
        <f t="shared" si="7"/>
        <v>0</v>
      </c>
      <c r="AG25" s="372" t="str">
        <f t="shared" si="8"/>
        <v>○</v>
      </c>
    </row>
    <row r="26" spans="1:33" ht="25.05" customHeight="1">
      <c r="A26" s="107" t="s">
        <v>137</v>
      </c>
      <c r="B26" s="171"/>
      <c r="C26" s="171"/>
      <c r="D26" s="171"/>
      <c r="E26" s="171"/>
      <c r="F26" s="108">
        <f t="shared" si="1"/>
        <v>0</v>
      </c>
      <c r="G26" s="171"/>
      <c r="H26" s="171"/>
      <c r="I26" s="171"/>
      <c r="J26" s="171"/>
      <c r="K26" s="108">
        <f t="shared" si="2"/>
        <v>0</v>
      </c>
      <c r="L26" s="171"/>
      <c r="M26" s="171"/>
      <c r="N26" s="171"/>
      <c r="O26" s="322"/>
      <c r="P26" s="109">
        <f t="shared" si="3"/>
        <v>0</v>
      </c>
      <c r="Q26" s="66"/>
      <c r="R26" s="107" t="s">
        <v>137</v>
      </c>
      <c r="S26" s="171"/>
      <c r="T26" s="171"/>
      <c r="U26" s="171"/>
      <c r="V26" s="172"/>
      <c r="X26" s="350"/>
      <c r="Y26" s="172"/>
      <c r="AA26" s="110">
        <f t="shared" si="9"/>
        <v>0</v>
      </c>
      <c r="AB26" s="111">
        <f t="shared" si="4"/>
        <v>0</v>
      </c>
      <c r="AC26" s="372" t="str">
        <f t="shared" si="5"/>
        <v>○</v>
      </c>
      <c r="AE26" s="110">
        <f t="shared" si="6"/>
        <v>0</v>
      </c>
      <c r="AF26" s="111">
        <f t="shared" si="7"/>
        <v>0</v>
      </c>
      <c r="AG26" s="372" t="str">
        <f t="shared" si="8"/>
        <v>○</v>
      </c>
    </row>
    <row r="27" spans="1:33" ht="25.05" customHeight="1">
      <c r="A27" s="107" t="s">
        <v>138</v>
      </c>
      <c r="B27" s="171"/>
      <c r="C27" s="171"/>
      <c r="D27" s="171"/>
      <c r="E27" s="171"/>
      <c r="F27" s="108">
        <f t="shared" si="1"/>
        <v>0</v>
      </c>
      <c r="G27" s="171"/>
      <c r="H27" s="171"/>
      <c r="I27" s="171"/>
      <c r="J27" s="171"/>
      <c r="K27" s="108">
        <f t="shared" si="2"/>
        <v>0</v>
      </c>
      <c r="L27" s="171"/>
      <c r="M27" s="171"/>
      <c r="N27" s="171"/>
      <c r="O27" s="322"/>
      <c r="P27" s="109">
        <f t="shared" si="3"/>
        <v>0</v>
      </c>
      <c r="Q27" s="66"/>
      <c r="R27" s="107" t="s">
        <v>138</v>
      </c>
      <c r="S27" s="171"/>
      <c r="T27" s="171"/>
      <c r="U27" s="171"/>
      <c r="V27" s="172"/>
      <c r="X27" s="350"/>
      <c r="Y27" s="172"/>
      <c r="AA27" s="110">
        <f t="shared" si="9"/>
        <v>0</v>
      </c>
      <c r="AB27" s="111">
        <f t="shared" si="4"/>
        <v>0</v>
      </c>
      <c r="AC27" s="372" t="str">
        <f t="shared" si="5"/>
        <v>○</v>
      </c>
      <c r="AE27" s="110">
        <f t="shared" si="6"/>
        <v>0</v>
      </c>
      <c r="AF27" s="111">
        <f t="shared" si="7"/>
        <v>0</v>
      </c>
      <c r="AG27" s="372" t="str">
        <f t="shared" si="8"/>
        <v>○</v>
      </c>
    </row>
    <row r="28" spans="1:33" ht="25.05" customHeight="1">
      <c r="A28" s="107" t="s">
        <v>139</v>
      </c>
      <c r="B28" s="171"/>
      <c r="C28" s="171"/>
      <c r="D28" s="171"/>
      <c r="E28" s="171"/>
      <c r="F28" s="108">
        <f t="shared" si="1"/>
        <v>0</v>
      </c>
      <c r="G28" s="171"/>
      <c r="H28" s="171"/>
      <c r="I28" s="171"/>
      <c r="J28" s="171"/>
      <c r="K28" s="108">
        <f t="shared" si="2"/>
        <v>0</v>
      </c>
      <c r="L28" s="171"/>
      <c r="M28" s="171"/>
      <c r="N28" s="171"/>
      <c r="O28" s="322"/>
      <c r="P28" s="109">
        <f t="shared" si="3"/>
        <v>0</v>
      </c>
      <c r="Q28" s="66"/>
      <c r="R28" s="107" t="s">
        <v>139</v>
      </c>
      <c r="S28" s="171"/>
      <c r="T28" s="171"/>
      <c r="U28" s="171"/>
      <c r="V28" s="172"/>
      <c r="X28" s="350"/>
      <c r="Y28" s="172"/>
      <c r="AA28" s="110">
        <f t="shared" si="9"/>
        <v>0</v>
      </c>
      <c r="AB28" s="111">
        <f t="shared" si="4"/>
        <v>0</v>
      </c>
      <c r="AC28" s="372" t="str">
        <f t="shared" si="5"/>
        <v>○</v>
      </c>
      <c r="AE28" s="110">
        <f t="shared" si="6"/>
        <v>0</v>
      </c>
      <c r="AF28" s="111">
        <f t="shared" si="7"/>
        <v>0</v>
      </c>
      <c r="AG28" s="372" t="str">
        <f t="shared" si="8"/>
        <v>○</v>
      </c>
    </row>
    <row r="29" spans="1:33" ht="25.05" customHeight="1">
      <c r="A29" s="107" t="s">
        <v>140</v>
      </c>
      <c r="B29" s="171"/>
      <c r="C29" s="171"/>
      <c r="D29" s="171"/>
      <c r="E29" s="171"/>
      <c r="F29" s="108">
        <f t="shared" si="1"/>
        <v>0</v>
      </c>
      <c r="G29" s="171"/>
      <c r="H29" s="171"/>
      <c r="I29" s="171"/>
      <c r="J29" s="171"/>
      <c r="K29" s="108">
        <f t="shared" si="2"/>
        <v>0</v>
      </c>
      <c r="L29" s="171"/>
      <c r="M29" s="171"/>
      <c r="N29" s="171"/>
      <c r="O29" s="322"/>
      <c r="P29" s="109">
        <f t="shared" si="3"/>
        <v>0</v>
      </c>
      <c r="Q29" s="66"/>
      <c r="R29" s="107" t="s">
        <v>140</v>
      </c>
      <c r="S29" s="171"/>
      <c r="T29" s="171"/>
      <c r="U29" s="171"/>
      <c r="V29" s="172"/>
      <c r="X29" s="350"/>
      <c r="Y29" s="172"/>
      <c r="AA29" s="110">
        <f t="shared" si="9"/>
        <v>0</v>
      </c>
      <c r="AB29" s="111">
        <f t="shared" si="4"/>
        <v>0</v>
      </c>
      <c r="AC29" s="372" t="str">
        <f t="shared" si="5"/>
        <v>○</v>
      </c>
      <c r="AE29" s="110">
        <f t="shared" si="6"/>
        <v>0</v>
      </c>
      <c r="AF29" s="111">
        <f t="shared" si="7"/>
        <v>0</v>
      </c>
      <c r="AG29" s="372" t="str">
        <f t="shared" si="8"/>
        <v>○</v>
      </c>
    </row>
    <row r="30" spans="1:33" ht="25.05" customHeight="1">
      <c r="A30" s="107" t="s">
        <v>141</v>
      </c>
      <c r="B30" s="171"/>
      <c r="C30" s="171"/>
      <c r="D30" s="171"/>
      <c r="E30" s="171"/>
      <c r="F30" s="108">
        <f t="shared" si="1"/>
        <v>0</v>
      </c>
      <c r="G30" s="171"/>
      <c r="H30" s="171"/>
      <c r="I30" s="171"/>
      <c r="J30" s="171"/>
      <c r="K30" s="108">
        <f t="shared" si="2"/>
        <v>0</v>
      </c>
      <c r="L30" s="171"/>
      <c r="M30" s="171"/>
      <c r="N30" s="171"/>
      <c r="O30" s="322"/>
      <c r="P30" s="109">
        <f t="shared" si="3"/>
        <v>0</v>
      </c>
      <c r="Q30" s="66"/>
      <c r="R30" s="107" t="s">
        <v>141</v>
      </c>
      <c r="S30" s="171"/>
      <c r="T30" s="171"/>
      <c r="U30" s="171"/>
      <c r="V30" s="172"/>
      <c r="X30" s="350"/>
      <c r="Y30" s="172"/>
      <c r="AA30" s="110">
        <f t="shared" si="9"/>
        <v>0</v>
      </c>
      <c r="AB30" s="111">
        <f t="shared" si="4"/>
        <v>0</v>
      </c>
      <c r="AC30" s="372" t="str">
        <f t="shared" si="5"/>
        <v>○</v>
      </c>
      <c r="AE30" s="110">
        <f t="shared" si="6"/>
        <v>0</v>
      </c>
      <c r="AF30" s="111">
        <f t="shared" si="7"/>
        <v>0</v>
      </c>
      <c r="AG30" s="372" t="str">
        <f t="shared" si="8"/>
        <v>○</v>
      </c>
    </row>
    <row r="31" spans="1:33" ht="25.05" customHeight="1">
      <c r="A31" s="107" t="s">
        <v>142</v>
      </c>
      <c r="B31" s="171"/>
      <c r="C31" s="171"/>
      <c r="D31" s="171"/>
      <c r="E31" s="171"/>
      <c r="F31" s="108">
        <f t="shared" si="1"/>
        <v>0</v>
      </c>
      <c r="G31" s="171"/>
      <c r="H31" s="171"/>
      <c r="I31" s="171"/>
      <c r="J31" s="171"/>
      <c r="K31" s="108">
        <f t="shared" si="2"/>
        <v>0</v>
      </c>
      <c r="L31" s="171"/>
      <c r="M31" s="171"/>
      <c r="N31" s="171"/>
      <c r="O31" s="322"/>
      <c r="P31" s="109">
        <f t="shared" si="3"/>
        <v>0</v>
      </c>
      <c r="Q31" s="66"/>
      <c r="R31" s="107" t="s">
        <v>142</v>
      </c>
      <c r="S31" s="171"/>
      <c r="T31" s="171"/>
      <c r="U31" s="171"/>
      <c r="V31" s="172"/>
      <c r="X31" s="350"/>
      <c r="Y31" s="172"/>
      <c r="AA31" s="110">
        <f t="shared" si="9"/>
        <v>0</v>
      </c>
      <c r="AB31" s="111">
        <f t="shared" si="4"/>
        <v>0</v>
      </c>
      <c r="AC31" s="372" t="str">
        <f t="shared" si="5"/>
        <v>○</v>
      </c>
      <c r="AE31" s="110">
        <f t="shared" si="6"/>
        <v>0</v>
      </c>
      <c r="AF31" s="111">
        <f t="shared" si="7"/>
        <v>0</v>
      </c>
      <c r="AG31" s="372" t="str">
        <f t="shared" si="8"/>
        <v>○</v>
      </c>
    </row>
    <row r="32" spans="1:33" ht="25.05" customHeight="1">
      <c r="A32" s="107" t="s">
        <v>143</v>
      </c>
      <c r="B32" s="171"/>
      <c r="C32" s="171"/>
      <c r="D32" s="171"/>
      <c r="E32" s="171"/>
      <c r="F32" s="108">
        <f t="shared" si="1"/>
        <v>0</v>
      </c>
      <c r="G32" s="171"/>
      <c r="H32" s="171"/>
      <c r="I32" s="171"/>
      <c r="J32" s="171"/>
      <c r="K32" s="108">
        <f t="shared" si="2"/>
        <v>0</v>
      </c>
      <c r="L32" s="171"/>
      <c r="M32" s="171"/>
      <c r="N32" s="171"/>
      <c r="O32" s="322"/>
      <c r="P32" s="109">
        <f t="shared" si="3"/>
        <v>0</v>
      </c>
      <c r="Q32" s="66"/>
      <c r="R32" s="107" t="s">
        <v>143</v>
      </c>
      <c r="S32" s="171"/>
      <c r="T32" s="171"/>
      <c r="U32" s="171"/>
      <c r="V32" s="172"/>
      <c r="X32" s="350"/>
      <c r="Y32" s="172"/>
      <c r="AA32" s="110">
        <f t="shared" si="9"/>
        <v>0</v>
      </c>
      <c r="AB32" s="111">
        <f t="shared" si="4"/>
        <v>0</v>
      </c>
      <c r="AC32" s="372" t="str">
        <f t="shared" si="5"/>
        <v>○</v>
      </c>
      <c r="AE32" s="110">
        <f t="shared" si="6"/>
        <v>0</v>
      </c>
      <c r="AF32" s="111">
        <f t="shared" si="7"/>
        <v>0</v>
      </c>
      <c r="AG32" s="372" t="str">
        <f t="shared" si="8"/>
        <v>○</v>
      </c>
    </row>
    <row r="33" spans="1:42" ht="25.05" customHeight="1">
      <c r="A33" s="107" t="s">
        <v>144</v>
      </c>
      <c r="B33" s="171"/>
      <c r="C33" s="171"/>
      <c r="D33" s="171"/>
      <c r="E33" s="171"/>
      <c r="F33" s="108">
        <f t="shared" si="1"/>
        <v>0</v>
      </c>
      <c r="G33" s="171"/>
      <c r="H33" s="171"/>
      <c r="I33" s="171"/>
      <c r="J33" s="171"/>
      <c r="K33" s="108">
        <f t="shared" si="2"/>
        <v>0</v>
      </c>
      <c r="L33" s="171"/>
      <c r="M33" s="171"/>
      <c r="N33" s="171"/>
      <c r="O33" s="322"/>
      <c r="P33" s="109">
        <f t="shared" si="3"/>
        <v>0</v>
      </c>
      <c r="Q33" s="66"/>
      <c r="R33" s="107" t="s">
        <v>144</v>
      </c>
      <c r="S33" s="171"/>
      <c r="T33" s="171"/>
      <c r="U33" s="171"/>
      <c r="V33" s="172"/>
      <c r="X33" s="350"/>
      <c r="Y33" s="172"/>
      <c r="AA33" s="110">
        <f t="shared" si="9"/>
        <v>0</v>
      </c>
      <c r="AB33" s="111">
        <f t="shared" si="4"/>
        <v>0</v>
      </c>
      <c r="AC33" s="372" t="str">
        <f t="shared" si="5"/>
        <v>○</v>
      </c>
      <c r="AE33" s="110">
        <f t="shared" si="6"/>
        <v>0</v>
      </c>
      <c r="AF33" s="111">
        <f t="shared" si="7"/>
        <v>0</v>
      </c>
      <c r="AG33" s="372" t="str">
        <f t="shared" si="8"/>
        <v>○</v>
      </c>
    </row>
    <row r="34" spans="1:42" ht="25.05" customHeight="1">
      <c r="A34" s="107" t="s">
        <v>145</v>
      </c>
      <c r="B34" s="171"/>
      <c r="C34" s="171"/>
      <c r="D34" s="171"/>
      <c r="E34" s="171"/>
      <c r="F34" s="108">
        <f t="shared" si="1"/>
        <v>0</v>
      </c>
      <c r="G34" s="171"/>
      <c r="H34" s="171"/>
      <c r="I34" s="171"/>
      <c r="J34" s="171"/>
      <c r="K34" s="108">
        <f t="shared" si="2"/>
        <v>0</v>
      </c>
      <c r="L34" s="171"/>
      <c r="M34" s="171"/>
      <c r="N34" s="171"/>
      <c r="O34" s="322"/>
      <c r="P34" s="109">
        <f t="shared" si="3"/>
        <v>0</v>
      </c>
      <c r="Q34" s="66"/>
      <c r="R34" s="107" t="s">
        <v>145</v>
      </c>
      <c r="S34" s="171"/>
      <c r="T34" s="171"/>
      <c r="U34" s="171"/>
      <c r="V34" s="172"/>
      <c r="X34" s="350"/>
      <c r="Y34" s="172"/>
      <c r="AA34" s="110">
        <f t="shared" si="9"/>
        <v>0</v>
      </c>
      <c r="AB34" s="111">
        <f t="shared" si="4"/>
        <v>0</v>
      </c>
      <c r="AC34" s="372" t="str">
        <f t="shared" si="5"/>
        <v>○</v>
      </c>
      <c r="AE34" s="110">
        <f t="shared" si="6"/>
        <v>0</v>
      </c>
      <c r="AF34" s="111">
        <f t="shared" si="7"/>
        <v>0</v>
      </c>
      <c r="AG34" s="372" t="str">
        <f t="shared" si="8"/>
        <v>○</v>
      </c>
    </row>
    <row r="35" spans="1:42" ht="25.05" customHeight="1">
      <c r="A35" s="107" t="s">
        <v>146</v>
      </c>
      <c r="B35" s="171"/>
      <c r="C35" s="171"/>
      <c r="D35" s="171"/>
      <c r="E35" s="171"/>
      <c r="F35" s="108">
        <f t="shared" si="1"/>
        <v>0</v>
      </c>
      <c r="G35" s="171"/>
      <c r="H35" s="171"/>
      <c r="I35" s="171"/>
      <c r="J35" s="171"/>
      <c r="K35" s="108">
        <f t="shared" si="2"/>
        <v>0</v>
      </c>
      <c r="L35" s="171"/>
      <c r="M35" s="171"/>
      <c r="N35" s="171"/>
      <c r="O35" s="322"/>
      <c r="P35" s="109">
        <f t="shared" si="3"/>
        <v>0</v>
      </c>
      <c r="Q35" s="66"/>
      <c r="R35" s="107" t="s">
        <v>146</v>
      </c>
      <c r="S35" s="171"/>
      <c r="T35" s="171"/>
      <c r="U35" s="171"/>
      <c r="V35" s="172"/>
      <c r="X35" s="350"/>
      <c r="Y35" s="172"/>
      <c r="AA35" s="110">
        <f t="shared" si="9"/>
        <v>0</v>
      </c>
      <c r="AB35" s="111">
        <f t="shared" si="4"/>
        <v>0</v>
      </c>
      <c r="AC35" s="372" t="str">
        <f t="shared" si="5"/>
        <v>○</v>
      </c>
      <c r="AE35" s="110">
        <f t="shared" si="6"/>
        <v>0</v>
      </c>
      <c r="AF35" s="111">
        <f t="shared" si="7"/>
        <v>0</v>
      </c>
      <c r="AG35" s="372" t="str">
        <f t="shared" si="8"/>
        <v>○</v>
      </c>
    </row>
    <row r="36" spans="1:42" ht="25.05" customHeight="1">
      <c r="A36" s="107" t="s">
        <v>147</v>
      </c>
      <c r="B36" s="171"/>
      <c r="C36" s="171"/>
      <c r="D36" s="171"/>
      <c r="E36" s="171"/>
      <c r="F36" s="108">
        <f t="shared" si="1"/>
        <v>0</v>
      </c>
      <c r="G36" s="171"/>
      <c r="H36" s="171"/>
      <c r="I36" s="171"/>
      <c r="J36" s="171"/>
      <c r="K36" s="108">
        <f t="shared" si="2"/>
        <v>0</v>
      </c>
      <c r="L36" s="171"/>
      <c r="M36" s="171"/>
      <c r="N36" s="171"/>
      <c r="O36" s="322"/>
      <c r="P36" s="109">
        <f t="shared" si="3"/>
        <v>0</v>
      </c>
      <c r="Q36" s="66"/>
      <c r="R36" s="107" t="s">
        <v>147</v>
      </c>
      <c r="S36" s="171"/>
      <c r="T36" s="171"/>
      <c r="U36" s="171"/>
      <c r="V36" s="172"/>
      <c r="X36" s="350"/>
      <c r="Y36" s="172"/>
      <c r="AA36" s="110">
        <f t="shared" si="9"/>
        <v>0</v>
      </c>
      <c r="AB36" s="111">
        <f t="shared" si="4"/>
        <v>0</v>
      </c>
      <c r="AC36" s="372" t="str">
        <f t="shared" si="5"/>
        <v>○</v>
      </c>
      <c r="AE36" s="110">
        <f t="shared" si="6"/>
        <v>0</v>
      </c>
      <c r="AF36" s="111">
        <f t="shared" si="7"/>
        <v>0</v>
      </c>
      <c r="AG36" s="372" t="str">
        <f t="shared" si="8"/>
        <v>○</v>
      </c>
    </row>
    <row r="37" spans="1:42" ht="25.05" customHeight="1">
      <c r="A37" s="107" t="s">
        <v>148</v>
      </c>
      <c r="B37" s="171"/>
      <c r="C37" s="171"/>
      <c r="D37" s="171"/>
      <c r="E37" s="171"/>
      <c r="F37" s="108">
        <f t="shared" si="1"/>
        <v>0</v>
      </c>
      <c r="G37" s="171"/>
      <c r="H37" s="171"/>
      <c r="I37" s="171"/>
      <c r="J37" s="171"/>
      <c r="K37" s="108">
        <f t="shared" si="2"/>
        <v>0</v>
      </c>
      <c r="L37" s="171"/>
      <c r="M37" s="171"/>
      <c r="N37" s="171"/>
      <c r="O37" s="322"/>
      <c r="P37" s="109">
        <f t="shared" si="3"/>
        <v>0</v>
      </c>
      <c r="Q37" s="66"/>
      <c r="R37" s="107" t="s">
        <v>148</v>
      </c>
      <c r="S37" s="171"/>
      <c r="T37" s="171"/>
      <c r="U37" s="171"/>
      <c r="V37" s="172"/>
      <c r="X37" s="350"/>
      <c r="Y37" s="172"/>
      <c r="AA37" s="110">
        <f t="shared" si="9"/>
        <v>0</v>
      </c>
      <c r="AB37" s="111">
        <f t="shared" si="4"/>
        <v>0</v>
      </c>
      <c r="AC37" s="372" t="str">
        <f t="shared" si="5"/>
        <v>○</v>
      </c>
      <c r="AE37" s="110">
        <f t="shared" si="6"/>
        <v>0</v>
      </c>
      <c r="AF37" s="111">
        <f t="shared" si="7"/>
        <v>0</v>
      </c>
      <c r="AG37" s="372" t="str">
        <f t="shared" si="8"/>
        <v>○</v>
      </c>
    </row>
    <row r="38" spans="1:42" ht="25.05" customHeight="1">
      <c r="A38" s="107" t="s">
        <v>149</v>
      </c>
      <c r="B38" s="171"/>
      <c r="C38" s="171"/>
      <c r="D38" s="171"/>
      <c r="E38" s="171"/>
      <c r="F38" s="108">
        <f t="shared" ref="F38" si="10">C38-D38-E38</f>
        <v>0</v>
      </c>
      <c r="G38" s="171"/>
      <c r="H38" s="171"/>
      <c r="I38" s="171"/>
      <c r="J38" s="171"/>
      <c r="K38" s="108">
        <f t="shared" ref="K38" si="11">H38-I38-J38</f>
        <v>0</v>
      </c>
      <c r="L38" s="171"/>
      <c r="M38" s="171"/>
      <c r="N38" s="171"/>
      <c r="O38" s="322"/>
      <c r="P38" s="109">
        <f t="shared" ref="P38" si="12">M38-N38-O38</f>
        <v>0</v>
      </c>
      <c r="Q38" s="66"/>
      <c r="R38" s="107" t="s">
        <v>149</v>
      </c>
      <c r="S38" s="171"/>
      <c r="T38" s="171"/>
      <c r="U38" s="171"/>
      <c r="V38" s="172"/>
      <c r="X38" s="350"/>
      <c r="Y38" s="172"/>
      <c r="AA38" s="110">
        <f t="shared" ref="AA38" si="13">(C38+H38)*2+(M38)*1</f>
        <v>0</v>
      </c>
      <c r="AB38" s="111">
        <f t="shared" ref="AB38" si="14">SUM(S38:V38)</f>
        <v>0</v>
      </c>
      <c r="AC38" s="388" t="str">
        <f t="shared" ref="AC38" si="15">IF(AA38&lt;AB38,"×","○")</f>
        <v>○</v>
      </c>
      <c r="AE38" s="110">
        <f t="shared" ref="AE38" si="16">(C38+H38)*2+(M38)*2</f>
        <v>0</v>
      </c>
      <c r="AF38" s="111">
        <f t="shared" ref="AF38" si="17">SUM(S38:V38,X38:Y38)</f>
        <v>0</v>
      </c>
      <c r="AG38" s="388" t="str">
        <f t="shared" ref="AG38" si="18">IF(AE38&lt;AF38,"×","○")</f>
        <v>○</v>
      </c>
    </row>
    <row r="39" spans="1:42" ht="25.05" customHeight="1">
      <c r="A39" s="107" t="s">
        <v>150</v>
      </c>
      <c r="B39" s="171"/>
      <c r="C39" s="171"/>
      <c r="D39" s="171"/>
      <c r="E39" s="171"/>
      <c r="F39" s="108">
        <f t="shared" si="1"/>
        <v>0</v>
      </c>
      <c r="G39" s="171"/>
      <c r="H39" s="171"/>
      <c r="I39" s="171"/>
      <c r="J39" s="171"/>
      <c r="K39" s="108">
        <f t="shared" si="2"/>
        <v>0</v>
      </c>
      <c r="L39" s="171"/>
      <c r="M39" s="171"/>
      <c r="N39" s="171"/>
      <c r="O39" s="322"/>
      <c r="P39" s="109">
        <f t="shared" si="3"/>
        <v>0</v>
      </c>
      <c r="Q39" s="66"/>
      <c r="R39" s="107" t="s">
        <v>150</v>
      </c>
      <c r="S39" s="171"/>
      <c r="T39" s="171"/>
      <c r="U39" s="171"/>
      <c r="V39" s="172"/>
      <c r="X39" s="350"/>
      <c r="Y39" s="172"/>
      <c r="AA39" s="110">
        <f>(C39+H39)*2+(M39)*1</f>
        <v>0</v>
      </c>
      <c r="AB39" s="111">
        <f t="shared" si="4"/>
        <v>0</v>
      </c>
      <c r="AC39" s="372" t="str">
        <f t="shared" si="5"/>
        <v>○</v>
      </c>
      <c r="AE39" s="110">
        <f t="shared" si="6"/>
        <v>0</v>
      </c>
      <c r="AF39" s="111">
        <f t="shared" si="7"/>
        <v>0</v>
      </c>
      <c r="AG39" s="372" t="str">
        <f t="shared" si="8"/>
        <v>○</v>
      </c>
    </row>
    <row r="40" spans="1:42" ht="25.05" customHeight="1">
      <c r="A40" s="101" t="s">
        <v>420</v>
      </c>
      <c r="B40" s="254"/>
      <c r="C40" s="254"/>
      <c r="D40" s="254"/>
      <c r="E40" s="254"/>
      <c r="F40" s="112">
        <f t="shared" si="1"/>
        <v>0</v>
      </c>
      <c r="G40" s="254"/>
      <c r="H40" s="254"/>
      <c r="I40" s="254"/>
      <c r="J40" s="254"/>
      <c r="K40" s="112">
        <f t="shared" si="2"/>
        <v>0</v>
      </c>
      <c r="L40" s="254"/>
      <c r="M40" s="254"/>
      <c r="N40" s="254"/>
      <c r="O40" s="254"/>
      <c r="P40" s="256">
        <f t="shared" si="3"/>
        <v>0</v>
      </c>
      <c r="Q40" s="66"/>
      <c r="R40" s="101" t="s">
        <v>420</v>
      </c>
      <c r="S40" s="254"/>
      <c r="T40" s="254"/>
      <c r="U40" s="254"/>
      <c r="V40" s="255"/>
      <c r="X40" s="351"/>
      <c r="Y40" s="255"/>
      <c r="AA40" s="113">
        <f>(C40+H40)*2+(M40)*1</f>
        <v>0</v>
      </c>
      <c r="AB40" s="114">
        <f t="shared" si="4"/>
        <v>0</v>
      </c>
      <c r="AC40" s="143" t="str">
        <f t="shared" si="5"/>
        <v>○</v>
      </c>
      <c r="AE40" s="113">
        <f>(C40+H40)*2+(M40)*2</f>
        <v>0</v>
      </c>
      <c r="AF40" s="114">
        <f>SUM(S40:V40,X40:Y40)</f>
        <v>0</v>
      </c>
      <c r="AG40" s="143" t="str">
        <f t="shared" si="8"/>
        <v>○</v>
      </c>
    </row>
    <row r="41" spans="1:42" ht="16.2">
      <c r="A41" s="228" t="s">
        <v>282</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row>
    <row r="42" spans="1:42" ht="16.2">
      <c r="A42" s="228"/>
      <c r="B42" s="229" t="s">
        <v>283</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row>
    <row r="43" spans="1:42" ht="16.2">
      <c r="A43" s="228" t="s">
        <v>289</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row>
    <row r="44" spans="1:42" ht="16.2">
      <c r="A44" s="230" t="s">
        <v>290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row>
    <row r="45" spans="1:42" ht="16.2">
      <c r="A45" s="230"/>
      <c r="B45" s="229" t="s">
        <v>291</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row>
    <row r="46" spans="1:42" ht="16.2">
      <c r="A46" s="230" t="s">
        <v>292</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row>
    <row r="47" spans="1:42" ht="17.25" customHeight="1">
      <c r="A47" s="230" t="s">
        <v>377</v>
      </c>
      <c r="B47" s="229"/>
      <c r="C47" s="229"/>
      <c r="D47" s="229"/>
      <c r="E47" s="229"/>
      <c r="F47" s="229"/>
      <c r="G47" s="229"/>
      <c r="H47" s="229"/>
    </row>
    <row r="48" spans="1:42" ht="17.25" customHeight="1">
      <c r="A48" s="253" t="s">
        <v>465</v>
      </c>
      <c r="B48" s="229"/>
      <c r="C48" s="229"/>
      <c r="D48" s="229"/>
      <c r="E48" s="229"/>
      <c r="F48" s="229"/>
      <c r="G48" s="229"/>
      <c r="H48" s="229"/>
    </row>
    <row r="49" spans="1:1" ht="16.2">
      <c r="A49" s="229" t="s">
        <v>466</v>
      </c>
    </row>
  </sheetData>
  <sheetProtection algorithmName="SHA-512" hashValue="q8d2v1DHwovbNtkosW0e2k54Ko6h46trRXgfLrVhNNzEUV+IaltUR90h7FHa7GOP+uXCHPZiKmZnIN28Q3f1BA==" saltValue="IqQz7K9b/3wbS19ss4V+5A==" spinCount="100000" sheet="1" objects="1" scenarios="1"/>
  <mergeCells count="15">
    <mergeCell ref="A4:P4"/>
    <mergeCell ref="R4:V5"/>
    <mergeCell ref="X4:Y5"/>
    <mergeCell ref="AA4:AC5"/>
    <mergeCell ref="AE4:AG5"/>
    <mergeCell ref="A5:P5"/>
    <mergeCell ref="AE6:AE9"/>
    <mergeCell ref="AF6:AF9"/>
    <mergeCell ref="AG6:AG9"/>
    <mergeCell ref="B6:F6"/>
    <mergeCell ref="G6:K6"/>
    <mergeCell ref="L6:P6"/>
    <mergeCell ref="AA6:AA9"/>
    <mergeCell ref="AB6:AB9"/>
    <mergeCell ref="AC6:AC9"/>
  </mergeCells>
  <phoneticPr fontId="2"/>
  <dataValidations count="11">
    <dataValidation type="whole" operator="lessThanOrEqual" allowBlank="1" showInputMessage="1" showErrorMessage="1" error="(C)と(D)の合計が(B)を超えています" prompt="(C)と(D)の合計が(B)を超えない上限で値を入力してください" sqref="O10:O40">
      <formula1>M10-N10</formula1>
    </dataValidation>
    <dataValidation type="whole" operator="lessThanOrEqual" allowBlank="1" showInputMessage="1" showErrorMessage="1" error="(C)と(D)の合計が(B)を超えています_x000a_" prompt="(C)と(D)の合計が(B)を超えない上限で値を入力してください" sqref="J10:J40 E10:E40">
      <formula1>C10-D10</formula1>
    </dataValidation>
    <dataValidation type="whole" operator="lessThanOrEqual" showInputMessage="1" showErrorMessage="1" error="空床数がマイナスになっています" sqref="N10:N40 I10:I40 D10:D40">
      <formula1>C10</formula1>
    </dataValidation>
    <dataValidation type="whole" operator="lessThanOrEqual" allowBlank="1" showInputMessage="1" showErrorMessage="1" error="確保病床数を超えております" sqref="M10:M40 H10:H40 C10:C40">
      <formula1>B10</formula1>
    </dataValidation>
    <dataValidation type="custom" allowBlank="1" showInputMessage="1" showErrorMessage="1" error="休止病床数の上限を上回っています" sqref="V10:V40">
      <formula1>SUM(S10:V10)&lt;=AA10</formula1>
    </dataValidation>
    <dataValidation type="custom" allowBlank="1" showInputMessage="1" showErrorMessage="1" error="休止病床数の上限を上回っています" sqref="U10:U40">
      <formula1>SUM(S10:V10)&lt;=AA10</formula1>
    </dataValidation>
    <dataValidation type="custom" allowBlank="1" showInputMessage="1" showErrorMessage="1" error="休止病床数の上限を上回っています" sqref="T10:T40">
      <formula1>SUM(S10:V10)&lt;=AA10</formula1>
    </dataValidation>
    <dataValidation type="custom" allowBlank="1" showInputMessage="1" showErrorMessage="1" error="休止病床数の上限を上回っています" sqref="S10:S40">
      <formula1>SUM(S10:V10)&lt;=AA10</formula1>
    </dataValidation>
    <dataValidation type="whole" operator="greaterThanOrEqual" allowBlank="1" showInputMessage="1" showErrorMessage="1" error="空床数がマイナスになっています" sqref="G10:G40 B10:B40 L10:L40">
      <formula1>D10</formula1>
    </dataValidation>
    <dataValidation type="custom" allowBlank="1" showInputMessage="1" showErrorMessage="1" error="休止病床数の上限を上回っています" sqref="X10:X40">
      <formula1>SUM(X10:Y10,S10:V10)&lt;=AE10</formula1>
    </dataValidation>
    <dataValidation type="custom" allowBlank="1" showInputMessage="1" showErrorMessage="1" error="休止病床数の上限を上回っています" sqref="Y10:Y40">
      <formula1>SUM(X10:Y10,S10:V10)&lt;=AE10</formula1>
    </dataValidation>
  </dataValidations>
  <pageMargins left="0.7" right="0.7" top="0.75" bottom="0.75" header="0.3" footer="0.3"/>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AP48"/>
  <sheetViews>
    <sheetView view="pageBreakPreview" zoomScale="75" zoomScaleNormal="85" zoomScaleSheetLayoutView="75" workbookViewId="0"/>
  </sheetViews>
  <sheetFormatPr defaultColWidth="9" defaultRowHeight="13.2"/>
  <cols>
    <col min="1" max="16" width="5.59765625" style="67" customWidth="1"/>
    <col min="17" max="17" width="4.59765625" style="67" customWidth="1"/>
    <col min="18" max="19" width="6.59765625" style="67" customWidth="1"/>
    <col min="20" max="20" width="6.8984375" style="67" customWidth="1"/>
    <col min="21" max="22" width="6.59765625" style="67" customWidth="1"/>
    <col min="23" max="23" width="3.69921875" style="67" customWidth="1"/>
    <col min="24" max="25" width="6.59765625" style="67" customWidth="1"/>
    <col min="26" max="26" width="3.69921875" style="67" customWidth="1"/>
    <col min="27" max="29" width="9" style="67"/>
    <col min="30" max="30" width="3.69921875" style="67" customWidth="1"/>
    <col min="31" max="16384" width="9" style="67"/>
  </cols>
  <sheetData>
    <row r="1" spans="1:34" ht="18.75" customHeight="1">
      <c r="A1" s="233" t="s">
        <v>468</v>
      </c>
      <c r="B1" s="231"/>
      <c r="C1" s="231"/>
      <c r="D1" s="231"/>
      <c r="E1" s="231"/>
      <c r="F1" s="231"/>
      <c r="G1" s="234"/>
      <c r="H1" s="234"/>
      <c r="I1" s="234"/>
      <c r="J1" s="234"/>
      <c r="K1" s="231"/>
      <c r="L1" s="66"/>
      <c r="M1" s="66"/>
      <c r="N1" s="66"/>
      <c r="O1" s="66"/>
    </row>
    <row r="2" spans="1:34" ht="18.75" customHeight="1">
      <c r="A2" s="233" t="s">
        <v>277</v>
      </c>
      <c r="B2" s="231"/>
      <c r="C2" s="231"/>
      <c r="D2" s="231"/>
      <c r="E2" s="231"/>
      <c r="F2" s="231"/>
      <c r="G2" s="234"/>
      <c r="H2" s="247" t="s">
        <v>426</v>
      </c>
      <c r="I2" s="234"/>
      <c r="J2" s="234"/>
      <c r="K2" s="231"/>
      <c r="L2" s="94"/>
      <c r="M2" s="94"/>
      <c r="N2" s="66"/>
      <c r="O2" s="66"/>
    </row>
    <row r="3" spans="1:34">
      <c r="A3" s="65"/>
      <c r="B3" s="66"/>
      <c r="C3" s="66"/>
      <c r="D3" s="66"/>
      <c r="E3" s="66"/>
      <c r="F3" s="68"/>
      <c r="G3" s="66"/>
      <c r="H3" s="66"/>
      <c r="I3" s="66"/>
      <c r="J3" s="66"/>
      <c r="K3" s="66"/>
    </row>
    <row r="4" spans="1:34" ht="18.75" customHeight="1">
      <c r="A4" s="550" t="s">
        <v>76</v>
      </c>
      <c r="B4" s="551"/>
      <c r="C4" s="551"/>
      <c r="D4" s="551"/>
      <c r="E4" s="551"/>
      <c r="F4" s="551"/>
      <c r="G4" s="551"/>
      <c r="H4" s="551"/>
      <c r="I4" s="551"/>
      <c r="J4" s="551"/>
      <c r="K4" s="551"/>
      <c r="L4" s="551"/>
      <c r="M4" s="551"/>
      <c r="N4" s="551"/>
      <c r="O4" s="551"/>
      <c r="P4" s="552"/>
      <c r="Q4" s="66"/>
      <c r="R4" s="553" t="s">
        <v>77</v>
      </c>
      <c r="S4" s="554"/>
      <c r="T4" s="554"/>
      <c r="U4" s="554"/>
      <c r="V4" s="555"/>
      <c r="W4" s="95"/>
      <c r="X4" s="559" t="s">
        <v>361</v>
      </c>
      <c r="Y4" s="560"/>
      <c r="Z4" s="95"/>
      <c r="AA4" s="563" t="s">
        <v>151</v>
      </c>
      <c r="AB4" s="564"/>
      <c r="AC4" s="565"/>
      <c r="AD4" s="95"/>
      <c r="AE4" s="563" t="s">
        <v>363</v>
      </c>
      <c r="AF4" s="564"/>
      <c r="AG4" s="565"/>
      <c r="AH4" s="96"/>
    </row>
    <row r="5" spans="1:34" ht="13.2" customHeight="1">
      <c r="A5" s="569" t="s">
        <v>63</v>
      </c>
      <c r="B5" s="570"/>
      <c r="C5" s="570"/>
      <c r="D5" s="570"/>
      <c r="E5" s="570"/>
      <c r="F5" s="570"/>
      <c r="G5" s="570"/>
      <c r="H5" s="570"/>
      <c r="I5" s="570"/>
      <c r="J5" s="570"/>
      <c r="K5" s="570"/>
      <c r="L5" s="570"/>
      <c r="M5" s="570"/>
      <c r="N5" s="570"/>
      <c r="O5" s="570"/>
      <c r="P5" s="571"/>
      <c r="Q5" s="66"/>
      <c r="R5" s="556"/>
      <c r="S5" s="557"/>
      <c r="T5" s="557"/>
      <c r="U5" s="557"/>
      <c r="V5" s="558"/>
      <c r="W5" s="97"/>
      <c r="X5" s="561"/>
      <c r="Y5" s="562"/>
      <c r="Z5" s="97"/>
      <c r="AA5" s="566"/>
      <c r="AB5" s="567"/>
      <c r="AC5" s="568"/>
      <c r="AD5" s="97"/>
      <c r="AE5" s="566"/>
      <c r="AF5" s="567"/>
      <c r="AG5" s="568"/>
      <c r="AH5" s="96"/>
    </row>
    <row r="6" spans="1:34" ht="30" customHeight="1">
      <c r="A6" s="98"/>
      <c r="B6" s="546" t="s">
        <v>64</v>
      </c>
      <c r="C6" s="546"/>
      <c r="D6" s="546"/>
      <c r="E6" s="546"/>
      <c r="F6" s="546"/>
      <c r="G6" s="546" t="s">
        <v>152</v>
      </c>
      <c r="H6" s="546"/>
      <c r="I6" s="546"/>
      <c r="J6" s="546"/>
      <c r="K6" s="546"/>
      <c r="L6" s="547" t="s">
        <v>67</v>
      </c>
      <c r="M6" s="548"/>
      <c r="N6" s="548"/>
      <c r="O6" s="548"/>
      <c r="P6" s="549"/>
      <c r="Q6" s="66"/>
      <c r="R6" s="98"/>
      <c r="S6" s="99" t="s">
        <v>71</v>
      </c>
      <c r="T6" s="99" t="s">
        <v>153</v>
      </c>
      <c r="U6" s="99" t="s">
        <v>72</v>
      </c>
      <c r="V6" s="100" t="s">
        <v>67</v>
      </c>
      <c r="X6" s="347" t="s">
        <v>72</v>
      </c>
      <c r="Y6" s="346" t="s">
        <v>67</v>
      </c>
      <c r="AA6" s="540" t="s">
        <v>154</v>
      </c>
      <c r="AB6" s="542" t="s">
        <v>155</v>
      </c>
      <c r="AC6" s="544" t="s">
        <v>156</v>
      </c>
      <c r="AE6" s="540" t="s">
        <v>78</v>
      </c>
      <c r="AF6" s="542" t="s">
        <v>118</v>
      </c>
      <c r="AG6" s="544" t="s">
        <v>119</v>
      </c>
    </row>
    <row r="7" spans="1:34" ht="25.05" customHeight="1">
      <c r="A7" s="101" t="s">
        <v>65</v>
      </c>
      <c r="B7" s="102">
        <f t="shared" ref="B7:P7" si="0">SUM(B10:B39)</f>
        <v>0</v>
      </c>
      <c r="C7" s="102">
        <f t="shared" si="0"/>
        <v>0</v>
      </c>
      <c r="D7" s="102">
        <f t="shared" si="0"/>
        <v>0</v>
      </c>
      <c r="E7" s="102">
        <f t="shared" si="0"/>
        <v>0</v>
      </c>
      <c r="F7" s="102">
        <f t="shared" si="0"/>
        <v>0</v>
      </c>
      <c r="G7" s="102">
        <f t="shared" si="0"/>
        <v>0</v>
      </c>
      <c r="H7" s="102">
        <f t="shared" si="0"/>
        <v>0</v>
      </c>
      <c r="I7" s="102">
        <f t="shared" si="0"/>
        <v>0</v>
      </c>
      <c r="J7" s="102">
        <f t="shared" si="0"/>
        <v>0</v>
      </c>
      <c r="K7" s="102">
        <f t="shared" si="0"/>
        <v>0</v>
      </c>
      <c r="L7" s="102">
        <f t="shared" si="0"/>
        <v>0</v>
      </c>
      <c r="M7" s="102">
        <f t="shared" si="0"/>
        <v>0</v>
      </c>
      <c r="N7" s="102">
        <f t="shared" si="0"/>
        <v>0</v>
      </c>
      <c r="O7" s="102">
        <f t="shared" si="0"/>
        <v>0</v>
      </c>
      <c r="P7" s="103">
        <f t="shared" si="0"/>
        <v>0</v>
      </c>
      <c r="Q7" s="68"/>
      <c r="R7" s="101" t="s">
        <v>65</v>
      </c>
      <c r="S7" s="102">
        <f>SUM(S10:S39)</f>
        <v>0</v>
      </c>
      <c r="T7" s="102">
        <f>SUM(T10:T39)</f>
        <v>0</v>
      </c>
      <c r="U7" s="102">
        <f>SUM(U10:U39)</f>
        <v>0</v>
      </c>
      <c r="V7" s="103">
        <f>SUM(V10:V39)</f>
        <v>0</v>
      </c>
      <c r="X7" s="348">
        <f>SUM(X10:X39)</f>
        <v>0</v>
      </c>
      <c r="Y7" s="103">
        <f>SUM(Y10:Y39)</f>
        <v>0</v>
      </c>
      <c r="AA7" s="541"/>
      <c r="AB7" s="543"/>
      <c r="AC7" s="545"/>
      <c r="AE7" s="541"/>
      <c r="AF7" s="543"/>
      <c r="AG7" s="545"/>
    </row>
    <row r="8" spans="1:34" ht="25.05" customHeight="1">
      <c r="A8" s="89"/>
      <c r="B8" s="104"/>
      <c r="C8" s="104"/>
      <c r="D8" s="104"/>
      <c r="E8" s="104"/>
      <c r="F8" s="104"/>
      <c r="G8" s="104"/>
      <c r="H8" s="104"/>
      <c r="I8" s="104"/>
      <c r="J8" s="104"/>
      <c r="K8" s="104"/>
      <c r="L8" s="104"/>
      <c r="M8" s="104"/>
      <c r="N8" s="104"/>
      <c r="O8" s="104"/>
      <c r="P8" s="104"/>
      <c r="Q8" s="66"/>
      <c r="R8" s="89"/>
      <c r="S8" s="104"/>
      <c r="T8" s="104"/>
      <c r="U8" s="104"/>
      <c r="V8" s="104"/>
      <c r="X8" s="104"/>
      <c r="Y8" s="104"/>
      <c r="AA8" s="541"/>
      <c r="AB8" s="543"/>
      <c r="AC8" s="545"/>
      <c r="AE8" s="541"/>
      <c r="AF8" s="543"/>
      <c r="AG8" s="545"/>
    </row>
    <row r="9" spans="1:34" ht="57.75" customHeight="1">
      <c r="A9" s="140" t="s">
        <v>120</v>
      </c>
      <c r="B9" s="226" t="s">
        <v>268</v>
      </c>
      <c r="C9" s="226" t="s">
        <v>267</v>
      </c>
      <c r="D9" s="226" t="s">
        <v>374</v>
      </c>
      <c r="E9" s="226" t="s">
        <v>376</v>
      </c>
      <c r="F9" s="226" t="s">
        <v>271</v>
      </c>
      <c r="G9" s="226" t="s">
        <v>268</v>
      </c>
      <c r="H9" s="226" t="s">
        <v>267</v>
      </c>
      <c r="I9" s="226" t="s">
        <v>374</v>
      </c>
      <c r="J9" s="226" t="s">
        <v>376</v>
      </c>
      <c r="K9" s="226" t="s">
        <v>271</v>
      </c>
      <c r="L9" s="226" t="s">
        <v>268</v>
      </c>
      <c r="M9" s="226" t="s">
        <v>267</v>
      </c>
      <c r="N9" s="226" t="s">
        <v>374</v>
      </c>
      <c r="O9" s="226" t="s">
        <v>376</v>
      </c>
      <c r="P9" s="249" t="s">
        <v>271</v>
      </c>
      <c r="Q9" s="66"/>
      <c r="R9" s="140" t="s">
        <v>120</v>
      </c>
      <c r="S9" s="105" t="s">
        <v>74</v>
      </c>
      <c r="T9" s="105" t="s">
        <v>74</v>
      </c>
      <c r="U9" s="105" t="s">
        <v>74</v>
      </c>
      <c r="V9" s="106" t="s">
        <v>74</v>
      </c>
      <c r="X9" s="349" t="s">
        <v>74</v>
      </c>
      <c r="Y9" s="106" t="s">
        <v>74</v>
      </c>
      <c r="AA9" s="541"/>
      <c r="AB9" s="543"/>
      <c r="AC9" s="545"/>
      <c r="AE9" s="541"/>
      <c r="AF9" s="543"/>
      <c r="AG9" s="545"/>
    </row>
    <row r="10" spans="1:34" ht="25.05" customHeight="1">
      <c r="A10" s="107" t="s">
        <v>121</v>
      </c>
      <c r="B10" s="171"/>
      <c r="C10" s="171"/>
      <c r="D10" s="171"/>
      <c r="E10" s="171"/>
      <c r="F10" s="108">
        <f>C10-D10-E10</f>
        <v>0</v>
      </c>
      <c r="G10" s="171"/>
      <c r="H10" s="171"/>
      <c r="I10" s="171"/>
      <c r="J10" s="171"/>
      <c r="K10" s="108">
        <f>H10-I10-J10</f>
        <v>0</v>
      </c>
      <c r="L10" s="171"/>
      <c r="M10" s="171"/>
      <c r="N10" s="171"/>
      <c r="O10" s="322"/>
      <c r="P10" s="109">
        <f>M10-N10-O10</f>
        <v>0</v>
      </c>
      <c r="Q10" s="66"/>
      <c r="R10" s="107" t="s">
        <v>121</v>
      </c>
      <c r="S10" s="171"/>
      <c r="T10" s="171"/>
      <c r="U10" s="171"/>
      <c r="V10" s="172"/>
      <c r="X10" s="350"/>
      <c r="Y10" s="172"/>
      <c r="AA10" s="110">
        <f>(C10+H10)*2+(M10)*1</f>
        <v>0</v>
      </c>
      <c r="AB10" s="111">
        <f>SUM(S10:V10)</f>
        <v>0</v>
      </c>
      <c r="AC10" s="323" t="str">
        <f>IF(AA10&lt;AB10,"×","○")</f>
        <v>○</v>
      </c>
      <c r="AE10" s="110">
        <f>(C10+H10)*2+(M10)*2</f>
        <v>0</v>
      </c>
      <c r="AF10" s="111">
        <f>SUM(S10:V10,X10:Y10)</f>
        <v>0</v>
      </c>
      <c r="AG10" s="345" t="str">
        <f>IF(AE10&lt;AF10,"×","○")</f>
        <v>○</v>
      </c>
    </row>
    <row r="11" spans="1:34" ht="25.05" customHeight="1">
      <c r="A11" s="107" t="s">
        <v>122</v>
      </c>
      <c r="B11" s="171"/>
      <c r="C11" s="171"/>
      <c r="D11" s="171"/>
      <c r="E11" s="171"/>
      <c r="F11" s="108">
        <f t="shared" ref="F11:F39" si="1">C11-D11-E11</f>
        <v>0</v>
      </c>
      <c r="G11" s="171"/>
      <c r="H11" s="171"/>
      <c r="I11" s="171"/>
      <c r="J11" s="171"/>
      <c r="K11" s="108">
        <f t="shared" ref="K11:K39" si="2">H11-I11-J11</f>
        <v>0</v>
      </c>
      <c r="L11" s="171"/>
      <c r="M11" s="171"/>
      <c r="N11" s="171"/>
      <c r="O11" s="322"/>
      <c r="P11" s="109">
        <f t="shared" ref="P11:P39" si="3">M11-N11-O11</f>
        <v>0</v>
      </c>
      <c r="Q11" s="66"/>
      <c r="R11" s="107" t="s">
        <v>122</v>
      </c>
      <c r="S11" s="171"/>
      <c r="T11" s="171"/>
      <c r="U11" s="171"/>
      <c r="V11" s="172"/>
      <c r="X11" s="350"/>
      <c r="Y11" s="172"/>
      <c r="AA11" s="110">
        <f t="shared" ref="AA11:AA38" si="4">(C11+H11)*2+(M11)*1</f>
        <v>0</v>
      </c>
      <c r="AB11" s="111">
        <f t="shared" ref="AB11:AB37" si="5">SUM(S11:V11)</f>
        <v>0</v>
      </c>
      <c r="AC11" s="323" t="str">
        <f t="shared" ref="AC11:AC38" si="6">IF(AA11&lt;AB11,"×","○")</f>
        <v>○</v>
      </c>
      <c r="AE11" s="110">
        <f t="shared" ref="AE11:AE38" si="7">(C11+H11)*2+(M11)*2</f>
        <v>0</v>
      </c>
      <c r="AF11" s="111">
        <f t="shared" ref="AF11:AF39" si="8">SUM(S11:V11,X11:Y11)</f>
        <v>0</v>
      </c>
      <c r="AG11" s="345" t="str">
        <f t="shared" ref="AG11:AG39" si="9">IF(AE11&lt;AF11,"×","○")</f>
        <v>○</v>
      </c>
    </row>
    <row r="12" spans="1:34" ht="25.05" customHeight="1">
      <c r="A12" s="107" t="s">
        <v>123</v>
      </c>
      <c r="B12" s="171"/>
      <c r="C12" s="171"/>
      <c r="D12" s="171"/>
      <c r="E12" s="171"/>
      <c r="F12" s="108">
        <f t="shared" si="1"/>
        <v>0</v>
      </c>
      <c r="G12" s="171"/>
      <c r="H12" s="171"/>
      <c r="I12" s="171"/>
      <c r="J12" s="171"/>
      <c r="K12" s="108">
        <f t="shared" si="2"/>
        <v>0</v>
      </c>
      <c r="L12" s="171"/>
      <c r="M12" s="171"/>
      <c r="N12" s="171"/>
      <c r="O12" s="322"/>
      <c r="P12" s="109">
        <f t="shared" si="3"/>
        <v>0</v>
      </c>
      <c r="Q12" s="66"/>
      <c r="R12" s="107" t="s">
        <v>123</v>
      </c>
      <c r="S12" s="171"/>
      <c r="T12" s="171"/>
      <c r="U12" s="171"/>
      <c r="V12" s="172"/>
      <c r="X12" s="350"/>
      <c r="Y12" s="172"/>
      <c r="AA12" s="110">
        <f t="shared" si="4"/>
        <v>0</v>
      </c>
      <c r="AB12" s="111">
        <f t="shared" si="5"/>
        <v>0</v>
      </c>
      <c r="AC12" s="323" t="str">
        <f t="shared" si="6"/>
        <v>○</v>
      </c>
      <c r="AE12" s="110">
        <f t="shared" si="7"/>
        <v>0</v>
      </c>
      <c r="AF12" s="111">
        <f t="shared" si="8"/>
        <v>0</v>
      </c>
      <c r="AG12" s="345" t="str">
        <f t="shared" si="9"/>
        <v>○</v>
      </c>
    </row>
    <row r="13" spans="1:34" ht="25.05" customHeight="1">
      <c r="A13" s="107" t="s">
        <v>124</v>
      </c>
      <c r="B13" s="171"/>
      <c r="C13" s="171"/>
      <c r="D13" s="171"/>
      <c r="E13" s="171"/>
      <c r="F13" s="108">
        <f t="shared" si="1"/>
        <v>0</v>
      </c>
      <c r="G13" s="171"/>
      <c r="H13" s="171"/>
      <c r="I13" s="171"/>
      <c r="J13" s="171"/>
      <c r="K13" s="108">
        <f t="shared" si="2"/>
        <v>0</v>
      </c>
      <c r="L13" s="171"/>
      <c r="M13" s="171"/>
      <c r="N13" s="171"/>
      <c r="O13" s="322"/>
      <c r="P13" s="109">
        <f t="shared" si="3"/>
        <v>0</v>
      </c>
      <c r="Q13" s="66"/>
      <c r="R13" s="107" t="s">
        <v>124</v>
      </c>
      <c r="S13" s="171"/>
      <c r="T13" s="171"/>
      <c r="U13" s="171"/>
      <c r="V13" s="172"/>
      <c r="X13" s="350"/>
      <c r="Y13" s="172"/>
      <c r="AA13" s="110">
        <f t="shared" si="4"/>
        <v>0</v>
      </c>
      <c r="AB13" s="111">
        <f t="shared" si="5"/>
        <v>0</v>
      </c>
      <c r="AC13" s="323" t="str">
        <f t="shared" si="6"/>
        <v>○</v>
      </c>
      <c r="AE13" s="110">
        <f t="shared" si="7"/>
        <v>0</v>
      </c>
      <c r="AF13" s="111">
        <f t="shared" si="8"/>
        <v>0</v>
      </c>
      <c r="AG13" s="345" t="str">
        <f t="shared" si="9"/>
        <v>○</v>
      </c>
    </row>
    <row r="14" spans="1:34" ht="25.05" customHeight="1">
      <c r="A14" s="107" t="s">
        <v>125</v>
      </c>
      <c r="B14" s="171"/>
      <c r="C14" s="171"/>
      <c r="D14" s="171"/>
      <c r="E14" s="171"/>
      <c r="F14" s="108">
        <f t="shared" si="1"/>
        <v>0</v>
      </c>
      <c r="G14" s="171"/>
      <c r="H14" s="171"/>
      <c r="I14" s="171"/>
      <c r="J14" s="171"/>
      <c r="K14" s="108">
        <f t="shared" si="2"/>
        <v>0</v>
      </c>
      <c r="L14" s="171"/>
      <c r="M14" s="171"/>
      <c r="N14" s="171"/>
      <c r="O14" s="322"/>
      <c r="P14" s="109">
        <f t="shared" si="3"/>
        <v>0</v>
      </c>
      <c r="Q14" s="66"/>
      <c r="R14" s="107" t="s">
        <v>125</v>
      </c>
      <c r="S14" s="171"/>
      <c r="T14" s="171"/>
      <c r="U14" s="171"/>
      <c r="V14" s="172"/>
      <c r="X14" s="350"/>
      <c r="Y14" s="172"/>
      <c r="AA14" s="110">
        <f t="shared" si="4"/>
        <v>0</v>
      </c>
      <c r="AB14" s="111">
        <f t="shared" si="5"/>
        <v>0</v>
      </c>
      <c r="AC14" s="323" t="str">
        <f t="shared" si="6"/>
        <v>○</v>
      </c>
      <c r="AE14" s="110">
        <f t="shared" si="7"/>
        <v>0</v>
      </c>
      <c r="AF14" s="111">
        <f t="shared" si="8"/>
        <v>0</v>
      </c>
      <c r="AG14" s="345" t="str">
        <f t="shared" si="9"/>
        <v>○</v>
      </c>
    </row>
    <row r="15" spans="1:34" ht="25.05" customHeight="1">
      <c r="A15" s="107" t="s">
        <v>126</v>
      </c>
      <c r="B15" s="171"/>
      <c r="C15" s="171"/>
      <c r="D15" s="171"/>
      <c r="E15" s="171"/>
      <c r="F15" s="108">
        <f t="shared" si="1"/>
        <v>0</v>
      </c>
      <c r="G15" s="171"/>
      <c r="H15" s="171"/>
      <c r="I15" s="171"/>
      <c r="J15" s="171"/>
      <c r="K15" s="108">
        <f t="shared" si="2"/>
        <v>0</v>
      </c>
      <c r="L15" s="171"/>
      <c r="M15" s="171"/>
      <c r="N15" s="171"/>
      <c r="O15" s="322"/>
      <c r="P15" s="109">
        <f t="shared" si="3"/>
        <v>0</v>
      </c>
      <c r="Q15" s="66"/>
      <c r="R15" s="107" t="s">
        <v>126</v>
      </c>
      <c r="S15" s="171"/>
      <c r="T15" s="171"/>
      <c r="U15" s="171"/>
      <c r="V15" s="172"/>
      <c r="X15" s="350"/>
      <c r="Y15" s="172"/>
      <c r="AA15" s="110">
        <f t="shared" si="4"/>
        <v>0</v>
      </c>
      <c r="AB15" s="111">
        <f t="shared" si="5"/>
        <v>0</v>
      </c>
      <c r="AC15" s="323" t="str">
        <f t="shared" si="6"/>
        <v>○</v>
      </c>
      <c r="AE15" s="110">
        <f t="shared" si="7"/>
        <v>0</v>
      </c>
      <c r="AF15" s="111">
        <f t="shared" si="8"/>
        <v>0</v>
      </c>
      <c r="AG15" s="345" t="str">
        <f t="shared" si="9"/>
        <v>○</v>
      </c>
    </row>
    <row r="16" spans="1:34" ht="25.05" customHeight="1">
      <c r="A16" s="107" t="s">
        <v>127</v>
      </c>
      <c r="B16" s="171"/>
      <c r="C16" s="171"/>
      <c r="D16" s="171"/>
      <c r="E16" s="171"/>
      <c r="F16" s="108">
        <f t="shared" si="1"/>
        <v>0</v>
      </c>
      <c r="G16" s="171"/>
      <c r="H16" s="171"/>
      <c r="I16" s="171"/>
      <c r="J16" s="171"/>
      <c r="K16" s="108">
        <f t="shared" si="2"/>
        <v>0</v>
      </c>
      <c r="L16" s="171"/>
      <c r="M16" s="171"/>
      <c r="N16" s="171"/>
      <c r="O16" s="322"/>
      <c r="P16" s="109">
        <f t="shared" si="3"/>
        <v>0</v>
      </c>
      <c r="Q16" s="66"/>
      <c r="R16" s="107" t="s">
        <v>127</v>
      </c>
      <c r="S16" s="171"/>
      <c r="T16" s="171"/>
      <c r="U16" s="171"/>
      <c r="V16" s="172"/>
      <c r="X16" s="350"/>
      <c r="Y16" s="172"/>
      <c r="AA16" s="110">
        <f t="shared" si="4"/>
        <v>0</v>
      </c>
      <c r="AB16" s="111">
        <f t="shared" si="5"/>
        <v>0</v>
      </c>
      <c r="AC16" s="323" t="str">
        <f t="shared" si="6"/>
        <v>○</v>
      </c>
      <c r="AE16" s="110">
        <f t="shared" si="7"/>
        <v>0</v>
      </c>
      <c r="AF16" s="111">
        <f t="shared" si="8"/>
        <v>0</v>
      </c>
      <c r="AG16" s="345" t="str">
        <f t="shared" si="9"/>
        <v>○</v>
      </c>
    </row>
    <row r="17" spans="1:33" ht="25.05" customHeight="1">
      <c r="A17" s="107" t="s">
        <v>128</v>
      </c>
      <c r="B17" s="171"/>
      <c r="C17" s="171"/>
      <c r="D17" s="171"/>
      <c r="E17" s="171"/>
      <c r="F17" s="108">
        <f t="shared" si="1"/>
        <v>0</v>
      </c>
      <c r="G17" s="171"/>
      <c r="H17" s="171"/>
      <c r="I17" s="171"/>
      <c r="J17" s="171"/>
      <c r="K17" s="108">
        <f t="shared" si="2"/>
        <v>0</v>
      </c>
      <c r="L17" s="171"/>
      <c r="M17" s="171"/>
      <c r="N17" s="171"/>
      <c r="O17" s="322"/>
      <c r="P17" s="109">
        <f t="shared" si="3"/>
        <v>0</v>
      </c>
      <c r="Q17" s="66"/>
      <c r="R17" s="107" t="s">
        <v>128</v>
      </c>
      <c r="S17" s="171"/>
      <c r="T17" s="171"/>
      <c r="U17" s="171"/>
      <c r="V17" s="172"/>
      <c r="X17" s="350"/>
      <c r="Y17" s="172"/>
      <c r="AA17" s="110">
        <f t="shared" si="4"/>
        <v>0</v>
      </c>
      <c r="AB17" s="111">
        <f t="shared" si="5"/>
        <v>0</v>
      </c>
      <c r="AC17" s="323" t="str">
        <f t="shared" si="6"/>
        <v>○</v>
      </c>
      <c r="AE17" s="110">
        <f t="shared" si="7"/>
        <v>0</v>
      </c>
      <c r="AF17" s="111">
        <f t="shared" si="8"/>
        <v>0</v>
      </c>
      <c r="AG17" s="345" t="str">
        <f t="shared" si="9"/>
        <v>○</v>
      </c>
    </row>
    <row r="18" spans="1:33" ht="25.05" customHeight="1">
      <c r="A18" s="107" t="s">
        <v>129</v>
      </c>
      <c r="B18" s="171"/>
      <c r="C18" s="171"/>
      <c r="D18" s="171"/>
      <c r="E18" s="171"/>
      <c r="F18" s="108">
        <f t="shared" si="1"/>
        <v>0</v>
      </c>
      <c r="G18" s="171"/>
      <c r="H18" s="171"/>
      <c r="I18" s="171"/>
      <c r="J18" s="171"/>
      <c r="K18" s="108">
        <f t="shared" si="2"/>
        <v>0</v>
      </c>
      <c r="L18" s="171"/>
      <c r="M18" s="171"/>
      <c r="N18" s="171"/>
      <c r="O18" s="322"/>
      <c r="P18" s="109">
        <f t="shared" si="3"/>
        <v>0</v>
      </c>
      <c r="Q18" s="66"/>
      <c r="R18" s="107" t="s">
        <v>129</v>
      </c>
      <c r="S18" s="171"/>
      <c r="T18" s="171"/>
      <c r="U18" s="171"/>
      <c r="V18" s="172"/>
      <c r="X18" s="350"/>
      <c r="Y18" s="172"/>
      <c r="AA18" s="110">
        <f t="shared" si="4"/>
        <v>0</v>
      </c>
      <c r="AB18" s="111">
        <f t="shared" si="5"/>
        <v>0</v>
      </c>
      <c r="AC18" s="323" t="str">
        <f t="shared" si="6"/>
        <v>○</v>
      </c>
      <c r="AE18" s="110">
        <f t="shared" si="7"/>
        <v>0</v>
      </c>
      <c r="AF18" s="111">
        <f t="shared" si="8"/>
        <v>0</v>
      </c>
      <c r="AG18" s="345" t="str">
        <f t="shared" si="9"/>
        <v>○</v>
      </c>
    </row>
    <row r="19" spans="1:33" ht="25.05" customHeight="1">
      <c r="A19" s="107" t="s">
        <v>130</v>
      </c>
      <c r="B19" s="171"/>
      <c r="C19" s="171"/>
      <c r="D19" s="171"/>
      <c r="E19" s="171"/>
      <c r="F19" s="108">
        <f t="shared" si="1"/>
        <v>0</v>
      </c>
      <c r="G19" s="171"/>
      <c r="H19" s="171"/>
      <c r="I19" s="171"/>
      <c r="J19" s="171"/>
      <c r="K19" s="108">
        <f t="shared" si="2"/>
        <v>0</v>
      </c>
      <c r="L19" s="171"/>
      <c r="M19" s="171"/>
      <c r="N19" s="171"/>
      <c r="O19" s="322"/>
      <c r="P19" s="109">
        <f t="shared" si="3"/>
        <v>0</v>
      </c>
      <c r="Q19" s="66"/>
      <c r="R19" s="107" t="s">
        <v>130</v>
      </c>
      <c r="S19" s="171"/>
      <c r="T19" s="171"/>
      <c r="U19" s="171"/>
      <c r="V19" s="172"/>
      <c r="X19" s="350"/>
      <c r="Y19" s="172"/>
      <c r="AA19" s="110">
        <f t="shared" si="4"/>
        <v>0</v>
      </c>
      <c r="AB19" s="111">
        <f t="shared" si="5"/>
        <v>0</v>
      </c>
      <c r="AC19" s="323" t="str">
        <f t="shared" si="6"/>
        <v>○</v>
      </c>
      <c r="AE19" s="110">
        <f t="shared" si="7"/>
        <v>0</v>
      </c>
      <c r="AF19" s="111">
        <f t="shared" si="8"/>
        <v>0</v>
      </c>
      <c r="AG19" s="345" t="str">
        <f t="shared" si="9"/>
        <v>○</v>
      </c>
    </row>
    <row r="20" spans="1:33" ht="25.05" customHeight="1">
      <c r="A20" s="107" t="s">
        <v>131</v>
      </c>
      <c r="B20" s="171"/>
      <c r="C20" s="171"/>
      <c r="D20" s="171"/>
      <c r="E20" s="171"/>
      <c r="F20" s="108">
        <f t="shared" si="1"/>
        <v>0</v>
      </c>
      <c r="G20" s="171"/>
      <c r="H20" s="171"/>
      <c r="I20" s="171"/>
      <c r="J20" s="171"/>
      <c r="K20" s="108">
        <f t="shared" si="2"/>
        <v>0</v>
      </c>
      <c r="L20" s="171"/>
      <c r="M20" s="171"/>
      <c r="N20" s="171"/>
      <c r="O20" s="322"/>
      <c r="P20" s="109">
        <f t="shared" si="3"/>
        <v>0</v>
      </c>
      <c r="Q20" s="66"/>
      <c r="R20" s="107" t="s">
        <v>131</v>
      </c>
      <c r="S20" s="171"/>
      <c r="T20" s="171"/>
      <c r="U20" s="171"/>
      <c r="V20" s="172"/>
      <c r="X20" s="350"/>
      <c r="Y20" s="172"/>
      <c r="AA20" s="110">
        <f t="shared" si="4"/>
        <v>0</v>
      </c>
      <c r="AB20" s="111">
        <f t="shared" si="5"/>
        <v>0</v>
      </c>
      <c r="AC20" s="323" t="str">
        <f t="shared" si="6"/>
        <v>○</v>
      </c>
      <c r="AE20" s="110">
        <f t="shared" si="7"/>
        <v>0</v>
      </c>
      <c r="AF20" s="111">
        <f t="shared" si="8"/>
        <v>0</v>
      </c>
      <c r="AG20" s="345" t="str">
        <f t="shared" si="9"/>
        <v>○</v>
      </c>
    </row>
    <row r="21" spans="1:33" ht="25.05" customHeight="1">
      <c r="A21" s="107" t="s">
        <v>132</v>
      </c>
      <c r="B21" s="171"/>
      <c r="C21" s="171"/>
      <c r="D21" s="171"/>
      <c r="E21" s="171"/>
      <c r="F21" s="108">
        <f t="shared" si="1"/>
        <v>0</v>
      </c>
      <c r="G21" s="171"/>
      <c r="H21" s="171"/>
      <c r="I21" s="171"/>
      <c r="J21" s="171"/>
      <c r="K21" s="108">
        <f t="shared" si="2"/>
        <v>0</v>
      </c>
      <c r="L21" s="171"/>
      <c r="M21" s="171"/>
      <c r="N21" s="171"/>
      <c r="O21" s="322"/>
      <c r="P21" s="109">
        <f t="shared" si="3"/>
        <v>0</v>
      </c>
      <c r="Q21" s="66"/>
      <c r="R21" s="107" t="s">
        <v>132</v>
      </c>
      <c r="S21" s="171"/>
      <c r="T21" s="171"/>
      <c r="U21" s="171"/>
      <c r="V21" s="172"/>
      <c r="X21" s="350"/>
      <c r="Y21" s="172"/>
      <c r="AA21" s="110">
        <f t="shared" si="4"/>
        <v>0</v>
      </c>
      <c r="AB21" s="111">
        <f t="shared" si="5"/>
        <v>0</v>
      </c>
      <c r="AC21" s="323" t="str">
        <f t="shared" si="6"/>
        <v>○</v>
      </c>
      <c r="AE21" s="110">
        <f t="shared" si="7"/>
        <v>0</v>
      </c>
      <c r="AF21" s="111">
        <f t="shared" si="8"/>
        <v>0</v>
      </c>
      <c r="AG21" s="345" t="str">
        <f t="shared" si="9"/>
        <v>○</v>
      </c>
    </row>
    <row r="22" spans="1:33" ht="25.05" customHeight="1">
      <c r="A22" s="107" t="s">
        <v>133</v>
      </c>
      <c r="B22" s="171"/>
      <c r="C22" s="171"/>
      <c r="D22" s="171"/>
      <c r="E22" s="171"/>
      <c r="F22" s="108">
        <f t="shared" si="1"/>
        <v>0</v>
      </c>
      <c r="G22" s="171"/>
      <c r="H22" s="171"/>
      <c r="I22" s="171"/>
      <c r="J22" s="171"/>
      <c r="K22" s="108">
        <f t="shared" si="2"/>
        <v>0</v>
      </c>
      <c r="L22" s="171"/>
      <c r="M22" s="171"/>
      <c r="N22" s="171"/>
      <c r="O22" s="322"/>
      <c r="P22" s="109">
        <f t="shared" si="3"/>
        <v>0</v>
      </c>
      <c r="Q22" s="66"/>
      <c r="R22" s="107" t="s">
        <v>133</v>
      </c>
      <c r="S22" s="171"/>
      <c r="T22" s="171"/>
      <c r="U22" s="171"/>
      <c r="V22" s="172"/>
      <c r="X22" s="350"/>
      <c r="Y22" s="172"/>
      <c r="AA22" s="110">
        <f t="shared" si="4"/>
        <v>0</v>
      </c>
      <c r="AB22" s="111">
        <f t="shared" si="5"/>
        <v>0</v>
      </c>
      <c r="AC22" s="323" t="str">
        <f t="shared" si="6"/>
        <v>○</v>
      </c>
      <c r="AE22" s="110">
        <f t="shared" si="7"/>
        <v>0</v>
      </c>
      <c r="AF22" s="111">
        <f t="shared" si="8"/>
        <v>0</v>
      </c>
      <c r="AG22" s="345" t="str">
        <f t="shared" si="9"/>
        <v>○</v>
      </c>
    </row>
    <row r="23" spans="1:33" ht="25.05" customHeight="1">
      <c r="A23" s="107" t="s">
        <v>134</v>
      </c>
      <c r="B23" s="171"/>
      <c r="C23" s="171"/>
      <c r="D23" s="171"/>
      <c r="E23" s="171"/>
      <c r="F23" s="108">
        <f t="shared" si="1"/>
        <v>0</v>
      </c>
      <c r="G23" s="171"/>
      <c r="H23" s="171"/>
      <c r="I23" s="171"/>
      <c r="J23" s="171"/>
      <c r="K23" s="108">
        <f t="shared" si="2"/>
        <v>0</v>
      </c>
      <c r="L23" s="171"/>
      <c r="M23" s="171"/>
      <c r="N23" s="171"/>
      <c r="O23" s="322"/>
      <c r="P23" s="109">
        <f t="shared" si="3"/>
        <v>0</v>
      </c>
      <c r="Q23" s="66"/>
      <c r="R23" s="107" t="s">
        <v>134</v>
      </c>
      <c r="S23" s="171"/>
      <c r="T23" s="171"/>
      <c r="U23" s="171"/>
      <c r="V23" s="172"/>
      <c r="X23" s="350"/>
      <c r="Y23" s="172"/>
      <c r="AA23" s="110">
        <f t="shared" si="4"/>
        <v>0</v>
      </c>
      <c r="AB23" s="111">
        <f t="shared" si="5"/>
        <v>0</v>
      </c>
      <c r="AC23" s="323" t="str">
        <f t="shared" si="6"/>
        <v>○</v>
      </c>
      <c r="AE23" s="110">
        <f t="shared" si="7"/>
        <v>0</v>
      </c>
      <c r="AF23" s="111">
        <f t="shared" si="8"/>
        <v>0</v>
      </c>
      <c r="AG23" s="345" t="str">
        <f t="shared" si="9"/>
        <v>○</v>
      </c>
    </row>
    <row r="24" spans="1:33" ht="25.05" customHeight="1">
      <c r="A24" s="107" t="s">
        <v>135</v>
      </c>
      <c r="B24" s="171"/>
      <c r="C24" s="171"/>
      <c r="D24" s="171"/>
      <c r="E24" s="171"/>
      <c r="F24" s="108">
        <f t="shared" si="1"/>
        <v>0</v>
      </c>
      <c r="G24" s="171"/>
      <c r="H24" s="171"/>
      <c r="I24" s="171"/>
      <c r="J24" s="171"/>
      <c r="K24" s="108">
        <f t="shared" si="2"/>
        <v>0</v>
      </c>
      <c r="L24" s="171"/>
      <c r="M24" s="171"/>
      <c r="N24" s="171"/>
      <c r="O24" s="322"/>
      <c r="P24" s="109">
        <f t="shared" si="3"/>
        <v>0</v>
      </c>
      <c r="Q24" s="66"/>
      <c r="R24" s="107" t="s">
        <v>135</v>
      </c>
      <c r="S24" s="171"/>
      <c r="T24" s="171"/>
      <c r="U24" s="171"/>
      <c r="V24" s="172"/>
      <c r="X24" s="350"/>
      <c r="Y24" s="172"/>
      <c r="AA24" s="110">
        <f t="shared" si="4"/>
        <v>0</v>
      </c>
      <c r="AB24" s="111">
        <f t="shared" si="5"/>
        <v>0</v>
      </c>
      <c r="AC24" s="323" t="str">
        <f t="shared" si="6"/>
        <v>○</v>
      </c>
      <c r="AE24" s="110">
        <f t="shared" si="7"/>
        <v>0</v>
      </c>
      <c r="AF24" s="111">
        <f t="shared" si="8"/>
        <v>0</v>
      </c>
      <c r="AG24" s="345" t="str">
        <f t="shared" si="9"/>
        <v>○</v>
      </c>
    </row>
    <row r="25" spans="1:33" ht="25.05" customHeight="1">
      <c r="A25" s="107" t="s">
        <v>136</v>
      </c>
      <c r="B25" s="171"/>
      <c r="C25" s="171"/>
      <c r="D25" s="171"/>
      <c r="E25" s="171"/>
      <c r="F25" s="108">
        <f t="shared" si="1"/>
        <v>0</v>
      </c>
      <c r="G25" s="171"/>
      <c r="H25" s="171"/>
      <c r="I25" s="171"/>
      <c r="J25" s="171"/>
      <c r="K25" s="108">
        <f t="shared" si="2"/>
        <v>0</v>
      </c>
      <c r="L25" s="171"/>
      <c r="M25" s="171"/>
      <c r="N25" s="171"/>
      <c r="O25" s="322"/>
      <c r="P25" s="109">
        <f t="shared" si="3"/>
        <v>0</v>
      </c>
      <c r="Q25" s="66"/>
      <c r="R25" s="107" t="s">
        <v>136</v>
      </c>
      <c r="S25" s="171"/>
      <c r="T25" s="171"/>
      <c r="U25" s="171"/>
      <c r="V25" s="172"/>
      <c r="X25" s="350"/>
      <c r="Y25" s="172"/>
      <c r="AA25" s="110">
        <f t="shared" si="4"/>
        <v>0</v>
      </c>
      <c r="AB25" s="111">
        <f t="shared" si="5"/>
        <v>0</v>
      </c>
      <c r="AC25" s="323" t="str">
        <f t="shared" si="6"/>
        <v>○</v>
      </c>
      <c r="AE25" s="110">
        <f t="shared" si="7"/>
        <v>0</v>
      </c>
      <c r="AF25" s="111">
        <f t="shared" si="8"/>
        <v>0</v>
      </c>
      <c r="AG25" s="345" t="str">
        <f t="shared" si="9"/>
        <v>○</v>
      </c>
    </row>
    <row r="26" spans="1:33" ht="25.05" customHeight="1">
      <c r="A26" s="107" t="s">
        <v>137</v>
      </c>
      <c r="B26" s="171"/>
      <c r="C26" s="171"/>
      <c r="D26" s="171"/>
      <c r="E26" s="171"/>
      <c r="F26" s="108">
        <f t="shared" si="1"/>
        <v>0</v>
      </c>
      <c r="G26" s="171"/>
      <c r="H26" s="171"/>
      <c r="I26" s="171"/>
      <c r="J26" s="171"/>
      <c r="K26" s="108">
        <f t="shared" si="2"/>
        <v>0</v>
      </c>
      <c r="L26" s="171"/>
      <c r="M26" s="171"/>
      <c r="N26" s="171"/>
      <c r="O26" s="322"/>
      <c r="P26" s="109">
        <f t="shared" si="3"/>
        <v>0</v>
      </c>
      <c r="Q26" s="66"/>
      <c r="R26" s="107" t="s">
        <v>137</v>
      </c>
      <c r="S26" s="171"/>
      <c r="T26" s="171"/>
      <c r="U26" s="171"/>
      <c r="V26" s="172"/>
      <c r="X26" s="350"/>
      <c r="Y26" s="172"/>
      <c r="AA26" s="110">
        <f t="shared" si="4"/>
        <v>0</v>
      </c>
      <c r="AB26" s="111">
        <f t="shared" si="5"/>
        <v>0</v>
      </c>
      <c r="AC26" s="323" t="str">
        <f t="shared" si="6"/>
        <v>○</v>
      </c>
      <c r="AE26" s="110">
        <f t="shared" si="7"/>
        <v>0</v>
      </c>
      <c r="AF26" s="111">
        <f t="shared" si="8"/>
        <v>0</v>
      </c>
      <c r="AG26" s="345" t="str">
        <f t="shared" si="9"/>
        <v>○</v>
      </c>
    </row>
    <row r="27" spans="1:33" ht="25.05" customHeight="1">
      <c r="A27" s="107" t="s">
        <v>138</v>
      </c>
      <c r="B27" s="171"/>
      <c r="C27" s="171"/>
      <c r="D27" s="171"/>
      <c r="E27" s="171"/>
      <c r="F27" s="108">
        <f t="shared" si="1"/>
        <v>0</v>
      </c>
      <c r="G27" s="171"/>
      <c r="H27" s="171"/>
      <c r="I27" s="171"/>
      <c r="J27" s="171"/>
      <c r="K27" s="108">
        <f t="shared" si="2"/>
        <v>0</v>
      </c>
      <c r="L27" s="171"/>
      <c r="M27" s="171"/>
      <c r="N27" s="171"/>
      <c r="O27" s="322"/>
      <c r="P27" s="109">
        <f t="shared" si="3"/>
        <v>0</v>
      </c>
      <c r="Q27" s="66"/>
      <c r="R27" s="107" t="s">
        <v>138</v>
      </c>
      <c r="S27" s="171"/>
      <c r="T27" s="171"/>
      <c r="U27" s="171"/>
      <c r="V27" s="172"/>
      <c r="X27" s="350"/>
      <c r="Y27" s="172"/>
      <c r="AA27" s="110">
        <f t="shared" si="4"/>
        <v>0</v>
      </c>
      <c r="AB27" s="111">
        <f t="shared" si="5"/>
        <v>0</v>
      </c>
      <c r="AC27" s="323" t="str">
        <f t="shared" si="6"/>
        <v>○</v>
      </c>
      <c r="AE27" s="110">
        <f t="shared" si="7"/>
        <v>0</v>
      </c>
      <c r="AF27" s="111">
        <f t="shared" si="8"/>
        <v>0</v>
      </c>
      <c r="AG27" s="345" t="str">
        <f t="shared" si="9"/>
        <v>○</v>
      </c>
    </row>
    <row r="28" spans="1:33" ht="25.05" customHeight="1">
      <c r="A28" s="107" t="s">
        <v>139</v>
      </c>
      <c r="B28" s="171"/>
      <c r="C28" s="171"/>
      <c r="D28" s="171"/>
      <c r="E28" s="171"/>
      <c r="F28" s="108">
        <f t="shared" si="1"/>
        <v>0</v>
      </c>
      <c r="G28" s="171"/>
      <c r="H28" s="171"/>
      <c r="I28" s="171"/>
      <c r="J28" s="171"/>
      <c r="K28" s="108">
        <f t="shared" si="2"/>
        <v>0</v>
      </c>
      <c r="L28" s="171"/>
      <c r="M28" s="171"/>
      <c r="N28" s="171"/>
      <c r="O28" s="322"/>
      <c r="P28" s="109">
        <f t="shared" si="3"/>
        <v>0</v>
      </c>
      <c r="Q28" s="66"/>
      <c r="R28" s="107" t="s">
        <v>139</v>
      </c>
      <c r="S28" s="171"/>
      <c r="T28" s="171"/>
      <c r="U28" s="171"/>
      <c r="V28" s="172"/>
      <c r="X28" s="350"/>
      <c r="Y28" s="172"/>
      <c r="AA28" s="110">
        <f t="shared" si="4"/>
        <v>0</v>
      </c>
      <c r="AB28" s="111">
        <f t="shared" si="5"/>
        <v>0</v>
      </c>
      <c r="AC28" s="323" t="str">
        <f t="shared" si="6"/>
        <v>○</v>
      </c>
      <c r="AE28" s="110">
        <f t="shared" si="7"/>
        <v>0</v>
      </c>
      <c r="AF28" s="111">
        <f t="shared" si="8"/>
        <v>0</v>
      </c>
      <c r="AG28" s="345" t="str">
        <f t="shared" si="9"/>
        <v>○</v>
      </c>
    </row>
    <row r="29" spans="1:33" ht="25.05" customHeight="1">
      <c r="A29" s="107" t="s">
        <v>140</v>
      </c>
      <c r="B29" s="171"/>
      <c r="C29" s="171"/>
      <c r="D29" s="171"/>
      <c r="E29" s="171"/>
      <c r="F29" s="108">
        <f t="shared" si="1"/>
        <v>0</v>
      </c>
      <c r="G29" s="171"/>
      <c r="H29" s="171"/>
      <c r="I29" s="171"/>
      <c r="J29" s="171"/>
      <c r="K29" s="108">
        <f t="shared" si="2"/>
        <v>0</v>
      </c>
      <c r="L29" s="171"/>
      <c r="M29" s="171"/>
      <c r="N29" s="171"/>
      <c r="O29" s="322"/>
      <c r="P29" s="109">
        <f t="shared" si="3"/>
        <v>0</v>
      </c>
      <c r="Q29" s="66"/>
      <c r="R29" s="107" t="s">
        <v>140</v>
      </c>
      <c r="S29" s="171"/>
      <c r="T29" s="171"/>
      <c r="U29" s="171"/>
      <c r="V29" s="172"/>
      <c r="X29" s="350"/>
      <c r="Y29" s="172"/>
      <c r="AA29" s="110">
        <f t="shared" si="4"/>
        <v>0</v>
      </c>
      <c r="AB29" s="111">
        <f t="shared" si="5"/>
        <v>0</v>
      </c>
      <c r="AC29" s="323" t="str">
        <f t="shared" si="6"/>
        <v>○</v>
      </c>
      <c r="AE29" s="110">
        <f t="shared" si="7"/>
        <v>0</v>
      </c>
      <c r="AF29" s="111">
        <f t="shared" si="8"/>
        <v>0</v>
      </c>
      <c r="AG29" s="345" t="str">
        <f t="shared" si="9"/>
        <v>○</v>
      </c>
    </row>
    <row r="30" spans="1:33" ht="25.05" customHeight="1">
      <c r="A30" s="107" t="s">
        <v>141</v>
      </c>
      <c r="B30" s="171"/>
      <c r="C30" s="171"/>
      <c r="D30" s="171"/>
      <c r="E30" s="171"/>
      <c r="F30" s="108">
        <f t="shared" si="1"/>
        <v>0</v>
      </c>
      <c r="G30" s="171"/>
      <c r="H30" s="171"/>
      <c r="I30" s="171"/>
      <c r="J30" s="171"/>
      <c r="K30" s="108">
        <f t="shared" si="2"/>
        <v>0</v>
      </c>
      <c r="L30" s="171"/>
      <c r="M30" s="171"/>
      <c r="N30" s="171"/>
      <c r="O30" s="322"/>
      <c r="P30" s="109">
        <f t="shared" si="3"/>
        <v>0</v>
      </c>
      <c r="Q30" s="66"/>
      <c r="R30" s="107" t="s">
        <v>141</v>
      </c>
      <c r="S30" s="171"/>
      <c r="T30" s="171"/>
      <c r="U30" s="171"/>
      <c r="V30" s="172"/>
      <c r="X30" s="350"/>
      <c r="Y30" s="172"/>
      <c r="AA30" s="110">
        <f t="shared" si="4"/>
        <v>0</v>
      </c>
      <c r="AB30" s="111">
        <f t="shared" si="5"/>
        <v>0</v>
      </c>
      <c r="AC30" s="323" t="str">
        <f t="shared" si="6"/>
        <v>○</v>
      </c>
      <c r="AE30" s="110">
        <f t="shared" si="7"/>
        <v>0</v>
      </c>
      <c r="AF30" s="111">
        <f t="shared" si="8"/>
        <v>0</v>
      </c>
      <c r="AG30" s="345" t="str">
        <f t="shared" si="9"/>
        <v>○</v>
      </c>
    </row>
    <row r="31" spans="1:33" ht="25.05" customHeight="1">
      <c r="A31" s="107" t="s">
        <v>142</v>
      </c>
      <c r="B31" s="171"/>
      <c r="C31" s="171"/>
      <c r="D31" s="171"/>
      <c r="E31" s="171"/>
      <c r="F31" s="108">
        <f t="shared" si="1"/>
        <v>0</v>
      </c>
      <c r="G31" s="171"/>
      <c r="H31" s="171"/>
      <c r="I31" s="171"/>
      <c r="J31" s="171"/>
      <c r="K31" s="108">
        <f t="shared" si="2"/>
        <v>0</v>
      </c>
      <c r="L31" s="171"/>
      <c r="M31" s="171"/>
      <c r="N31" s="171"/>
      <c r="O31" s="322"/>
      <c r="P31" s="109">
        <f t="shared" si="3"/>
        <v>0</v>
      </c>
      <c r="Q31" s="66"/>
      <c r="R31" s="107" t="s">
        <v>142</v>
      </c>
      <c r="S31" s="171"/>
      <c r="T31" s="171"/>
      <c r="U31" s="171"/>
      <c r="V31" s="172"/>
      <c r="X31" s="350"/>
      <c r="Y31" s="172"/>
      <c r="AA31" s="110">
        <f t="shared" si="4"/>
        <v>0</v>
      </c>
      <c r="AB31" s="111">
        <f t="shared" si="5"/>
        <v>0</v>
      </c>
      <c r="AC31" s="323" t="str">
        <f t="shared" si="6"/>
        <v>○</v>
      </c>
      <c r="AE31" s="110">
        <f t="shared" si="7"/>
        <v>0</v>
      </c>
      <c r="AF31" s="111">
        <f t="shared" si="8"/>
        <v>0</v>
      </c>
      <c r="AG31" s="345" t="str">
        <f t="shared" si="9"/>
        <v>○</v>
      </c>
    </row>
    <row r="32" spans="1:33" ht="25.05" customHeight="1">
      <c r="A32" s="107" t="s">
        <v>143</v>
      </c>
      <c r="B32" s="171"/>
      <c r="C32" s="171"/>
      <c r="D32" s="171"/>
      <c r="E32" s="171"/>
      <c r="F32" s="108">
        <f t="shared" si="1"/>
        <v>0</v>
      </c>
      <c r="G32" s="171"/>
      <c r="H32" s="171"/>
      <c r="I32" s="171"/>
      <c r="J32" s="171"/>
      <c r="K32" s="108">
        <f t="shared" si="2"/>
        <v>0</v>
      </c>
      <c r="L32" s="171"/>
      <c r="M32" s="171"/>
      <c r="N32" s="171"/>
      <c r="O32" s="322"/>
      <c r="P32" s="109">
        <f t="shared" si="3"/>
        <v>0</v>
      </c>
      <c r="Q32" s="66"/>
      <c r="R32" s="107" t="s">
        <v>143</v>
      </c>
      <c r="S32" s="171"/>
      <c r="T32" s="171"/>
      <c r="U32" s="171"/>
      <c r="V32" s="172"/>
      <c r="X32" s="350"/>
      <c r="Y32" s="172"/>
      <c r="AA32" s="110">
        <f t="shared" si="4"/>
        <v>0</v>
      </c>
      <c r="AB32" s="111">
        <f t="shared" si="5"/>
        <v>0</v>
      </c>
      <c r="AC32" s="323" t="str">
        <f t="shared" si="6"/>
        <v>○</v>
      </c>
      <c r="AE32" s="110">
        <f t="shared" si="7"/>
        <v>0</v>
      </c>
      <c r="AF32" s="111">
        <f t="shared" si="8"/>
        <v>0</v>
      </c>
      <c r="AG32" s="345" t="str">
        <f t="shared" si="9"/>
        <v>○</v>
      </c>
    </row>
    <row r="33" spans="1:42" ht="25.05" customHeight="1">
      <c r="A33" s="107" t="s">
        <v>144</v>
      </c>
      <c r="B33" s="171"/>
      <c r="C33" s="171"/>
      <c r="D33" s="171"/>
      <c r="E33" s="171"/>
      <c r="F33" s="108">
        <f t="shared" si="1"/>
        <v>0</v>
      </c>
      <c r="G33" s="171"/>
      <c r="H33" s="171"/>
      <c r="I33" s="171"/>
      <c r="J33" s="171"/>
      <c r="K33" s="108">
        <f t="shared" si="2"/>
        <v>0</v>
      </c>
      <c r="L33" s="171"/>
      <c r="M33" s="171"/>
      <c r="N33" s="171"/>
      <c r="O33" s="322"/>
      <c r="P33" s="109">
        <f t="shared" si="3"/>
        <v>0</v>
      </c>
      <c r="Q33" s="66"/>
      <c r="R33" s="107" t="s">
        <v>144</v>
      </c>
      <c r="S33" s="171"/>
      <c r="T33" s="171"/>
      <c r="U33" s="171"/>
      <c r="V33" s="172"/>
      <c r="X33" s="350"/>
      <c r="Y33" s="172"/>
      <c r="AA33" s="110">
        <f t="shared" si="4"/>
        <v>0</v>
      </c>
      <c r="AB33" s="111">
        <f t="shared" si="5"/>
        <v>0</v>
      </c>
      <c r="AC33" s="323" t="str">
        <f t="shared" si="6"/>
        <v>○</v>
      </c>
      <c r="AE33" s="110">
        <f t="shared" si="7"/>
        <v>0</v>
      </c>
      <c r="AF33" s="111">
        <f t="shared" si="8"/>
        <v>0</v>
      </c>
      <c r="AG33" s="345" t="str">
        <f t="shared" si="9"/>
        <v>○</v>
      </c>
    </row>
    <row r="34" spans="1:42" ht="25.05" customHeight="1">
      <c r="A34" s="107" t="s">
        <v>145</v>
      </c>
      <c r="B34" s="171"/>
      <c r="C34" s="171"/>
      <c r="D34" s="171"/>
      <c r="E34" s="171"/>
      <c r="F34" s="108">
        <f t="shared" si="1"/>
        <v>0</v>
      </c>
      <c r="G34" s="171"/>
      <c r="H34" s="171"/>
      <c r="I34" s="171"/>
      <c r="J34" s="171"/>
      <c r="K34" s="108">
        <f t="shared" si="2"/>
        <v>0</v>
      </c>
      <c r="L34" s="171"/>
      <c r="M34" s="171"/>
      <c r="N34" s="171"/>
      <c r="O34" s="322"/>
      <c r="P34" s="109">
        <f t="shared" si="3"/>
        <v>0</v>
      </c>
      <c r="Q34" s="66"/>
      <c r="R34" s="107" t="s">
        <v>145</v>
      </c>
      <c r="S34" s="171"/>
      <c r="T34" s="171"/>
      <c r="U34" s="171"/>
      <c r="V34" s="172"/>
      <c r="X34" s="350"/>
      <c r="Y34" s="172"/>
      <c r="AA34" s="110">
        <f t="shared" si="4"/>
        <v>0</v>
      </c>
      <c r="AB34" s="111">
        <f t="shared" si="5"/>
        <v>0</v>
      </c>
      <c r="AC34" s="323" t="str">
        <f t="shared" si="6"/>
        <v>○</v>
      </c>
      <c r="AE34" s="110">
        <f t="shared" si="7"/>
        <v>0</v>
      </c>
      <c r="AF34" s="111">
        <f t="shared" si="8"/>
        <v>0</v>
      </c>
      <c r="AG34" s="345" t="str">
        <f t="shared" si="9"/>
        <v>○</v>
      </c>
    </row>
    <row r="35" spans="1:42" ht="25.05" customHeight="1">
      <c r="A35" s="107" t="s">
        <v>146</v>
      </c>
      <c r="B35" s="171"/>
      <c r="C35" s="171"/>
      <c r="D35" s="171"/>
      <c r="E35" s="171"/>
      <c r="F35" s="108">
        <f t="shared" si="1"/>
        <v>0</v>
      </c>
      <c r="G35" s="171"/>
      <c r="H35" s="171"/>
      <c r="I35" s="171"/>
      <c r="J35" s="171"/>
      <c r="K35" s="108">
        <f t="shared" si="2"/>
        <v>0</v>
      </c>
      <c r="L35" s="171"/>
      <c r="M35" s="171"/>
      <c r="N35" s="171"/>
      <c r="O35" s="322"/>
      <c r="P35" s="109">
        <f t="shared" si="3"/>
        <v>0</v>
      </c>
      <c r="Q35" s="66"/>
      <c r="R35" s="107" t="s">
        <v>146</v>
      </c>
      <c r="S35" s="171"/>
      <c r="T35" s="171"/>
      <c r="U35" s="171"/>
      <c r="V35" s="172"/>
      <c r="X35" s="350"/>
      <c r="Y35" s="172"/>
      <c r="AA35" s="110">
        <f t="shared" si="4"/>
        <v>0</v>
      </c>
      <c r="AB35" s="111">
        <f t="shared" si="5"/>
        <v>0</v>
      </c>
      <c r="AC35" s="323" t="str">
        <f t="shared" si="6"/>
        <v>○</v>
      </c>
      <c r="AE35" s="110">
        <f t="shared" si="7"/>
        <v>0</v>
      </c>
      <c r="AF35" s="111">
        <f t="shared" si="8"/>
        <v>0</v>
      </c>
      <c r="AG35" s="345" t="str">
        <f t="shared" si="9"/>
        <v>○</v>
      </c>
    </row>
    <row r="36" spans="1:42" ht="25.05" customHeight="1">
      <c r="A36" s="107" t="s">
        <v>147</v>
      </c>
      <c r="B36" s="171"/>
      <c r="C36" s="171"/>
      <c r="D36" s="171"/>
      <c r="E36" s="171"/>
      <c r="F36" s="108">
        <f t="shared" si="1"/>
        <v>0</v>
      </c>
      <c r="G36" s="171"/>
      <c r="H36" s="171"/>
      <c r="I36" s="171"/>
      <c r="J36" s="171"/>
      <c r="K36" s="108">
        <f t="shared" si="2"/>
        <v>0</v>
      </c>
      <c r="L36" s="171"/>
      <c r="M36" s="171"/>
      <c r="N36" s="171"/>
      <c r="O36" s="322"/>
      <c r="P36" s="109">
        <f t="shared" si="3"/>
        <v>0</v>
      </c>
      <c r="Q36" s="66"/>
      <c r="R36" s="107" t="s">
        <v>147</v>
      </c>
      <c r="S36" s="171"/>
      <c r="T36" s="171"/>
      <c r="U36" s="171"/>
      <c r="V36" s="172"/>
      <c r="X36" s="350"/>
      <c r="Y36" s="172"/>
      <c r="AA36" s="110">
        <f t="shared" si="4"/>
        <v>0</v>
      </c>
      <c r="AB36" s="111">
        <f t="shared" si="5"/>
        <v>0</v>
      </c>
      <c r="AC36" s="323" t="str">
        <f t="shared" si="6"/>
        <v>○</v>
      </c>
      <c r="AE36" s="110">
        <f t="shared" si="7"/>
        <v>0</v>
      </c>
      <c r="AF36" s="111">
        <f t="shared" si="8"/>
        <v>0</v>
      </c>
      <c r="AG36" s="345" t="str">
        <f t="shared" si="9"/>
        <v>○</v>
      </c>
    </row>
    <row r="37" spans="1:42" ht="25.05" customHeight="1">
      <c r="A37" s="107" t="s">
        <v>148</v>
      </c>
      <c r="B37" s="171"/>
      <c r="C37" s="171"/>
      <c r="D37" s="171"/>
      <c r="E37" s="171"/>
      <c r="F37" s="108">
        <f t="shared" si="1"/>
        <v>0</v>
      </c>
      <c r="G37" s="171"/>
      <c r="H37" s="171"/>
      <c r="I37" s="171"/>
      <c r="J37" s="171"/>
      <c r="K37" s="108">
        <f t="shared" si="2"/>
        <v>0</v>
      </c>
      <c r="L37" s="171"/>
      <c r="M37" s="171"/>
      <c r="N37" s="171"/>
      <c r="O37" s="322"/>
      <c r="P37" s="109">
        <f t="shared" si="3"/>
        <v>0</v>
      </c>
      <c r="Q37" s="66"/>
      <c r="R37" s="107" t="s">
        <v>148</v>
      </c>
      <c r="S37" s="171"/>
      <c r="T37" s="171"/>
      <c r="U37" s="171"/>
      <c r="V37" s="172"/>
      <c r="X37" s="350"/>
      <c r="Y37" s="172"/>
      <c r="AA37" s="110">
        <f t="shared" si="4"/>
        <v>0</v>
      </c>
      <c r="AB37" s="111">
        <f t="shared" si="5"/>
        <v>0</v>
      </c>
      <c r="AC37" s="323" t="str">
        <f t="shared" si="6"/>
        <v>○</v>
      </c>
      <c r="AE37" s="110">
        <f t="shared" si="7"/>
        <v>0</v>
      </c>
      <c r="AF37" s="111">
        <f t="shared" si="8"/>
        <v>0</v>
      </c>
      <c r="AG37" s="345" t="str">
        <f t="shared" si="9"/>
        <v>○</v>
      </c>
    </row>
    <row r="38" spans="1:42" ht="25.05" customHeight="1">
      <c r="A38" s="107" t="s">
        <v>149</v>
      </c>
      <c r="B38" s="171"/>
      <c r="C38" s="171"/>
      <c r="D38" s="171"/>
      <c r="E38" s="171"/>
      <c r="F38" s="108">
        <f t="shared" si="1"/>
        <v>0</v>
      </c>
      <c r="G38" s="171"/>
      <c r="H38" s="171"/>
      <c r="I38" s="171"/>
      <c r="J38" s="171"/>
      <c r="K38" s="108">
        <f t="shared" si="2"/>
        <v>0</v>
      </c>
      <c r="L38" s="171"/>
      <c r="M38" s="171"/>
      <c r="N38" s="171"/>
      <c r="O38" s="322"/>
      <c r="P38" s="109">
        <f t="shared" si="3"/>
        <v>0</v>
      </c>
      <c r="Q38" s="66"/>
      <c r="R38" s="107" t="s">
        <v>149</v>
      </c>
      <c r="S38" s="171"/>
      <c r="T38" s="171"/>
      <c r="U38" s="171"/>
      <c r="V38" s="172"/>
      <c r="X38" s="350"/>
      <c r="Y38" s="172"/>
      <c r="AA38" s="110">
        <f t="shared" si="4"/>
        <v>0</v>
      </c>
      <c r="AB38" s="111">
        <f>SUM(S38:V38)</f>
        <v>0</v>
      </c>
      <c r="AC38" s="323" t="str">
        <f t="shared" si="6"/>
        <v>○</v>
      </c>
      <c r="AE38" s="110">
        <f t="shared" si="7"/>
        <v>0</v>
      </c>
      <c r="AF38" s="111">
        <f t="shared" si="8"/>
        <v>0</v>
      </c>
      <c r="AG38" s="345" t="str">
        <f t="shared" si="9"/>
        <v>○</v>
      </c>
    </row>
    <row r="39" spans="1:42" ht="25.05" customHeight="1">
      <c r="A39" s="101" t="s">
        <v>150</v>
      </c>
      <c r="B39" s="254"/>
      <c r="C39" s="254"/>
      <c r="D39" s="254"/>
      <c r="E39" s="254"/>
      <c r="F39" s="112">
        <f t="shared" si="1"/>
        <v>0</v>
      </c>
      <c r="G39" s="254"/>
      <c r="H39" s="254"/>
      <c r="I39" s="254"/>
      <c r="J39" s="254"/>
      <c r="K39" s="112">
        <f t="shared" si="2"/>
        <v>0</v>
      </c>
      <c r="L39" s="254"/>
      <c r="M39" s="254"/>
      <c r="N39" s="254"/>
      <c r="O39" s="254"/>
      <c r="P39" s="256">
        <f t="shared" si="3"/>
        <v>0</v>
      </c>
      <c r="Q39" s="66"/>
      <c r="R39" s="101" t="s">
        <v>150</v>
      </c>
      <c r="S39" s="254"/>
      <c r="T39" s="254"/>
      <c r="U39" s="254"/>
      <c r="V39" s="255"/>
      <c r="X39" s="351"/>
      <c r="Y39" s="255"/>
      <c r="AA39" s="113">
        <f>(C39+H39)*2+(M39)*1</f>
        <v>0</v>
      </c>
      <c r="AB39" s="114">
        <f>SUM(S39:V39)</f>
        <v>0</v>
      </c>
      <c r="AC39" s="143" t="str">
        <f t="shared" ref="AC39" si="10">IF(AA39&lt;AB39,"×","○")</f>
        <v>○</v>
      </c>
      <c r="AE39" s="113">
        <f>(C39+H39)*2+(M39)*2</f>
        <v>0</v>
      </c>
      <c r="AF39" s="114">
        <f t="shared" si="8"/>
        <v>0</v>
      </c>
      <c r="AG39" s="143" t="str">
        <f t="shared" si="9"/>
        <v>○</v>
      </c>
    </row>
    <row r="40" spans="1:42" ht="16.2">
      <c r="A40" s="228" t="s">
        <v>282</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row>
    <row r="41" spans="1:42" ht="16.2">
      <c r="A41" s="228"/>
      <c r="B41" s="229" t="s">
        <v>283</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row>
    <row r="42" spans="1:42" ht="16.2">
      <c r="A42" s="228" t="s">
        <v>289</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row>
    <row r="43" spans="1:42" ht="16.2">
      <c r="A43" s="230" t="s">
        <v>290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row>
    <row r="44" spans="1:42" ht="16.2">
      <c r="A44" s="230"/>
      <c r="B44" s="229" t="s">
        <v>291</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row>
    <row r="45" spans="1:42" ht="16.2">
      <c r="A45" s="230" t="s">
        <v>292</v>
      </c>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row>
    <row r="46" spans="1:42" ht="17.25" customHeight="1">
      <c r="A46" s="230" t="s">
        <v>377</v>
      </c>
      <c r="B46" s="229"/>
      <c r="C46" s="229"/>
      <c r="D46" s="229"/>
      <c r="E46" s="229"/>
      <c r="F46" s="229"/>
      <c r="G46" s="229"/>
      <c r="H46" s="229"/>
    </row>
    <row r="47" spans="1:42" ht="17.25" customHeight="1">
      <c r="A47" s="253" t="s">
        <v>465</v>
      </c>
      <c r="B47" s="229"/>
      <c r="C47" s="229"/>
      <c r="D47" s="229"/>
      <c r="E47" s="229"/>
      <c r="F47" s="229"/>
      <c r="G47" s="229"/>
      <c r="H47" s="229"/>
    </row>
    <row r="48" spans="1:42" ht="16.2">
      <c r="A48" s="229" t="s">
        <v>466</v>
      </c>
    </row>
  </sheetData>
  <sheetProtection algorithmName="SHA-512" hashValue="2gY7FQQOpXrbsQF3mbyn1QW5DJVPVKjh874PxZqfrjPtbk/oM99/kzpHNUxt1FV8+UONjOIgffPbnwO7yk967g==" saltValue="4gdiAz0/XOdN0K9wDqxjGg==" spinCount="100000" sheet="1" objects="1" scenarios="1"/>
  <mergeCells count="15">
    <mergeCell ref="AE4:AG5"/>
    <mergeCell ref="AE6:AE9"/>
    <mergeCell ref="AF6:AF9"/>
    <mergeCell ref="AG6:AG9"/>
    <mergeCell ref="R4:V5"/>
    <mergeCell ref="AA4:AC5"/>
    <mergeCell ref="A4:P4"/>
    <mergeCell ref="A5:P5"/>
    <mergeCell ref="AC6:AC9"/>
    <mergeCell ref="B6:F6"/>
    <mergeCell ref="G6:K6"/>
    <mergeCell ref="AA6:AA9"/>
    <mergeCell ref="AB6:AB9"/>
    <mergeCell ref="L6:P6"/>
    <mergeCell ref="X4:Y5"/>
  </mergeCells>
  <phoneticPr fontId="2"/>
  <dataValidations count="12">
    <dataValidation type="whole" operator="greaterThanOrEqual" allowBlank="1" showInputMessage="1" showErrorMessage="1" error="空床数がマイナスになっています" sqref="L10:L39 B10:B39 G10:G39">
      <formula1>D10</formula1>
    </dataValidation>
    <dataValidation type="custom" allowBlank="1" showInputMessage="1" showErrorMessage="1" error="休止病床数の上限を上回っています" sqref="S10:S39">
      <formula1>SUM(S10:V10)&lt;=AA10</formula1>
    </dataValidation>
    <dataValidation type="custom" allowBlank="1" showInputMessage="1" showErrorMessage="1" error="休止病床数の上限を上回っています" sqref="T11:T39">
      <formula1>SUM(S11:V11)&lt;=AA11</formula1>
    </dataValidation>
    <dataValidation type="custom" allowBlank="1" showInputMessage="1" showErrorMessage="1" error="休止病床数の上限を上回っています" sqref="U10:U39">
      <formula1>SUM(S10:V10)&lt;=AA10</formula1>
    </dataValidation>
    <dataValidation type="custom" allowBlank="1" showInputMessage="1" showErrorMessage="1" error="休止病床数の上限を上回っています" sqref="V10:V39">
      <formula1>SUM(S10:V10)&lt;=AA10</formula1>
    </dataValidation>
    <dataValidation type="whole" operator="lessThanOrEqual" allowBlank="1" showInputMessage="1" showErrorMessage="1" error="確保病床数を超えております" sqref="C10:C39 H10:H39 M10:M39">
      <formula1>B10</formula1>
    </dataValidation>
    <dataValidation type="whole" operator="lessThanOrEqual" showInputMessage="1" showErrorMessage="1" error="空床数がマイナスになっています" sqref="D10:D39 I10:I39 N10:N39">
      <formula1>C10</formula1>
    </dataValidation>
    <dataValidation type="whole" operator="lessThanOrEqual" allowBlank="1" showInputMessage="1" showErrorMessage="1" error="(C)と(D)の合計が(B)を超えています_x000a_" prompt="(C)と(D)の合計が(B)を超えない上限で値を入力してください" sqref="E10:E39 J10:J39">
      <formula1>C10-D10</formula1>
    </dataValidation>
    <dataValidation type="whole" operator="lessThanOrEqual" allowBlank="1" showInputMessage="1" showErrorMessage="1" error="(C)と(D)の合計が(B)を超えています" prompt="(C)と(D)の合計が(B)を超えない上限で値を入力してください" sqref="O10:O39">
      <formula1>M10-N10</formula1>
    </dataValidation>
    <dataValidation type="custom" allowBlank="1" showInputMessage="1" showErrorMessage="1" error="休止病床数の上限を上回っています" sqref="X10:X39">
      <formula1>SUM(X10:Y10,S10:V10)&lt;=AE10</formula1>
    </dataValidation>
    <dataValidation type="custom" allowBlank="1" showInputMessage="1" showErrorMessage="1" error="休止病床数の上限を上回っています" sqref="Y10:Y39">
      <formula1>SUM(X10:Y10,S10:V10)&lt;=AE10</formula1>
    </dataValidation>
    <dataValidation type="custom" allowBlank="1" showInputMessage="1" showErrorMessage="1" error="休止病床数の上限を上回っています" sqref="T10">
      <formula1>SUM(S10:V10)&lt;=AA10</formula1>
    </dataValidation>
  </dataValidations>
  <pageMargins left="0.7" right="0.7" top="0.75" bottom="0.75" header="0.3" footer="0.3"/>
  <pageSetup paperSize="9" scale="47"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47"/>
  <sheetViews>
    <sheetView view="pageBreakPreview" zoomScale="85" zoomScaleNormal="100" zoomScaleSheetLayoutView="85" workbookViewId="0">
      <selection activeCell="A2" sqref="A2"/>
    </sheetView>
  </sheetViews>
  <sheetFormatPr defaultColWidth="9" defaultRowHeight="33.6" customHeight="1"/>
  <cols>
    <col min="1" max="1" width="15.09765625" style="66" customWidth="1"/>
    <col min="2" max="4" width="12.69921875" style="66" customWidth="1"/>
    <col min="5" max="5" width="4.5" style="67" customWidth="1"/>
    <col min="6" max="6" width="5.19921875" style="68" bestFit="1" customWidth="1"/>
    <col min="7" max="7" width="8.5" style="69" customWidth="1"/>
    <col min="8" max="8" width="13.296875" style="69" bestFit="1" customWidth="1"/>
    <col min="9" max="11" width="6.59765625" style="68" customWidth="1"/>
    <col min="12" max="12" width="1" style="68" customWidth="1"/>
    <col min="13" max="13" width="8.59765625" style="69" customWidth="1"/>
    <col min="14" max="18" width="5.69921875" style="68" customWidth="1"/>
    <col min="19" max="19" width="9" style="66" customWidth="1"/>
    <col min="20" max="16384" width="9" style="66"/>
  </cols>
  <sheetData>
    <row r="1" spans="1:25" ht="33.6" customHeight="1">
      <c r="A1" s="65" t="s">
        <v>468</v>
      </c>
    </row>
    <row r="2" spans="1:25" ht="33" customHeight="1">
      <c r="A2" s="65" t="s">
        <v>386</v>
      </c>
    </row>
    <row r="3" spans="1:25" ht="34.950000000000003" customHeight="1" thickBot="1">
      <c r="F3" s="268" t="s">
        <v>415</v>
      </c>
      <c r="H3" s="83"/>
      <c r="I3" s="83"/>
      <c r="J3" s="83"/>
      <c r="K3" s="83"/>
      <c r="M3" s="335"/>
      <c r="N3" s="572"/>
      <c r="O3" s="573"/>
    </row>
    <row r="4" spans="1:25" ht="33.6" customHeight="1" thickTop="1">
      <c r="A4" s="70" t="s">
        <v>415</v>
      </c>
      <c r="B4" s="71"/>
      <c r="C4" s="71"/>
      <c r="D4" s="72" t="s">
        <v>61</v>
      </c>
      <c r="E4" s="73"/>
      <c r="F4" s="532" t="s">
        <v>294</v>
      </c>
      <c r="G4" s="264"/>
      <c r="H4" s="265"/>
      <c r="I4" s="267" t="s">
        <v>412</v>
      </c>
      <c r="J4" s="267" t="s">
        <v>413</v>
      </c>
      <c r="K4" s="267" t="s">
        <v>414</v>
      </c>
      <c r="M4" s="365"/>
      <c r="N4" s="89"/>
      <c r="O4" s="89"/>
      <c r="P4" s="89"/>
      <c r="Q4" s="89"/>
      <c r="R4" s="336"/>
    </row>
    <row r="5" spans="1:25" ht="33.6" customHeight="1">
      <c r="A5" s="521" t="s">
        <v>269</v>
      </c>
      <c r="B5" s="521" t="s">
        <v>63</v>
      </c>
      <c r="C5" s="82" t="s">
        <v>64</v>
      </c>
      <c r="D5" s="403">
        <f>SUM(I8:K8)</f>
        <v>0</v>
      </c>
      <c r="E5" s="73"/>
      <c r="F5" s="532"/>
      <c r="G5" s="528" t="s">
        <v>64</v>
      </c>
      <c r="H5" s="326" t="s">
        <v>276</v>
      </c>
      <c r="I5" s="134">
        <f>'空床数計算シート(７月②) '!$C$7</f>
        <v>0</v>
      </c>
      <c r="J5" s="134">
        <f>'空床数計算シート(８月②) '!$C$7</f>
        <v>0</v>
      </c>
      <c r="K5" s="134">
        <f>'空床数計算シート(９月②) '!$C$7</f>
        <v>0</v>
      </c>
      <c r="M5" s="91"/>
      <c r="N5" s="366"/>
      <c r="O5" s="366"/>
      <c r="P5" s="366"/>
      <c r="Q5" s="80"/>
      <c r="R5" s="80"/>
    </row>
    <row r="6" spans="1:25" ht="33.6" customHeight="1">
      <c r="A6" s="521"/>
      <c r="B6" s="521"/>
      <c r="C6" s="82" t="s">
        <v>66</v>
      </c>
      <c r="D6" s="403">
        <f>SUM(I12:K12)</f>
        <v>0</v>
      </c>
      <c r="E6" s="73"/>
      <c r="F6" s="532"/>
      <c r="G6" s="528"/>
      <c r="H6" s="77" t="s">
        <v>373</v>
      </c>
      <c r="I6" s="135">
        <f>'空床数計算シート(７月②) '!$D$7</f>
        <v>0</v>
      </c>
      <c r="J6" s="135">
        <f>'空床数計算シート(８月②) '!$D$7</f>
        <v>0</v>
      </c>
      <c r="K6" s="135">
        <f>'空床数計算シート(９月②) '!$D$7</f>
        <v>0</v>
      </c>
      <c r="M6" s="91"/>
      <c r="N6" s="366"/>
      <c r="O6" s="366"/>
      <c r="P6" s="366"/>
      <c r="Q6" s="80"/>
      <c r="R6" s="80"/>
      <c r="S6" s="78"/>
    </row>
    <row r="7" spans="1:25" ht="33.6" customHeight="1" thickBot="1">
      <c r="A7" s="521"/>
      <c r="B7" s="521"/>
      <c r="C7" s="404" t="s">
        <v>67</v>
      </c>
      <c r="D7" s="405">
        <f>SUM(I16:K16)</f>
        <v>0</v>
      </c>
      <c r="E7" s="73"/>
      <c r="F7" s="532"/>
      <c r="G7" s="528"/>
      <c r="H7" s="327" t="s">
        <v>273</v>
      </c>
      <c r="I7" s="135">
        <f>'空床数計算シート(７月②) '!$E$7</f>
        <v>0</v>
      </c>
      <c r="J7" s="135">
        <f>'空床数計算シート(８月②) '!$E$7</f>
        <v>0</v>
      </c>
      <c r="K7" s="135">
        <f>'空床数計算シート(９月②) '!$E$7</f>
        <v>0</v>
      </c>
      <c r="M7" s="367"/>
      <c r="N7" s="366"/>
      <c r="O7" s="366"/>
      <c r="P7" s="366"/>
      <c r="Q7" s="80"/>
      <c r="R7" s="80"/>
    </row>
    <row r="8" spans="1:25" ht="33.6" customHeight="1">
      <c r="A8" s="250"/>
      <c r="B8" s="250"/>
      <c r="C8" s="240"/>
      <c r="D8" s="241"/>
      <c r="E8" s="73"/>
      <c r="F8" s="532"/>
      <c r="G8" s="528"/>
      <c r="H8" s="269" t="s">
        <v>272</v>
      </c>
      <c r="I8" s="136">
        <f>I5-I6-I7</f>
        <v>0</v>
      </c>
      <c r="J8" s="136">
        <f t="shared" ref="J8:K8" si="0">J5-J6-J7</f>
        <v>0</v>
      </c>
      <c r="K8" s="136">
        <f t="shared" si="0"/>
        <v>0</v>
      </c>
      <c r="M8" s="80"/>
      <c r="N8" s="80"/>
      <c r="O8" s="66"/>
      <c r="P8" s="66"/>
      <c r="Q8" s="83"/>
      <c r="R8" s="83"/>
    </row>
    <row r="9" spans="1:25" ht="33.6" customHeight="1">
      <c r="A9" s="97"/>
      <c r="B9" s="97"/>
      <c r="C9" s="240"/>
      <c r="D9" s="241"/>
      <c r="E9" s="73"/>
      <c r="F9" s="532"/>
      <c r="G9" s="528" t="s">
        <v>275</v>
      </c>
      <c r="H9" s="266" t="s">
        <v>276</v>
      </c>
      <c r="I9" s="134">
        <f>'空床数計算シート(７月②) '!$H$7</f>
        <v>0</v>
      </c>
      <c r="J9" s="134">
        <f>'空床数計算シート(８月②) '!$H$7</f>
        <v>0</v>
      </c>
      <c r="K9" s="134">
        <f>'空床数計算シート(９月②) '!$H$7</f>
        <v>0</v>
      </c>
      <c r="M9" s="80"/>
      <c r="N9" s="80"/>
      <c r="O9" s="66"/>
      <c r="P9" s="66"/>
      <c r="Q9" s="66"/>
      <c r="R9" s="66"/>
    </row>
    <row r="10" spans="1:25" ht="33.6" customHeight="1">
      <c r="A10" s="83"/>
      <c r="B10" s="83"/>
      <c r="C10" s="83"/>
      <c r="D10" s="83"/>
      <c r="E10" s="73"/>
      <c r="F10" s="532"/>
      <c r="G10" s="528"/>
      <c r="H10" s="77" t="s">
        <v>373</v>
      </c>
      <c r="I10" s="135">
        <f>'空床数計算シート(７月②) '!$I$7</f>
        <v>0</v>
      </c>
      <c r="J10" s="135">
        <f>'空床数計算シート(８月②) '!$I$7</f>
        <v>0</v>
      </c>
      <c r="K10" s="135">
        <f>'空床数計算シート(９月②) '!$I$7</f>
        <v>0</v>
      </c>
      <c r="M10" s="80"/>
      <c r="N10" s="80"/>
      <c r="O10" s="66"/>
      <c r="P10" s="66"/>
      <c r="Q10" s="66"/>
      <c r="R10" s="66"/>
      <c r="Y10" s="83"/>
    </row>
    <row r="11" spans="1:25" ht="33.6" customHeight="1">
      <c r="A11" s="83"/>
      <c r="B11" s="83"/>
      <c r="C11" s="83"/>
      <c r="D11" s="83"/>
      <c r="E11" s="73"/>
      <c r="F11" s="532"/>
      <c r="G11" s="528"/>
      <c r="H11" s="328" t="s">
        <v>273</v>
      </c>
      <c r="I11" s="135">
        <f>'空床数計算シート(７月②) '!$J$7</f>
        <v>0</v>
      </c>
      <c r="J11" s="135">
        <f>'空床数計算シート(８月②) '!$J$7</f>
        <v>0</v>
      </c>
      <c r="K11" s="135">
        <f>'空床数計算シート(９月②) '!$J$7</f>
        <v>0</v>
      </c>
      <c r="M11" s="80"/>
      <c r="N11" s="80"/>
      <c r="O11" s="66"/>
      <c r="P11" s="66"/>
      <c r="Q11" s="66"/>
      <c r="R11" s="66"/>
    </row>
    <row r="12" spans="1:25" ht="33.6" customHeight="1">
      <c r="A12" s="83"/>
      <c r="B12" s="83"/>
      <c r="C12" s="83"/>
      <c r="D12" s="83"/>
      <c r="E12" s="73"/>
      <c r="F12" s="532"/>
      <c r="G12" s="528"/>
      <c r="H12" s="329" t="s">
        <v>272</v>
      </c>
      <c r="I12" s="137">
        <f>I9-I10-I11</f>
        <v>0</v>
      </c>
      <c r="J12" s="137">
        <f t="shared" ref="J12:K12" si="1">J9-J10-J11</f>
        <v>0</v>
      </c>
      <c r="K12" s="137">
        <f t="shared" si="1"/>
        <v>0</v>
      </c>
      <c r="M12" s="80"/>
      <c r="N12" s="80"/>
      <c r="O12" s="66"/>
      <c r="P12" s="66"/>
      <c r="Q12" s="66"/>
      <c r="R12" s="66"/>
    </row>
    <row r="13" spans="1:25" ht="33.6" customHeight="1">
      <c r="A13" s="83"/>
      <c r="B13" s="83"/>
      <c r="C13" s="83"/>
      <c r="D13" s="83"/>
      <c r="E13" s="73"/>
      <c r="F13" s="532"/>
      <c r="G13" s="529" t="s">
        <v>2</v>
      </c>
      <c r="H13" s="266" t="s">
        <v>276</v>
      </c>
      <c r="I13" s="138">
        <f>'空床数計算シート(７月②) '!$M$7</f>
        <v>0</v>
      </c>
      <c r="J13" s="138">
        <f>'空床数計算シート(８月②) '!$M$7</f>
        <v>0</v>
      </c>
      <c r="K13" s="138">
        <f>'空床数計算シート(９月②) '!$M$7</f>
        <v>0</v>
      </c>
      <c r="M13" s="80"/>
      <c r="N13" s="80"/>
      <c r="O13" s="66"/>
      <c r="P13" s="66"/>
      <c r="Q13" s="66"/>
      <c r="R13" s="66"/>
    </row>
    <row r="14" spans="1:25" ht="33.6" customHeight="1">
      <c r="A14" s="375"/>
      <c r="B14" s="83"/>
      <c r="C14" s="83"/>
      <c r="D14" s="83"/>
      <c r="E14" s="73"/>
      <c r="F14" s="532"/>
      <c r="G14" s="530"/>
      <c r="H14" s="77" t="s">
        <v>373</v>
      </c>
      <c r="I14" s="138">
        <f>'空床数計算シート(７月②) '!$N$7</f>
        <v>0</v>
      </c>
      <c r="J14" s="138">
        <f>'空床数計算シート(８月②) '!$N$7</f>
        <v>0</v>
      </c>
      <c r="K14" s="138">
        <f>'空床数計算シート(９月②) '!$N$7</f>
        <v>0</v>
      </c>
      <c r="M14" s="80"/>
      <c r="N14" s="80"/>
      <c r="O14" s="66"/>
      <c r="P14" s="66"/>
      <c r="Q14" s="66"/>
      <c r="R14" s="66"/>
    </row>
    <row r="15" spans="1:25" ht="33.6" customHeight="1">
      <c r="A15" s="260"/>
      <c r="B15" s="260"/>
      <c r="C15" s="260"/>
      <c r="D15" s="260"/>
      <c r="E15" s="73"/>
      <c r="F15" s="532"/>
      <c r="G15" s="530"/>
      <c r="H15" s="327" t="s">
        <v>273</v>
      </c>
      <c r="I15" s="138">
        <f>'空床数計算シート(７月②) '!$O$7</f>
        <v>0</v>
      </c>
      <c r="J15" s="138">
        <f>'空床数計算シート(８月②) '!$O$7</f>
        <v>0</v>
      </c>
      <c r="K15" s="138">
        <f>'空床数計算シート(９月②) '!$O$7</f>
        <v>0</v>
      </c>
      <c r="M15" s="80"/>
      <c r="N15" s="80"/>
      <c r="O15" s="66"/>
      <c r="P15" s="66"/>
      <c r="Q15" s="66"/>
      <c r="R15" s="66"/>
      <c r="X15" s="83"/>
    </row>
    <row r="16" spans="1:25" ht="33.6" customHeight="1">
      <c r="A16" s="260"/>
      <c r="B16" s="260"/>
      <c r="C16" s="260"/>
      <c r="D16" s="260"/>
      <c r="E16" s="73"/>
      <c r="F16" s="532"/>
      <c r="G16" s="531"/>
      <c r="H16" s="269" t="s">
        <v>272</v>
      </c>
      <c r="I16" s="137">
        <f>I13-I14-I15</f>
        <v>0</v>
      </c>
      <c r="J16" s="137">
        <f t="shared" ref="J16:K16" si="2">J13-J14-J15</f>
        <v>0</v>
      </c>
      <c r="K16" s="137">
        <f t="shared" si="2"/>
        <v>0</v>
      </c>
      <c r="N16" s="80"/>
      <c r="O16" s="83"/>
      <c r="P16" s="83"/>
      <c r="Q16" s="83"/>
      <c r="R16" s="83"/>
      <c r="S16" s="83"/>
      <c r="Y16" s="83"/>
    </row>
    <row r="17" spans="1:19" ht="33.6" customHeight="1">
      <c r="A17" s="260"/>
      <c r="B17" s="260"/>
      <c r="C17" s="260"/>
      <c r="D17" s="260"/>
      <c r="E17" s="535" t="s">
        <v>75</v>
      </c>
      <c r="F17" s="535"/>
      <c r="G17" s="535"/>
      <c r="H17" s="535"/>
      <c r="I17" s="535"/>
      <c r="J17" s="535"/>
      <c r="K17" s="535"/>
      <c r="M17" s="83"/>
      <c r="N17" s="66"/>
      <c r="O17" s="66"/>
      <c r="P17" s="66"/>
      <c r="Q17" s="66"/>
      <c r="R17" s="66"/>
      <c r="S17" s="83"/>
    </row>
    <row r="18" spans="1:19" ht="33.6" customHeight="1">
      <c r="A18" s="260"/>
      <c r="B18" s="260"/>
      <c r="C18" s="260"/>
      <c r="D18" s="260"/>
      <c r="E18" s="535"/>
      <c r="F18" s="535"/>
      <c r="G18" s="535"/>
      <c r="H18" s="535"/>
      <c r="I18" s="535"/>
      <c r="J18" s="535"/>
      <c r="K18" s="535"/>
      <c r="L18" s="83"/>
      <c r="M18" s="83"/>
      <c r="N18" s="66"/>
      <c r="O18" s="66"/>
      <c r="P18" s="66"/>
      <c r="Q18" s="66"/>
      <c r="R18" s="66"/>
    </row>
    <row r="19" spans="1:19" ht="33.6" customHeight="1" thickBot="1">
      <c r="A19" s="260"/>
      <c r="B19" s="260"/>
      <c r="C19" s="260"/>
      <c r="D19" s="260"/>
      <c r="E19" s="368"/>
      <c r="G19" s="268" t="s">
        <v>415</v>
      </c>
      <c r="H19" s="80"/>
      <c r="I19" s="83"/>
      <c r="J19" s="83"/>
      <c r="K19" s="242"/>
      <c r="L19" s="245"/>
      <c r="M19" s="80"/>
      <c r="N19" s="66"/>
      <c r="O19" s="66"/>
      <c r="P19" s="66"/>
      <c r="Q19" s="66"/>
      <c r="R19" s="66"/>
    </row>
    <row r="20" spans="1:19" ht="33.6" customHeight="1" thickTop="1">
      <c r="A20" s="70" t="s">
        <v>415</v>
      </c>
      <c r="B20" s="71"/>
      <c r="C20" s="81"/>
      <c r="D20" s="72" t="s">
        <v>68</v>
      </c>
      <c r="E20" s="73"/>
      <c r="G20" s="526" t="s">
        <v>285</v>
      </c>
      <c r="H20" s="527"/>
      <c r="I20" s="267" t="s">
        <v>412</v>
      </c>
      <c r="J20" s="267" t="s">
        <v>413</v>
      </c>
      <c r="K20" s="267" t="s">
        <v>414</v>
      </c>
      <c r="M20" s="83"/>
      <c r="N20" s="66"/>
      <c r="O20" s="66"/>
      <c r="P20" s="66"/>
      <c r="Q20" s="66"/>
      <c r="R20" s="66"/>
    </row>
    <row r="21" spans="1:19" ht="33.6" customHeight="1">
      <c r="A21" s="522" t="s">
        <v>69</v>
      </c>
      <c r="B21" s="522" t="s">
        <v>70</v>
      </c>
      <c r="C21" s="82" t="s">
        <v>71</v>
      </c>
      <c r="D21" s="403">
        <f>SUM(I21:K21)</f>
        <v>0</v>
      </c>
      <c r="E21" s="73"/>
      <c r="G21" s="533" t="s">
        <v>286</v>
      </c>
      <c r="H21" s="534"/>
      <c r="I21" s="85">
        <f>'空床数計算シート(７月②) '!$S$7</f>
        <v>0</v>
      </c>
      <c r="J21" s="85">
        <f>'空床数計算シート(８月②) '!$S$7</f>
        <v>0</v>
      </c>
      <c r="K21" s="85">
        <f>'空床数計算シート(９月②) '!$S$7</f>
        <v>0</v>
      </c>
      <c r="M21" s="83"/>
      <c r="N21" s="66"/>
      <c r="O21" s="66"/>
      <c r="P21" s="66"/>
      <c r="Q21" s="66"/>
      <c r="R21" s="66"/>
    </row>
    <row r="22" spans="1:19" ht="33.6" customHeight="1">
      <c r="A22" s="523"/>
      <c r="B22" s="523"/>
      <c r="C22" s="82" t="s">
        <v>66</v>
      </c>
      <c r="D22" s="403">
        <f>SUM(I22:K22)</f>
        <v>0</v>
      </c>
      <c r="E22" s="73"/>
      <c r="G22" s="533" t="s">
        <v>284</v>
      </c>
      <c r="H22" s="534"/>
      <c r="I22" s="85">
        <f>'空床数計算シート(７月②) '!$T$7</f>
        <v>0</v>
      </c>
      <c r="J22" s="85">
        <f>'空床数計算シート(８月②) '!$T$7</f>
        <v>0</v>
      </c>
      <c r="K22" s="85">
        <f>'空床数計算シート(９月②) '!$T$7</f>
        <v>0</v>
      </c>
      <c r="M22" s="83"/>
      <c r="N22" s="66"/>
      <c r="O22" s="66"/>
      <c r="P22" s="66"/>
      <c r="Q22" s="66"/>
      <c r="R22" s="66"/>
    </row>
    <row r="23" spans="1:19" ht="33.6" customHeight="1">
      <c r="A23" s="523"/>
      <c r="B23" s="523"/>
      <c r="C23" s="82" t="s">
        <v>440</v>
      </c>
      <c r="D23" s="403">
        <f>SUM(I23:K23)+SUM(I28:K28)</f>
        <v>0</v>
      </c>
      <c r="E23" s="73"/>
      <c r="G23" s="533" t="s">
        <v>440</v>
      </c>
      <c r="H23" s="534"/>
      <c r="I23" s="85">
        <f>'空床数計算シート(７月②) '!$U$7</f>
        <v>0</v>
      </c>
      <c r="J23" s="85">
        <f>'空床数計算シート(８月②) '!$U$7</f>
        <v>0</v>
      </c>
      <c r="K23" s="85">
        <f>'空床数計算シート(９月②) '!$U$7</f>
        <v>0</v>
      </c>
      <c r="M23" s="83"/>
      <c r="N23" s="66"/>
      <c r="O23" s="66"/>
      <c r="P23" s="66"/>
      <c r="Q23" s="66"/>
      <c r="R23" s="66"/>
    </row>
    <row r="24" spans="1:19" ht="33.6" customHeight="1" thickBot="1">
      <c r="A24" s="524"/>
      <c r="B24" s="524"/>
      <c r="C24" s="82" t="s">
        <v>67</v>
      </c>
      <c r="D24" s="405">
        <f>SUM(I24:K24)+SUM(I29:K29)</f>
        <v>0</v>
      </c>
      <c r="E24" s="83"/>
      <c r="G24" s="533" t="s">
        <v>288</v>
      </c>
      <c r="H24" s="534"/>
      <c r="I24" s="85">
        <f>'空床数計算シート(７月②) '!$V$7</f>
        <v>0</v>
      </c>
      <c r="J24" s="85">
        <f>'空床数計算シート(８月②) '!$V$7</f>
        <v>0</v>
      </c>
      <c r="K24" s="85">
        <f>'空床数計算シート(９月②) '!$V$7</f>
        <v>0</v>
      </c>
      <c r="M24" s="80"/>
      <c r="N24" s="66"/>
      <c r="O24" s="66"/>
      <c r="P24" s="66"/>
      <c r="Q24" s="66"/>
      <c r="R24" s="66"/>
    </row>
    <row r="25" spans="1:19" ht="33.6" customHeight="1">
      <c r="B25" s="361"/>
      <c r="C25" s="361"/>
      <c r="D25" s="361"/>
      <c r="E25" s="83"/>
      <c r="G25" s="93"/>
      <c r="M25" s="83"/>
      <c r="N25" s="66"/>
      <c r="O25" s="66"/>
      <c r="P25" s="66"/>
      <c r="Q25" s="66"/>
      <c r="R25" s="66"/>
    </row>
    <row r="26" spans="1:19" ht="33.6" customHeight="1">
      <c r="A26" s="245"/>
      <c r="B26" s="245"/>
      <c r="C26" s="245"/>
      <c r="D26" s="245"/>
      <c r="E26" s="83"/>
      <c r="G26" s="268" t="s">
        <v>415</v>
      </c>
      <c r="H26" s="68"/>
      <c r="M26" s="83"/>
      <c r="N26" s="66"/>
      <c r="O26" s="66"/>
      <c r="P26" s="66"/>
      <c r="Q26" s="66"/>
      <c r="R26" s="66"/>
    </row>
    <row r="27" spans="1:19" ht="33.6" customHeight="1">
      <c r="E27" s="83"/>
      <c r="G27" s="538" t="s">
        <v>362</v>
      </c>
      <c r="H27" s="539"/>
      <c r="I27" s="267" t="s">
        <v>412</v>
      </c>
      <c r="J27" s="267" t="s">
        <v>413</v>
      </c>
      <c r="K27" s="267" t="s">
        <v>414</v>
      </c>
      <c r="M27" s="83"/>
      <c r="N27" s="66"/>
      <c r="O27" s="66"/>
      <c r="P27" s="66"/>
      <c r="Q27" s="66"/>
      <c r="R27" s="66"/>
    </row>
    <row r="28" spans="1:19" ht="33.6" customHeight="1">
      <c r="E28" s="83"/>
      <c r="G28" s="525" t="s">
        <v>442</v>
      </c>
      <c r="H28" s="525"/>
      <c r="I28" s="352">
        <f>'空床数計算シート(７月②) '!$X$7</f>
        <v>0</v>
      </c>
      <c r="J28" s="352">
        <f>'空床数計算シート(８月②) '!$X$7</f>
        <v>0</v>
      </c>
      <c r="K28" s="352">
        <f>'空床数計算シート(９月②) '!$X$7</f>
        <v>0</v>
      </c>
      <c r="M28" s="83"/>
      <c r="N28" s="66"/>
      <c r="O28" s="66"/>
      <c r="P28" s="66"/>
      <c r="Q28" s="66"/>
      <c r="R28" s="66"/>
    </row>
    <row r="29" spans="1:19" ht="33.6" customHeight="1">
      <c r="E29" s="83"/>
      <c r="G29" s="525" t="s">
        <v>402</v>
      </c>
      <c r="H29" s="525"/>
      <c r="I29" s="352">
        <f>'空床数計算シート(７月②) '!$Y$7</f>
        <v>0</v>
      </c>
      <c r="J29" s="352">
        <f>'空床数計算シート(８月②) '!$Y$7</f>
        <v>0</v>
      </c>
      <c r="K29" s="352">
        <f>'空床数計算シート(９月②) '!$Y$7</f>
        <v>0</v>
      </c>
      <c r="M29" s="83"/>
      <c r="N29" s="66"/>
      <c r="O29" s="66"/>
      <c r="P29" s="66"/>
      <c r="Q29" s="83"/>
      <c r="R29" s="66"/>
    </row>
    <row r="30" spans="1:19" ht="33.6" customHeight="1">
      <c r="E30" s="83"/>
      <c r="L30" s="245"/>
      <c r="M30" s="83"/>
      <c r="N30" s="66"/>
      <c r="O30" s="66"/>
      <c r="P30" s="66"/>
      <c r="Q30" s="66"/>
      <c r="R30" s="66"/>
    </row>
    <row r="31" spans="1:19" ht="33.6" customHeight="1">
      <c r="E31" s="83"/>
      <c r="L31" s="245"/>
      <c r="M31" s="80"/>
      <c r="N31" s="80"/>
      <c r="O31" s="83"/>
      <c r="P31" s="83"/>
      <c r="Q31" s="83"/>
      <c r="R31" s="83"/>
    </row>
    <row r="32" spans="1:19" ht="31.5" customHeight="1">
      <c r="E32" s="260"/>
      <c r="L32" s="239"/>
      <c r="N32" s="239"/>
      <c r="O32" s="239"/>
      <c r="P32" s="239"/>
      <c r="Q32" s="239"/>
      <c r="R32" s="239"/>
    </row>
    <row r="33" spans="5:18" ht="31.5" customHeight="1">
      <c r="E33" s="88"/>
      <c r="L33" s="361"/>
      <c r="M33" s="361"/>
      <c r="N33" s="361"/>
      <c r="O33" s="361"/>
      <c r="P33" s="361"/>
      <c r="Q33" s="361"/>
      <c r="R33" s="361"/>
    </row>
    <row r="34" spans="5:18" ht="31.5" customHeight="1">
      <c r="E34" s="88"/>
      <c r="L34" s="245"/>
      <c r="M34" s="239"/>
      <c r="N34" s="239"/>
      <c r="O34" s="239"/>
      <c r="P34" s="92"/>
      <c r="Q34" s="92"/>
      <c r="R34" s="92"/>
    </row>
    <row r="35" spans="5:18" ht="31.5" customHeight="1">
      <c r="E35" s="324"/>
      <c r="L35" s="245"/>
      <c r="M35" s="239"/>
      <c r="N35" s="239"/>
      <c r="O35" s="239"/>
      <c r="P35" s="92"/>
      <c r="Q35" s="92"/>
    </row>
    <row r="36" spans="5:18" ht="31.5" customHeight="1">
      <c r="L36" s="245"/>
    </row>
    <row r="37" spans="5:18" ht="31.5" customHeight="1">
      <c r="L37" s="245"/>
    </row>
    <row r="38" spans="5:18" ht="34.200000000000003" customHeight="1"/>
    <row r="39" spans="5:18" ht="31.5" customHeight="1"/>
    <row r="40" spans="5:18" ht="31.5" customHeight="1"/>
    <row r="41" spans="5:18" ht="31.5" customHeight="1"/>
    <row r="42" spans="5:18" ht="31.5" customHeight="1"/>
    <row r="43" spans="5:18" ht="31.5" customHeight="1"/>
    <row r="44" spans="5:18" ht="31.5" customHeight="1"/>
    <row r="45" spans="5:18" ht="31.5" customHeight="1"/>
    <row r="46" spans="5:18" ht="31.5" customHeight="1"/>
    <row r="47" spans="5:18" ht="31.5" customHeight="1"/>
  </sheetData>
  <sheetProtection algorithmName="SHA-512" hashValue="Xa6Sd2ifCSc5WlEs0sV8uRGLrWi06V0TClIWwMHbX81XZAo4CDnjKaI415CjqZPN0FBwnih8gghqbBJvOOGEcA==" saltValue="kt/n94XLfTwUFDh6BbL3jQ==" spinCount="100000" sheet="1" objects="1" scenarios="1"/>
  <mergeCells count="18">
    <mergeCell ref="A5:A7"/>
    <mergeCell ref="B5:B7"/>
    <mergeCell ref="G5:G8"/>
    <mergeCell ref="G9:G12"/>
    <mergeCell ref="A21:A24"/>
    <mergeCell ref="B21:B24"/>
    <mergeCell ref="G13:G16"/>
    <mergeCell ref="G23:H23"/>
    <mergeCell ref="G24:H24"/>
    <mergeCell ref="N3:O3"/>
    <mergeCell ref="G27:H27"/>
    <mergeCell ref="G29:H29"/>
    <mergeCell ref="F4:F16"/>
    <mergeCell ref="G20:H20"/>
    <mergeCell ref="G21:H21"/>
    <mergeCell ref="G22:H22"/>
    <mergeCell ref="E17:K18"/>
    <mergeCell ref="G28:H28"/>
  </mergeCells>
  <phoneticPr fontId="2"/>
  <printOptions horizontalCentered="1"/>
  <pageMargins left="0.39370078740157483" right="0" top="0.19685039370078741" bottom="0.19685039370078741" header="0" footer="0"/>
  <pageSetup paperSize="9" scale="86"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9"/>
  <sheetViews>
    <sheetView view="pageBreakPreview" zoomScale="75" zoomScaleNormal="85" zoomScaleSheetLayoutView="75" workbookViewId="0">
      <selection activeCell="R41" sqref="R41"/>
    </sheetView>
  </sheetViews>
  <sheetFormatPr defaultColWidth="9" defaultRowHeight="13.2"/>
  <cols>
    <col min="1" max="16" width="5.59765625" style="67" customWidth="1"/>
    <col min="17" max="17" width="4.59765625" style="67" customWidth="1"/>
    <col min="18" max="19" width="6.59765625" style="67" customWidth="1"/>
    <col min="20" max="20" width="6.8984375" style="67" customWidth="1"/>
    <col min="21" max="22" width="6.59765625" style="67" customWidth="1"/>
    <col min="23" max="23" width="3.69921875" style="67" customWidth="1"/>
    <col min="24" max="25" width="9.09765625" style="67" customWidth="1"/>
    <col min="26" max="26" width="3.69921875" style="67" customWidth="1"/>
    <col min="27" max="29" width="9" style="67"/>
    <col min="30" max="30" width="6.19921875" style="67" customWidth="1"/>
    <col min="31" max="16384" width="9" style="67"/>
  </cols>
  <sheetData>
    <row r="1" spans="1:33" ht="18.75" customHeight="1">
      <c r="A1" s="233" t="s">
        <v>468</v>
      </c>
      <c r="B1" s="231"/>
      <c r="C1" s="231"/>
      <c r="D1" s="231"/>
      <c r="E1" s="231"/>
      <c r="F1" s="231"/>
      <c r="G1" s="234"/>
      <c r="H1" s="234"/>
      <c r="I1" s="234"/>
      <c r="J1" s="234"/>
      <c r="K1" s="231"/>
      <c r="L1" s="66"/>
      <c r="M1" s="66"/>
      <c r="N1" s="66"/>
      <c r="O1" s="66"/>
    </row>
    <row r="2" spans="1:33" ht="18.75" customHeight="1">
      <c r="A2" s="233" t="s">
        <v>427</v>
      </c>
      <c r="B2" s="231"/>
      <c r="C2" s="231"/>
      <c r="D2" s="231"/>
      <c r="E2" s="231"/>
      <c r="F2" s="231"/>
      <c r="G2" s="234"/>
      <c r="H2" s="247"/>
      <c r="I2" s="234"/>
      <c r="J2" s="234"/>
      <c r="K2" s="231"/>
      <c r="L2" s="94"/>
      <c r="M2" s="94"/>
      <c r="N2" s="66"/>
      <c r="O2" s="66"/>
    </row>
    <row r="3" spans="1:33">
      <c r="A3" s="65"/>
      <c r="B3" s="66"/>
      <c r="C3" s="66"/>
      <c r="D3" s="66"/>
      <c r="E3" s="66"/>
      <c r="F3" s="68"/>
      <c r="G3" s="66"/>
      <c r="H3" s="66"/>
      <c r="I3" s="66"/>
      <c r="J3" s="66"/>
      <c r="K3" s="66"/>
    </row>
    <row r="4" spans="1:33" ht="18.75" customHeight="1">
      <c r="A4" s="550" t="s">
        <v>76</v>
      </c>
      <c r="B4" s="551"/>
      <c r="C4" s="551"/>
      <c r="D4" s="551"/>
      <c r="E4" s="551"/>
      <c r="F4" s="551"/>
      <c r="G4" s="551"/>
      <c r="H4" s="551"/>
      <c r="I4" s="551"/>
      <c r="J4" s="551"/>
      <c r="K4" s="551"/>
      <c r="L4" s="551"/>
      <c r="M4" s="551"/>
      <c r="N4" s="551"/>
      <c r="O4" s="551"/>
      <c r="P4" s="552"/>
      <c r="Q4" s="66"/>
      <c r="R4" s="553" t="s">
        <v>77</v>
      </c>
      <c r="S4" s="554"/>
      <c r="T4" s="554"/>
      <c r="U4" s="554"/>
      <c r="V4" s="555"/>
      <c r="W4" s="95"/>
      <c r="X4" s="559" t="s">
        <v>361</v>
      </c>
      <c r="Y4" s="574"/>
      <c r="Z4" s="95"/>
      <c r="AA4" s="563" t="s">
        <v>117</v>
      </c>
      <c r="AB4" s="564"/>
      <c r="AC4" s="565"/>
      <c r="AD4" s="96"/>
      <c r="AE4" s="563" t="s">
        <v>363</v>
      </c>
      <c r="AF4" s="564"/>
      <c r="AG4" s="565"/>
    </row>
    <row r="5" spans="1:33" ht="13.2" customHeight="1">
      <c r="A5" s="569" t="s">
        <v>63</v>
      </c>
      <c r="B5" s="570"/>
      <c r="C5" s="570"/>
      <c r="D5" s="570"/>
      <c r="E5" s="570"/>
      <c r="F5" s="570"/>
      <c r="G5" s="570"/>
      <c r="H5" s="570"/>
      <c r="I5" s="570"/>
      <c r="J5" s="570"/>
      <c r="K5" s="570"/>
      <c r="L5" s="570"/>
      <c r="M5" s="570"/>
      <c r="N5" s="570"/>
      <c r="O5" s="570"/>
      <c r="P5" s="571"/>
      <c r="Q5" s="66"/>
      <c r="R5" s="556"/>
      <c r="S5" s="557"/>
      <c r="T5" s="557"/>
      <c r="U5" s="557"/>
      <c r="V5" s="558"/>
      <c r="W5" s="97"/>
      <c r="X5" s="575"/>
      <c r="Y5" s="576"/>
      <c r="Z5" s="97"/>
      <c r="AA5" s="566"/>
      <c r="AB5" s="567"/>
      <c r="AC5" s="568"/>
      <c r="AD5" s="96"/>
      <c r="AE5" s="566"/>
      <c r="AF5" s="567"/>
      <c r="AG5" s="568"/>
    </row>
    <row r="6" spans="1:33" ht="30" customHeight="1">
      <c r="A6" s="98"/>
      <c r="B6" s="546" t="s">
        <v>64</v>
      </c>
      <c r="C6" s="546"/>
      <c r="D6" s="546"/>
      <c r="E6" s="546"/>
      <c r="F6" s="546"/>
      <c r="G6" s="546" t="s">
        <v>66</v>
      </c>
      <c r="H6" s="546"/>
      <c r="I6" s="546"/>
      <c r="J6" s="546"/>
      <c r="K6" s="546"/>
      <c r="L6" s="547" t="s">
        <v>67</v>
      </c>
      <c r="M6" s="548"/>
      <c r="N6" s="548"/>
      <c r="O6" s="548"/>
      <c r="P6" s="549"/>
      <c r="Q6" s="66"/>
      <c r="R6" s="98"/>
      <c r="S6" s="363" t="s">
        <v>71</v>
      </c>
      <c r="T6" s="363" t="s">
        <v>66</v>
      </c>
      <c r="U6" s="392" t="s">
        <v>440</v>
      </c>
      <c r="V6" s="364" t="s">
        <v>67</v>
      </c>
      <c r="X6" s="347" t="s">
        <v>72</v>
      </c>
      <c r="Y6" s="397" t="s">
        <v>67</v>
      </c>
      <c r="AA6" s="540" t="s">
        <v>78</v>
      </c>
      <c r="AB6" s="542" t="s">
        <v>118</v>
      </c>
      <c r="AC6" s="544" t="s">
        <v>119</v>
      </c>
      <c r="AE6" s="540" t="s">
        <v>78</v>
      </c>
      <c r="AF6" s="542" t="s">
        <v>118</v>
      </c>
      <c r="AG6" s="544" t="s">
        <v>119</v>
      </c>
    </row>
    <row r="7" spans="1:33" ht="25.05" customHeight="1">
      <c r="A7" s="101" t="s">
        <v>65</v>
      </c>
      <c r="B7" s="102">
        <f t="shared" ref="B7:P7" si="0">SUM(B10:B40)</f>
        <v>0</v>
      </c>
      <c r="C7" s="102">
        <f t="shared" si="0"/>
        <v>0</v>
      </c>
      <c r="D7" s="102">
        <f t="shared" si="0"/>
        <v>0</v>
      </c>
      <c r="E7" s="102">
        <f t="shared" si="0"/>
        <v>0</v>
      </c>
      <c r="F7" s="102">
        <f t="shared" si="0"/>
        <v>0</v>
      </c>
      <c r="G7" s="102">
        <f t="shared" si="0"/>
        <v>0</v>
      </c>
      <c r="H7" s="102">
        <f t="shared" si="0"/>
        <v>0</v>
      </c>
      <c r="I7" s="102">
        <f t="shared" si="0"/>
        <v>0</v>
      </c>
      <c r="J7" s="102">
        <f t="shared" si="0"/>
        <v>0</v>
      </c>
      <c r="K7" s="102">
        <f t="shared" si="0"/>
        <v>0</v>
      </c>
      <c r="L7" s="102">
        <f t="shared" si="0"/>
        <v>0</v>
      </c>
      <c r="M7" s="102">
        <f t="shared" si="0"/>
        <v>0</v>
      </c>
      <c r="N7" s="102">
        <f t="shared" si="0"/>
        <v>0</v>
      </c>
      <c r="O7" s="102">
        <f t="shared" si="0"/>
        <v>0</v>
      </c>
      <c r="P7" s="103">
        <f t="shared" si="0"/>
        <v>0</v>
      </c>
      <c r="Q7" s="68"/>
      <c r="R7" s="101" t="s">
        <v>65</v>
      </c>
      <c r="S7" s="102">
        <f>SUM(S10:S40)</f>
        <v>0</v>
      </c>
      <c r="T7" s="102">
        <f>SUM(T10:T40)</f>
        <v>0</v>
      </c>
      <c r="U7" s="102">
        <f>SUM(U10:U40)</f>
        <v>0</v>
      </c>
      <c r="V7" s="103">
        <f>SUM(V10:V40)</f>
        <v>0</v>
      </c>
      <c r="X7" s="348">
        <f>SUM(X10:X40)</f>
        <v>0</v>
      </c>
      <c r="Y7" s="103">
        <f>SUM(Y10:Y40)</f>
        <v>0</v>
      </c>
      <c r="AA7" s="541"/>
      <c r="AB7" s="543"/>
      <c r="AC7" s="545"/>
      <c r="AE7" s="541"/>
      <c r="AF7" s="543"/>
      <c r="AG7" s="545"/>
    </row>
    <row r="8" spans="1:33" ht="25.05" customHeight="1">
      <c r="A8" s="89"/>
      <c r="B8" s="104"/>
      <c r="C8" s="104"/>
      <c r="D8" s="104"/>
      <c r="E8" s="104"/>
      <c r="F8" s="104"/>
      <c r="G8" s="104"/>
      <c r="H8" s="104"/>
      <c r="I8" s="104"/>
      <c r="J8" s="104"/>
      <c r="K8" s="104"/>
      <c r="L8" s="104"/>
      <c r="M8" s="104"/>
      <c r="N8" s="104"/>
      <c r="O8" s="104"/>
      <c r="P8" s="104"/>
      <c r="Q8" s="66"/>
      <c r="R8" s="89"/>
      <c r="S8" s="104"/>
      <c r="T8" s="104"/>
      <c r="U8" s="104"/>
      <c r="V8" s="104"/>
      <c r="Y8" s="104"/>
      <c r="AA8" s="541"/>
      <c r="AB8" s="543"/>
      <c r="AC8" s="545"/>
      <c r="AE8" s="541"/>
      <c r="AF8" s="543"/>
      <c r="AG8" s="545"/>
    </row>
    <row r="9" spans="1:33" ht="57.75" customHeight="1">
      <c r="A9" s="140" t="s">
        <v>120</v>
      </c>
      <c r="B9" s="226" t="s">
        <v>268</v>
      </c>
      <c r="C9" s="226" t="s">
        <v>267</v>
      </c>
      <c r="D9" s="226" t="s">
        <v>374</v>
      </c>
      <c r="E9" s="226" t="s">
        <v>376</v>
      </c>
      <c r="F9" s="226" t="s">
        <v>271</v>
      </c>
      <c r="G9" s="226" t="s">
        <v>268</v>
      </c>
      <c r="H9" s="226" t="s">
        <v>267</v>
      </c>
      <c r="I9" s="226" t="s">
        <v>374</v>
      </c>
      <c r="J9" s="226" t="s">
        <v>376</v>
      </c>
      <c r="K9" s="226" t="s">
        <v>271</v>
      </c>
      <c r="L9" s="226" t="s">
        <v>268</v>
      </c>
      <c r="M9" s="226" t="s">
        <v>267</v>
      </c>
      <c r="N9" s="226" t="s">
        <v>374</v>
      </c>
      <c r="O9" s="226" t="s">
        <v>376</v>
      </c>
      <c r="P9" s="249" t="s">
        <v>271</v>
      </c>
      <c r="Q9" s="66"/>
      <c r="R9" s="140" t="s">
        <v>120</v>
      </c>
      <c r="S9" s="105" t="s">
        <v>74</v>
      </c>
      <c r="T9" s="105" t="s">
        <v>74</v>
      </c>
      <c r="U9" s="105" t="s">
        <v>74</v>
      </c>
      <c r="V9" s="106" t="s">
        <v>74</v>
      </c>
      <c r="X9" s="349" t="s">
        <v>74</v>
      </c>
      <c r="Y9" s="106" t="s">
        <v>74</v>
      </c>
      <c r="AA9" s="541"/>
      <c r="AB9" s="543"/>
      <c r="AC9" s="545"/>
      <c r="AE9" s="541"/>
      <c r="AF9" s="543"/>
      <c r="AG9" s="545"/>
    </row>
    <row r="10" spans="1:33" ht="25.05" customHeight="1">
      <c r="A10" s="107" t="s">
        <v>121</v>
      </c>
      <c r="B10" s="171"/>
      <c r="C10" s="171"/>
      <c r="D10" s="171"/>
      <c r="E10" s="171"/>
      <c r="F10" s="108">
        <f>C10-D10-E10</f>
        <v>0</v>
      </c>
      <c r="G10" s="171"/>
      <c r="H10" s="171"/>
      <c r="I10" s="171"/>
      <c r="J10" s="171"/>
      <c r="K10" s="108">
        <f>H10-I10-J10</f>
        <v>0</v>
      </c>
      <c r="L10" s="171"/>
      <c r="M10" s="171"/>
      <c r="N10" s="171"/>
      <c r="O10" s="322"/>
      <c r="P10" s="109">
        <f>M10-N10-O10</f>
        <v>0</v>
      </c>
      <c r="Q10" s="66"/>
      <c r="R10" s="107" t="s">
        <v>121</v>
      </c>
      <c r="S10" s="171"/>
      <c r="T10" s="171"/>
      <c r="U10" s="322"/>
      <c r="V10" s="172"/>
      <c r="X10" s="350"/>
      <c r="Y10" s="172"/>
      <c r="AA10" s="110">
        <f>(C10+H10)*2+(M10)*1</f>
        <v>0</v>
      </c>
      <c r="AB10" s="111">
        <f>SUM(S10:V10)</f>
        <v>0</v>
      </c>
      <c r="AC10" s="362" t="str">
        <f>IF(AA10&lt;AB10,"×","○")</f>
        <v>○</v>
      </c>
      <c r="AE10" s="110">
        <f>(C10+H10)*2+(M10)*2</f>
        <v>0</v>
      </c>
      <c r="AF10" s="111">
        <f>SUM(S10:V10,X10:Y10)</f>
        <v>0</v>
      </c>
      <c r="AG10" s="369" t="str">
        <f>IF(AE10&lt;AF10,"×","○")</f>
        <v>○</v>
      </c>
    </row>
    <row r="11" spans="1:33" ht="25.05" customHeight="1">
      <c r="A11" s="107" t="s">
        <v>122</v>
      </c>
      <c r="B11" s="171"/>
      <c r="C11" s="171"/>
      <c r="D11" s="171"/>
      <c r="E11" s="171"/>
      <c r="F11" s="108">
        <f t="shared" ref="F11:F40" si="1">C11-D11-E11</f>
        <v>0</v>
      </c>
      <c r="G11" s="171"/>
      <c r="H11" s="171"/>
      <c r="I11" s="171"/>
      <c r="J11" s="171"/>
      <c r="K11" s="108">
        <f t="shared" ref="K11:K40" si="2">H11-I11-J11</f>
        <v>0</v>
      </c>
      <c r="L11" s="171"/>
      <c r="M11" s="171"/>
      <c r="N11" s="171"/>
      <c r="O11" s="322"/>
      <c r="P11" s="109">
        <f t="shared" ref="P11:P40" si="3">M11-N11-O11</f>
        <v>0</v>
      </c>
      <c r="Q11" s="66"/>
      <c r="R11" s="107" t="s">
        <v>122</v>
      </c>
      <c r="S11" s="171"/>
      <c r="T11" s="171"/>
      <c r="U11" s="322"/>
      <c r="V11" s="172"/>
      <c r="X11" s="350"/>
      <c r="Y11" s="172"/>
      <c r="AA11" s="110">
        <f t="shared" ref="AA11:AA37" si="4">(C11+H11)*2+(M11)*1</f>
        <v>0</v>
      </c>
      <c r="AB11" s="111">
        <f t="shared" ref="AB11:AB40" si="5">SUM(S11:V11)</f>
        <v>0</v>
      </c>
      <c r="AC11" s="362" t="str">
        <f t="shared" ref="AC11:AC40" si="6">IF(AA11&lt;AB11,"×","○")</f>
        <v>○</v>
      </c>
      <c r="AE11" s="110">
        <f t="shared" ref="AE11:AE39" si="7">(C11+H11)*2+(M11)*2</f>
        <v>0</v>
      </c>
      <c r="AF11" s="111">
        <f t="shared" ref="AF11:AF40" si="8">SUM(S11:V11,X11:Y11)</f>
        <v>0</v>
      </c>
      <c r="AG11" s="369" t="str">
        <f t="shared" ref="AG11:AG40" si="9">IF(AE11&lt;AF11,"×","○")</f>
        <v>○</v>
      </c>
    </row>
    <row r="12" spans="1:33" ht="25.05" customHeight="1">
      <c r="A12" s="107" t="s">
        <v>123</v>
      </c>
      <c r="B12" s="171"/>
      <c r="C12" s="171"/>
      <c r="D12" s="171"/>
      <c r="E12" s="171"/>
      <c r="F12" s="108">
        <f t="shared" si="1"/>
        <v>0</v>
      </c>
      <c r="G12" s="171"/>
      <c r="H12" s="171"/>
      <c r="I12" s="171"/>
      <c r="J12" s="171"/>
      <c r="K12" s="108">
        <f t="shared" si="2"/>
        <v>0</v>
      </c>
      <c r="L12" s="171"/>
      <c r="M12" s="171"/>
      <c r="N12" s="171"/>
      <c r="O12" s="322"/>
      <c r="P12" s="109">
        <f t="shared" si="3"/>
        <v>0</v>
      </c>
      <c r="Q12" s="66"/>
      <c r="R12" s="107" t="s">
        <v>123</v>
      </c>
      <c r="S12" s="171"/>
      <c r="T12" s="171"/>
      <c r="U12" s="322"/>
      <c r="V12" s="172"/>
      <c r="X12" s="350"/>
      <c r="Y12" s="172"/>
      <c r="AA12" s="110">
        <f t="shared" si="4"/>
        <v>0</v>
      </c>
      <c r="AB12" s="111">
        <f t="shared" si="5"/>
        <v>0</v>
      </c>
      <c r="AC12" s="362" t="str">
        <f t="shared" si="6"/>
        <v>○</v>
      </c>
      <c r="AE12" s="110">
        <f t="shared" si="7"/>
        <v>0</v>
      </c>
      <c r="AF12" s="111">
        <f t="shared" si="8"/>
        <v>0</v>
      </c>
      <c r="AG12" s="369" t="str">
        <f t="shared" si="9"/>
        <v>○</v>
      </c>
    </row>
    <row r="13" spans="1:33" ht="25.05" customHeight="1">
      <c r="A13" s="107" t="s">
        <v>124</v>
      </c>
      <c r="B13" s="171"/>
      <c r="C13" s="171"/>
      <c r="D13" s="171"/>
      <c r="E13" s="171"/>
      <c r="F13" s="108">
        <f t="shared" si="1"/>
        <v>0</v>
      </c>
      <c r="G13" s="171"/>
      <c r="H13" s="171"/>
      <c r="I13" s="171"/>
      <c r="J13" s="171"/>
      <c r="K13" s="108">
        <f t="shared" si="2"/>
        <v>0</v>
      </c>
      <c r="L13" s="171"/>
      <c r="M13" s="171"/>
      <c r="N13" s="171"/>
      <c r="O13" s="322"/>
      <c r="P13" s="109">
        <f t="shared" si="3"/>
        <v>0</v>
      </c>
      <c r="Q13" s="66"/>
      <c r="R13" s="107" t="s">
        <v>124</v>
      </c>
      <c r="S13" s="171"/>
      <c r="T13" s="171"/>
      <c r="U13" s="322"/>
      <c r="V13" s="172"/>
      <c r="X13" s="350"/>
      <c r="Y13" s="172"/>
      <c r="AA13" s="110">
        <f t="shared" si="4"/>
        <v>0</v>
      </c>
      <c r="AB13" s="111">
        <f t="shared" si="5"/>
        <v>0</v>
      </c>
      <c r="AC13" s="362" t="str">
        <f t="shared" si="6"/>
        <v>○</v>
      </c>
      <c r="AE13" s="110">
        <f t="shared" si="7"/>
        <v>0</v>
      </c>
      <c r="AF13" s="111">
        <f t="shared" si="8"/>
        <v>0</v>
      </c>
      <c r="AG13" s="369" t="str">
        <f t="shared" si="9"/>
        <v>○</v>
      </c>
    </row>
    <row r="14" spans="1:33" ht="25.05" customHeight="1">
      <c r="A14" s="107" t="s">
        <v>125</v>
      </c>
      <c r="B14" s="171"/>
      <c r="C14" s="171"/>
      <c r="D14" s="171"/>
      <c r="E14" s="171"/>
      <c r="F14" s="108">
        <f t="shared" si="1"/>
        <v>0</v>
      </c>
      <c r="G14" s="171"/>
      <c r="H14" s="171"/>
      <c r="I14" s="171"/>
      <c r="J14" s="171"/>
      <c r="K14" s="108">
        <f t="shared" si="2"/>
        <v>0</v>
      </c>
      <c r="L14" s="171"/>
      <c r="M14" s="171"/>
      <c r="N14" s="171"/>
      <c r="O14" s="322"/>
      <c r="P14" s="109">
        <f t="shared" si="3"/>
        <v>0</v>
      </c>
      <c r="Q14" s="66"/>
      <c r="R14" s="107" t="s">
        <v>125</v>
      </c>
      <c r="S14" s="171"/>
      <c r="T14" s="171"/>
      <c r="U14" s="322"/>
      <c r="V14" s="172"/>
      <c r="X14" s="350"/>
      <c r="Y14" s="172"/>
      <c r="AA14" s="110">
        <f t="shared" si="4"/>
        <v>0</v>
      </c>
      <c r="AB14" s="111">
        <f t="shared" si="5"/>
        <v>0</v>
      </c>
      <c r="AC14" s="362" t="str">
        <f t="shared" si="6"/>
        <v>○</v>
      </c>
      <c r="AE14" s="110">
        <f t="shared" si="7"/>
        <v>0</v>
      </c>
      <c r="AF14" s="111">
        <f t="shared" si="8"/>
        <v>0</v>
      </c>
      <c r="AG14" s="369" t="str">
        <f t="shared" si="9"/>
        <v>○</v>
      </c>
    </row>
    <row r="15" spans="1:33" ht="25.05" customHeight="1">
      <c r="A15" s="107" t="s">
        <v>126</v>
      </c>
      <c r="B15" s="171"/>
      <c r="C15" s="171"/>
      <c r="D15" s="171"/>
      <c r="E15" s="171"/>
      <c r="F15" s="108">
        <f t="shared" si="1"/>
        <v>0</v>
      </c>
      <c r="G15" s="171"/>
      <c r="H15" s="171"/>
      <c r="I15" s="171"/>
      <c r="J15" s="171"/>
      <c r="K15" s="108">
        <f t="shared" si="2"/>
        <v>0</v>
      </c>
      <c r="L15" s="171"/>
      <c r="M15" s="171"/>
      <c r="N15" s="171"/>
      <c r="O15" s="322"/>
      <c r="P15" s="109">
        <f t="shared" si="3"/>
        <v>0</v>
      </c>
      <c r="Q15" s="66"/>
      <c r="R15" s="107" t="s">
        <v>126</v>
      </c>
      <c r="S15" s="171"/>
      <c r="T15" s="171"/>
      <c r="U15" s="322"/>
      <c r="V15" s="172"/>
      <c r="X15" s="350"/>
      <c r="Y15" s="172"/>
      <c r="AA15" s="110">
        <f t="shared" si="4"/>
        <v>0</v>
      </c>
      <c r="AB15" s="111">
        <f t="shared" si="5"/>
        <v>0</v>
      </c>
      <c r="AC15" s="362" t="str">
        <f t="shared" si="6"/>
        <v>○</v>
      </c>
      <c r="AE15" s="110">
        <f t="shared" si="7"/>
        <v>0</v>
      </c>
      <c r="AF15" s="111">
        <f t="shared" si="8"/>
        <v>0</v>
      </c>
      <c r="AG15" s="369" t="str">
        <f t="shared" si="9"/>
        <v>○</v>
      </c>
    </row>
    <row r="16" spans="1:33" ht="25.05" customHeight="1">
      <c r="A16" s="107" t="s">
        <v>127</v>
      </c>
      <c r="B16" s="171"/>
      <c r="C16" s="171"/>
      <c r="D16" s="171"/>
      <c r="E16" s="171"/>
      <c r="F16" s="108">
        <f t="shared" si="1"/>
        <v>0</v>
      </c>
      <c r="G16" s="171"/>
      <c r="H16" s="171"/>
      <c r="I16" s="171"/>
      <c r="J16" s="171"/>
      <c r="K16" s="108">
        <f t="shared" si="2"/>
        <v>0</v>
      </c>
      <c r="L16" s="171"/>
      <c r="M16" s="171"/>
      <c r="N16" s="171"/>
      <c r="O16" s="322"/>
      <c r="P16" s="109">
        <f t="shared" si="3"/>
        <v>0</v>
      </c>
      <c r="Q16" s="66"/>
      <c r="R16" s="107" t="s">
        <v>127</v>
      </c>
      <c r="S16" s="171"/>
      <c r="T16" s="171"/>
      <c r="U16" s="322"/>
      <c r="V16" s="172"/>
      <c r="X16" s="350"/>
      <c r="Y16" s="172"/>
      <c r="AA16" s="110">
        <f t="shared" si="4"/>
        <v>0</v>
      </c>
      <c r="AB16" s="111">
        <f t="shared" si="5"/>
        <v>0</v>
      </c>
      <c r="AC16" s="362" t="str">
        <f t="shared" si="6"/>
        <v>○</v>
      </c>
      <c r="AE16" s="110">
        <f t="shared" si="7"/>
        <v>0</v>
      </c>
      <c r="AF16" s="111">
        <f t="shared" si="8"/>
        <v>0</v>
      </c>
      <c r="AG16" s="369" t="str">
        <f t="shared" si="9"/>
        <v>○</v>
      </c>
    </row>
    <row r="17" spans="1:33" ht="25.05" customHeight="1">
      <c r="A17" s="107" t="s">
        <v>128</v>
      </c>
      <c r="B17" s="171"/>
      <c r="C17" s="171"/>
      <c r="D17" s="171"/>
      <c r="E17" s="171"/>
      <c r="F17" s="108">
        <f t="shared" si="1"/>
        <v>0</v>
      </c>
      <c r="G17" s="171"/>
      <c r="H17" s="171"/>
      <c r="I17" s="171"/>
      <c r="J17" s="171"/>
      <c r="K17" s="108">
        <f t="shared" si="2"/>
        <v>0</v>
      </c>
      <c r="L17" s="171"/>
      <c r="M17" s="171"/>
      <c r="N17" s="171"/>
      <c r="O17" s="322"/>
      <c r="P17" s="109">
        <f t="shared" si="3"/>
        <v>0</v>
      </c>
      <c r="Q17" s="66"/>
      <c r="R17" s="107" t="s">
        <v>128</v>
      </c>
      <c r="S17" s="171"/>
      <c r="T17" s="171"/>
      <c r="U17" s="322"/>
      <c r="V17" s="172"/>
      <c r="X17" s="350"/>
      <c r="Y17" s="172"/>
      <c r="AA17" s="110">
        <f t="shared" si="4"/>
        <v>0</v>
      </c>
      <c r="AB17" s="111">
        <f t="shared" si="5"/>
        <v>0</v>
      </c>
      <c r="AC17" s="362" t="str">
        <f t="shared" si="6"/>
        <v>○</v>
      </c>
      <c r="AE17" s="110">
        <f t="shared" si="7"/>
        <v>0</v>
      </c>
      <c r="AF17" s="111">
        <f t="shared" si="8"/>
        <v>0</v>
      </c>
      <c r="AG17" s="369" t="str">
        <f t="shared" si="9"/>
        <v>○</v>
      </c>
    </row>
    <row r="18" spans="1:33" ht="25.05" customHeight="1">
      <c r="A18" s="107" t="s">
        <v>129</v>
      </c>
      <c r="B18" s="171"/>
      <c r="C18" s="171"/>
      <c r="D18" s="171"/>
      <c r="E18" s="171"/>
      <c r="F18" s="108">
        <f t="shared" si="1"/>
        <v>0</v>
      </c>
      <c r="G18" s="171"/>
      <c r="H18" s="171"/>
      <c r="I18" s="171"/>
      <c r="J18" s="171"/>
      <c r="K18" s="108">
        <f t="shared" si="2"/>
        <v>0</v>
      </c>
      <c r="L18" s="171"/>
      <c r="M18" s="171"/>
      <c r="N18" s="171"/>
      <c r="O18" s="322"/>
      <c r="P18" s="109">
        <f t="shared" si="3"/>
        <v>0</v>
      </c>
      <c r="Q18" s="66"/>
      <c r="R18" s="107" t="s">
        <v>129</v>
      </c>
      <c r="S18" s="171"/>
      <c r="T18" s="171"/>
      <c r="U18" s="322"/>
      <c r="V18" s="172"/>
      <c r="X18" s="350"/>
      <c r="Y18" s="172"/>
      <c r="AA18" s="110">
        <f t="shared" si="4"/>
        <v>0</v>
      </c>
      <c r="AB18" s="111">
        <f t="shared" si="5"/>
        <v>0</v>
      </c>
      <c r="AC18" s="362" t="str">
        <f t="shared" si="6"/>
        <v>○</v>
      </c>
      <c r="AE18" s="110">
        <f t="shared" si="7"/>
        <v>0</v>
      </c>
      <c r="AF18" s="111">
        <f t="shared" si="8"/>
        <v>0</v>
      </c>
      <c r="AG18" s="369" t="str">
        <f t="shared" si="9"/>
        <v>○</v>
      </c>
    </row>
    <row r="19" spans="1:33" ht="25.05" customHeight="1">
      <c r="A19" s="107" t="s">
        <v>130</v>
      </c>
      <c r="B19" s="171"/>
      <c r="C19" s="171"/>
      <c r="D19" s="171"/>
      <c r="E19" s="171"/>
      <c r="F19" s="108">
        <f t="shared" si="1"/>
        <v>0</v>
      </c>
      <c r="G19" s="171"/>
      <c r="H19" s="171"/>
      <c r="I19" s="171"/>
      <c r="J19" s="171"/>
      <c r="K19" s="108">
        <f t="shared" si="2"/>
        <v>0</v>
      </c>
      <c r="L19" s="171"/>
      <c r="M19" s="171"/>
      <c r="N19" s="171"/>
      <c r="O19" s="322"/>
      <c r="P19" s="109">
        <f t="shared" si="3"/>
        <v>0</v>
      </c>
      <c r="Q19" s="66"/>
      <c r="R19" s="107" t="s">
        <v>130</v>
      </c>
      <c r="S19" s="171"/>
      <c r="T19" s="171"/>
      <c r="U19" s="322"/>
      <c r="V19" s="172"/>
      <c r="X19" s="350"/>
      <c r="Y19" s="172"/>
      <c r="AA19" s="110">
        <f t="shared" si="4"/>
        <v>0</v>
      </c>
      <c r="AB19" s="111">
        <f t="shared" si="5"/>
        <v>0</v>
      </c>
      <c r="AC19" s="362" t="str">
        <f t="shared" si="6"/>
        <v>○</v>
      </c>
      <c r="AE19" s="110">
        <f t="shared" si="7"/>
        <v>0</v>
      </c>
      <c r="AF19" s="111">
        <f t="shared" si="8"/>
        <v>0</v>
      </c>
      <c r="AG19" s="369" t="str">
        <f t="shared" si="9"/>
        <v>○</v>
      </c>
    </row>
    <row r="20" spans="1:33" ht="25.05" customHeight="1">
      <c r="A20" s="107" t="s">
        <v>131</v>
      </c>
      <c r="B20" s="171"/>
      <c r="C20" s="171"/>
      <c r="D20" s="171"/>
      <c r="E20" s="171"/>
      <c r="F20" s="108">
        <f t="shared" si="1"/>
        <v>0</v>
      </c>
      <c r="G20" s="171"/>
      <c r="H20" s="171"/>
      <c r="I20" s="171"/>
      <c r="J20" s="171"/>
      <c r="K20" s="108">
        <f t="shared" si="2"/>
        <v>0</v>
      </c>
      <c r="L20" s="171"/>
      <c r="M20" s="171"/>
      <c r="N20" s="171"/>
      <c r="O20" s="322"/>
      <c r="P20" s="109">
        <f t="shared" si="3"/>
        <v>0</v>
      </c>
      <c r="Q20" s="66"/>
      <c r="R20" s="107" t="s">
        <v>131</v>
      </c>
      <c r="S20" s="171"/>
      <c r="T20" s="171"/>
      <c r="U20" s="322"/>
      <c r="V20" s="172"/>
      <c r="X20" s="350"/>
      <c r="Y20" s="172"/>
      <c r="AA20" s="110">
        <f t="shared" si="4"/>
        <v>0</v>
      </c>
      <c r="AB20" s="111">
        <f t="shared" si="5"/>
        <v>0</v>
      </c>
      <c r="AC20" s="362" t="str">
        <f t="shared" si="6"/>
        <v>○</v>
      </c>
      <c r="AE20" s="110">
        <f t="shared" si="7"/>
        <v>0</v>
      </c>
      <c r="AF20" s="111">
        <f t="shared" si="8"/>
        <v>0</v>
      </c>
      <c r="AG20" s="369" t="str">
        <f t="shared" si="9"/>
        <v>○</v>
      </c>
    </row>
    <row r="21" spans="1:33" ht="25.05" customHeight="1">
      <c r="A21" s="107" t="s">
        <v>132</v>
      </c>
      <c r="B21" s="171"/>
      <c r="C21" s="171"/>
      <c r="D21" s="171"/>
      <c r="E21" s="171"/>
      <c r="F21" s="108">
        <f t="shared" si="1"/>
        <v>0</v>
      </c>
      <c r="G21" s="171"/>
      <c r="H21" s="171"/>
      <c r="I21" s="171"/>
      <c r="J21" s="171"/>
      <c r="K21" s="108">
        <f t="shared" si="2"/>
        <v>0</v>
      </c>
      <c r="L21" s="171"/>
      <c r="M21" s="171"/>
      <c r="N21" s="171"/>
      <c r="O21" s="322"/>
      <c r="P21" s="109">
        <f t="shared" si="3"/>
        <v>0</v>
      </c>
      <c r="Q21" s="66"/>
      <c r="R21" s="107" t="s">
        <v>132</v>
      </c>
      <c r="S21" s="171"/>
      <c r="T21" s="171"/>
      <c r="U21" s="322"/>
      <c r="V21" s="172"/>
      <c r="X21" s="350"/>
      <c r="Y21" s="172"/>
      <c r="AA21" s="110">
        <f t="shared" si="4"/>
        <v>0</v>
      </c>
      <c r="AB21" s="111">
        <f t="shared" si="5"/>
        <v>0</v>
      </c>
      <c r="AC21" s="362" t="str">
        <f t="shared" si="6"/>
        <v>○</v>
      </c>
      <c r="AE21" s="110">
        <f t="shared" si="7"/>
        <v>0</v>
      </c>
      <c r="AF21" s="111">
        <f t="shared" si="8"/>
        <v>0</v>
      </c>
      <c r="AG21" s="369" t="str">
        <f t="shared" si="9"/>
        <v>○</v>
      </c>
    </row>
    <row r="22" spans="1:33" ht="25.05" customHeight="1">
      <c r="A22" s="107" t="s">
        <v>133</v>
      </c>
      <c r="B22" s="171"/>
      <c r="C22" s="171"/>
      <c r="D22" s="171"/>
      <c r="E22" s="171"/>
      <c r="F22" s="108">
        <f t="shared" si="1"/>
        <v>0</v>
      </c>
      <c r="G22" s="171"/>
      <c r="H22" s="171"/>
      <c r="I22" s="171"/>
      <c r="J22" s="171"/>
      <c r="K22" s="108">
        <f t="shared" si="2"/>
        <v>0</v>
      </c>
      <c r="L22" s="171"/>
      <c r="M22" s="171"/>
      <c r="N22" s="171"/>
      <c r="O22" s="322"/>
      <c r="P22" s="109">
        <f t="shared" si="3"/>
        <v>0</v>
      </c>
      <c r="Q22" s="66"/>
      <c r="R22" s="107" t="s">
        <v>133</v>
      </c>
      <c r="S22" s="171"/>
      <c r="T22" s="171"/>
      <c r="U22" s="322"/>
      <c r="V22" s="172"/>
      <c r="X22" s="350"/>
      <c r="Y22" s="172"/>
      <c r="AA22" s="110">
        <f t="shared" si="4"/>
        <v>0</v>
      </c>
      <c r="AB22" s="111">
        <f t="shared" si="5"/>
        <v>0</v>
      </c>
      <c r="AC22" s="362" t="str">
        <f t="shared" si="6"/>
        <v>○</v>
      </c>
      <c r="AE22" s="110">
        <f t="shared" si="7"/>
        <v>0</v>
      </c>
      <c r="AF22" s="111">
        <f t="shared" si="8"/>
        <v>0</v>
      </c>
      <c r="AG22" s="369" t="str">
        <f t="shared" si="9"/>
        <v>○</v>
      </c>
    </row>
    <row r="23" spans="1:33" ht="25.05" customHeight="1">
      <c r="A23" s="107" t="s">
        <v>134</v>
      </c>
      <c r="B23" s="171"/>
      <c r="C23" s="171"/>
      <c r="D23" s="171"/>
      <c r="E23" s="171"/>
      <c r="F23" s="108">
        <f t="shared" si="1"/>
        <v>0</v>
      </c>
      <c r="G23" s="171"/>
      <c r="H23" s="171"/>
      <c r="I23" s="171"/>
      <c r="J23" s="171"/>
      <c r="K23" s="108">
        <f t="shared" si="2"/>
        <v>0</v>
      </c>
      <c r="L23" s="171"/>
      <c r="M23" s="171"/>
      <c r="N23" s="171"/>
      <c r="O23" s="322"/>
      <c r="P23" s="109">
        <f t="shared" si="3"/>
        <v>0</v>
      </c>
      <c r="Q23" s="66"/>
      <c r="R23" s="107" t="s">
        <v>134</v>
      </c>
      <c r="S23" s="171"/>
      <c r="T23" s="171"/>
      <c r="U23" s="322"/>
      <c r="V23" s="172"/>
      <c r="X23" s="350"/>
      <c r="Y23" s="172"/>
      <c r="AA23" s="110">
        <f t="shared" si="4"/>
        <v>0</v>
      </c>
      <c r="AB23" s="111">
        <f t="shared" si="5"/>
        <v>0</v>
      </c>
      <c r="AC23" s="362" t="str">
        <f t="shared" si="6"/>
        <v>○</v>
      </c>
      <c r="AE23" s="110">
        <f t="shared" si="7"/>
        <v>0</v>
      </c>
      <c r="AF23" s="111">
        <f t="shared" si="8"/>
        <v>0</v>
      </c>
      <c r="AG23" s="369" t="str">
        <f t="shared" si="9"/>
        <v>○</v>
      </c>
    </row>
    <row r="24" spans="1:33" ht="25.05" customHeight="1">
      <c r="A24" s="107" t="s">
        <v>135</v>
      </c>
      <c r="B24" s="171"/>
      <c r="C24" s="171"/>
      <c r="D24" s="171"/>
      <c r="E24" s="171"/>
      <c r="F24" s="108">
        <f t="shared" si="1"/>
        <v>0</v>
      </c>
      <c r="G24" s="171"/>
      <c r="H24" s="171"/>
      <c r="I24" s="171"/>
      <c r="J24" s="171"/>
      <c r="K24" s="108">
        <f t="shared" si="2"/>
        <v>0</v>
      </c>
      <c r="L24" s="171"/>
      <c r="M24" s="171"/>
      <c r="N24" s="171"/>
      <c r="O24" s="322"/>
      <c r="P24" s="109">
        <f t="shared" si="3"/>
        <v>0</v>
      </c>
      <c r="Q24" s="66"/>
      <c r="R24" s="107" t="s">
        <v>135</v>
      </c>
      <c r="S24" s="171"/>
      <c r="T24" s="171"/>
      <c r="U24" s="322"/>
      <c r="V24" s="172"/>
      <c r="X24" s="350"/>
      <c r="Y24" s="172"/>
      <c r="AA24" s="110">
        <f t="shared" si="4"/>
        <v>0</v>
      </c>
      <c r="AB24" s="111">
        <f t="shared" si="5"/>
        <v>0</v>
      </c>
      <c r="AC24" s="362" t="str">
        <f t="shared" si="6"/>
        <v>○</v>
      </c>
      <c r="AE24" s="110">
        <f t="shared" si="7"/>
        <v>0</v>
      </c>
      <c r="AF24" s="111">
        <f t="shared" si="8"/>
        <v>0</v>
      </c>
      <c r="AG24" s="369" t="str">
        <f t="shared" si="9"/>
        <v>○</v>
      </c>
    </row>
    <row r="25" spans="1:33" ht="25.05" customHeight="1">
      <c r="A25" s="107" t="s">
        <v>136</v>
      </c>
      <c r="B25" s="171"/>
      <c r="C25" s="171"/>
      <c r="D25" s="171"/>
      <c r="E25" s="171"/>
      <c r="F25" s="108">
        <f t="shared" si="1"/>
        <v>0</v>
      </c>
      <c r="G25" s="171"/>
      <c r="H25" s="171"/>
      <c r="I25" s="171"/>
      <c r="J25" s="171"/>
      <c r="K25" s="108">
        <f t="shared" si="2"/>
        <v>0</v>
      </c>
      <c r="L25" s="171"/>
      <c r="M25" s="171"/>
      <c r="N25" s="171"/>
      <c r="O25" s="322"/>
      <c r="P25" s="109">
        <f t="shared" si="3"/>
        <v>0</v>
      </c>
      <c r="Q25" s="66"/>
      <c r="R25" s="107" t="s">
        <v>136</v>
      </c>
      <c r="S25" s="171"/>
      <c r="T25" s="171"/>
      <c r="U25" s="322"/>
      <c r="V25" s="172"/>
      <c r="X25" s="350"/>
      <c r="Y25" s="172"/>
      <c r="AA25" s="110">
        <f t="shared" si="4"/>
        <v>0</v>
      </c>
      <c r="AB25" s="111">
        <f t="shared" si="5"/>
        <v>0</v>
      </c>
      <c r="AC25" s="362" t="str">
        <f t="shared" si="6"/>
        <v>○</v>
      </c>
      <c r="AE25" s="110">
        <f t="shared" si="7"/>
        <v>0</v>
      </c>
      <c r="AF25" s="111">
        <f t="shared" si="8"/>
        <v>0</v>
      </c>
      <c r="AG25" s="369" t="str">
        <f t="shared" si="9"/>
        <v>○</v>
      </c>
    </row>
    <row r="26" spans="1:33" ht="25.05" customHeight="1">
      <c r="A26" s="107" t="s">
        <v>137</v>
      </c>
      <c r="B26" s="171"/>
      <c r="C26" s="171"/>
      <c r="D26" s="171"/>
      <c r="E26" s="171"/>
      <c r="F26" s="108">
        <f t="shared" si="1"/>
        <v>0</v>
      </c>
      <c r="G26" s="171"/>
      <c r="H26" s="171"/>
      <c r="I26" s="171"/>
      <c r="J26" s="171"/>
      <c r="K26" s="108">
        <f t="shared" si="2"/>
        <v>0</v>
      </c>
      <c r="L26" s="171"/>
      <c r="M26" s="171"/>
      <c r="N26" s="171"/>
      <c r="O26" s="322"/>
      <c r="P26" s="109">
        <f t="shared" si="3"/>
        <v>0</v>
      </c>
      <c r="Q26" s="66"/>
      <c r="R26" s="107" t="s">
        <v>137</v>
      </c>
      <c r="S26" s="171"/>
      <c r="T26" s="171"/>
      <c r="U26" s="322"/>
      <c r="V26" s="172"/>
      <c r="X26" s="350"/>
      <c r="Y26" s="172"/>
      <c r="AA26" s="110">
        <f t="shared" si="4"/>
        <v>0</v>
      </c>
      <c r="AB26" s="111">
        <f t="shared" si="5"/>
        <v>0</v>
      </c>
      <c r="AC26" s="362" t="str">
        <f t="shared" si="6"/>
        <v>○</v>
      </c>
      <c r="AE26" s="110">
        <f t="shared" si="7"/>
        <v>0</v>
      </c>
      <c r="AF26" s="111">
        <f t="shared" si="8"/>
        <v>0</v>
      </c>
      <c r="AG26" s="369" t="str">
        <f t="shared" si="9"/>
        <v>○</v>
      </c>
    </row>
    <row r="27" spans="1:33" ht="25.05" customHeight="1">
      <c r="A27" s="107" t="s">
        <v>138</v>
      </c>
      <c r="B27" s="171"/>
      <c r="C27" s="171"/>
      <c r="D27" s="171"/>
      <c r="E27" s="171"/>
      <c r="F27" s="108">
        <f t="shared" si="1"/>
        <v>0</v>
      </c>
      <c r="G27" s="171"/>
      <c r="H27" s="171"/>
      <c r="I27" s="171"/>
      <c r="J27" s="171"/>
      <c r="K27" s="108">
        <f t="shared" si="2"/>
        <v>0</v>
      </c>
      <c r="L27" s="171"/>
      <c r="M27" s="171"/>
      <c r="N27" s="171"/>
      <c r="O27" s="322"/>
      <c r="P27" s="109">
        <f t="shared" si="3"/>
        <v>0</v>
      </c>
      <c r="Q27" s="66"/>
      <c r="R27" s="107" t="s">
        <v>138</v>
      </c>
      <c r="S27" s="171"/>
      <c r="T27" s="171"/>
      <c r="U27" s="322"/>
      <c r="V27" s="172"/>
      <c r="X27" s="350"/>
      <c r="Y27" s="172"/>
      <c r="AA27" s="110">
        <f t="shared" si="4"/>
        <v>0</v>
      </c>
      <c r="AB27" s="111">
        <f t="shared" si="5"/>
        <v>0</v>
      </c>
      <c r="AC27" s="362" t="str">
        <f t="shared" si="6"/>
        <v>○</v>
      </c>
      <c r="AE27" s="110">
        <f t="shared" si="7"/>
        <v>0</v>
      </c>
      <c r="AF27" s="111">
        <f t="shared" si="8"/>
        <v>0</v>
      </c>
      <c r="AG27" s="369" t="str">
        <f t="shared" si="9"/>
        <v>○</v>
      </c>
    </row>
    <row r="28" spans="1:33" ht="25.05" customHeight="1">
      <c r="A28" s="107" t="s">
        <v>139</v>
      </c>
      <c r="B28" s="171"/>
      <c r="C28" s="171"/>
      <c r="D28" s="171"/>
      <c r="E28" s="171"/>
      <c r="F28" s="108">
        <f t="shared" si="1"/>
        <v>0</v>
      </c>
      <c r="G28" s="171"/>
      <c r="H28" s="171"/>
      <c r="I28" s="171"/>
      <c r="J28" s="171"/>
      <c r="K28" s="108">
        <f t="shared" si="2"/>
        <v>0</v>
      </c>
      <c r="L28" s="171"/>
      <c r="M28" s="171"/>
      <c r="N28" s="171"/>
      <c r="O28" s="322"/>
      <c r="P28" s="109">
        <f t="shared" si="3"/>
        <v>0</v>
      </c>
      <c r="Q28" s="66"/>
      <c r="R28" s="107" t="s">
        <v>139</v>
      </c>
      <c r="S28" s="171"/>
      <c r="T28" s="171"/>
      <c r="U28" s="322"/>
      <c r="V28" s="172"/>
      <c r="X28" s="350"/>
      <c r="Y28" s="172"/>
      <c r="AA28" s="110">
        <f t="shared" si="4"/>
        <v>0</v>
      </c>
      <c r="AB28" s="111">
        <f t="shared" si="5"/>
        <v>0</v>
      </c>
      <c r="AC28" s="362" t="str">
        <f t="shared" si="6"/>
        <v>○</v>
      </c>
      <c r="AE28" s="110">
        <f t="shared" si="7"/>
        <v>0</v>
      </c>
      <c r="AF28" s="111">
        <f t="shared" si="8"/>
        <v>0</v>
      </c>
      <c r="AG28" s="369" t="str">
        <f t="shared" si="9"/>
        <v>○</v>
      </c>
    </row>
    <row r="29" spans="1:33" ht="25.05" customHeight="1">
      <c r="A29" s="107" t="s">
        <v>140</v>
      </c>
      <c r="B29" s="171"/>
      <c r="C29" s="171"/>
      <c r="D29" s="171"/>
      <c r="E29" s="171"/>
      <c r="F29" s="108">
        <f t="shared" si="1"/>
        <v>0</v>
      </c>
      <c r="G29" s="171"/>
      <c r="H29" s="171"/>
      <c r="I29" s="171"/>
      <c r="J29" s="171"/>
      <c r="K29" s="108">
        <f t="shared" si="2"/>
        <v>0</v>
      </c>
      <c r="L29" s="171"/>
      <c r="M29" s="171"/>
      <c r="N29" s="171"/>
      <c r="O29" s="322"/>
      <c r="P29" s="109">
        <f t="shared" si="3"/>
        <v>0</v>
      </c>
      <c r="Q29" s="66"/>
      <c r="R29" s="107" t="s">
        <v>140</v>
      </c>
      <c r="S29" s="171"/>
      <c r="T29" s="171"/>
      <c r="U29" s="322"/>
      <c r="V29" s="172"/>
      <c r="X29" s="350"/>
      <c r="Y29" s="172"/>
      <c r="AA29" s="110">
        <f t="shared" si="4"/>
        <v>0</v>
      </c>
      <c r="AB29" s="111">
        <f t="shared" si="5"/>
        <v>0</v>
      </c>
      <c r="AC29" s="362" t="str">
        <f t="shared" si="6"/>
        <v>○</v>
      </c>
      <c r="AE29" s="110">
        <f t="shared" si="7"/>
        <v>0</v>
      </c>
      <c r="AF29" s="111">
        <f t="shared" si="8"/>
        <v>0</v>
      </c>
      <c r="AG29" s="369" t="str">
        <f t="shared" si="9"/>
        <v>○</v>
      </c>
    </row>
    <row r="30" spans="1:33" ht="25.05" customHeight="1">
      <c r="A30" s="107" t="s">
        <v>141</v>
      </c>
      <c r="B30" s="171"/>
      <c r="C30" s="171"/>
      <c r="D30" s="171"/>
      <c r="E30" s="171"/>
      <c r="F30" s="108">
        <f t="shared" si="1"/>
        <v>0</v>
      </c>
      <c r="G30" s="171"/>
      <c r="H30" s="171"/>
      <c r="I30" s="171"/>
      <c r="J30" s="171"/>
      <c r="K30" s="108">
        <f t="shared" si="2"/>
        <v>0</v>
      </c>
      <c r="L30" s="171"/>
      <c r="M30" s="171"/>
      <c r="N30" s="171"/>
      <c r="O30" s="322"/>
      <c r="P30" s="109">
        <f t="shared" si="3"/>
        <v>0</v>
      </c>
      <c r="Q30" s="66"/>
      <c r="R30" s="107" t="s">
        <v>141</v>
      </c>
      <c r="S30" s="171"/>
      <c r="T30" s="171"/>
      <c r="U30" s="322"/>
      <c r="V30" s="172"/>
      <c r="X30" s="350"/>
      <c r="Y30" s="172"/>
      <c r="AA30" s="110">
        <f t="shared" si="4"/>
        <v>0</v>
      </c>
      <c r="AB30" s="111">
        <f t="shared" si="5"/>
        <v>0</v>
      </c>
      <c r="AC30" s="362" t="str">
        <f t="shared" si="6"/>
        <v>○</v>
      </c>
      <c r="AE30" s="110">
        <f t="shared" si="7"/>
        <v>0</v>
      </c>
      <c r="AF30" s="111">
        <f t="shared" si="8"/>
        <v>0</v>
      </c>
      <c r="AG30" s="369" t="str">
        <f t="shared" si="9"/>
        <v>○</v>
      </c>
    </row>
    <row r="31" spans="1:33" ht="25.05" customHeight="1">
      <c r="A31" s="107" t="s">
        <v>142</v>
      </c>
      <c r="B31" s="171"/>
      <c r="C31" s="171"/>
      <c r="D31" s="171"/>
      <c r="E31" s="171"/>
      <c r="F31" s="108">
        <f t="shared" si="1"/>
        <v>0</v>
      </c>
      <c r="G31" s="171"/>
      <c r="H31" s="171"/>
      <c r="I31" s="171"/>
      <c r="J31" s="171"/>
      <c r="K31" s="108">
        <f t="shared" si="2"/>
        <v>0</v>
      </c>
      <c r="L31" s="171"/>
      <c r="M31" s="171"/>
      <c r="N31" s="171"/>
      <c r="O31" s="322"/>
      <c r="P31" s="109">
        <f t="shared" si="3"/>
        <v>0</v>
      </c>
      <c r="Q31" s="66"/>
      <c r="R31" s="107" t="s">
        <v>142</v>
      </c>
      <c r="S31" s="171"/>
      <c r="T31" s="171"/>
      <c r="U31" s="322"/>
      <c r="V31" s="172"/>
      <c r="X31" s="350"/>
      <c r="Y31" s="172"/>
      <c r="AA31" s="110">
        <f t="shared" si="4"/>
        <v>0</v>
      </c>
      <c r="AB31" s="111">
        <f t="shared" si="5"/>
        <v>0</v>
      </c>
      <c r="AC31" s="362" t="str">
        <f t="shared" si="6"/>
        <v>○</v>
      </c>
      <c r="AE31" s="110">
        <f t="shared" si="7"/>
        <v>0</v>
      </c>
      <c r="AF31" s="111">
        <f t="shared" si="8"/>
        <v>0</v>
      </c>
      <c r="AG31" s="369" t="str">
        <f t="shared" si="9"/>
        <v>○</v>
      </c>
    </row>
    <row r="32" spans="1:33" ht="25.05" customHeight="1">
      <c r="A32" s="107" t="s">
        <v>143</v>
      </c>
      <c r="B32" s="171"/>
      <c r="C32" s="171"/>
      <c r="D32" s="171"/>
      <c r="E32" s="171"/>
      <c r="F32" s="108">
        <f t="shared" si="1"/>
        <v>0</v>
      </c>
      <c r="G32" s="171"/>
      <c r="H32" s="171"/>
      <c r="I32" s="171"/>
      <c r="J32" s="171"/>
      <c r="K32" s="108">
        <f t="shared" si="2"/>
        <v>0</v>
      </c>
      <c r="L32" s="171"/>
      <c r="M32" s="171"/>
      <c r="N32" s="171"/>
      <c r="O32" s="322"/>
      <c r="P32" s="109">
        <f t="shared" si="3"/>
        <v>0</v>
      </c>
      <c r="Q32" s="66"/>
      <c r="R32" s="107" t="s">
        <v>143</v>
      </c>
      <c r="S32" s="171"/>
      <c r="T32" s="171"/>
      <c r="U32" s="322"/>
      <c r="V32" s="172"/>
      <c r="X32" s="350"/>
      <c r="Y32" s="172"/>
      <c r="AA32" s="110">
        <f t="shared" si="4"/>
        <v>0</v>
      </c>
      <c r="AB32" s="111">
        <f t="shared" si="5"/>
        <v>0</v>
      </c>
      <c r="AC32" s="362" t="str">
        <f t="shared" si="6"/>
        <v>○</v>
      </c>
      <c r="AE32" s="110">
        <f t="shared" si="7"/>
        <v>0</v>
      </c>
      <c r="AF32" s="111">
        <f t="shared" si="8"/>
        <v>0</v>
      </c>
      <c r="AG32" s="369" t="str">
        <f t="shared" si="9"/>
        <v>○</v>
      </c>
    </row>
    <row r="33" spans="1:38" ht="25.05" customHeight="1">
      <c r="A33" s="107" t="s">
        <v>144</v>
      </c>
      <c r="B33" s="171"/>
      <c r="C33" s="171"/>
      <c r="D33" s="171"/>
      <c r="E33" s="171"/>
      <c r="F33" s="108">
        <f t="shared" si="1"/>
        <v>0</v>
      </c>
      <c r="G33" s="171"/>
      <c r="H33" s="171"/>
      <c r="I33" s="171"/>
      <c r="J33" s="171"/>
      <c r="K33" s="108">
        <f t="shared" si="2"/>
        <v>0</v>
      </c>
      <c r="L33" s="171"/>
      <c r="M33" s="171"/>
      <c r="N33" s="171"/>
      <c r="O33" s="322"/>
      <c r="P33" s="109">
        <f t="shared" si="3"/>
        <v>0</v>
      </c>
      <c r="Q33" s="66"/>
      <c r="R33" s="107" t="s">
        <v>144</v>
      </c>
      <c r="S33" s="171"/>
      <c r="T33" s="171"/>
      <c r="U33" s="322"/>
      <c r="V33" s="172"/>
      <c r="X33" s="350"/>
      <c r="Y33" s="172"/>
      <c r="AA33" s="110">
        <f t="shared" si="4"/>
        <v>0</v>
      </c>
      <c r="AB33" s="111">
        <f t="shared" si="5"/>
        <v>0</v>
      </c>
      <c r="AC33" s="362" t="str">
        <f t="shared" si="6"/>
        <v>○</v>
      </c>
      <c r="AE33" s="110">
        <f t="shared" si="7"/>
        <v>0</v>
      </c>
      <c r="AF33" s="111">
        <f t="shared" si="8"/>
        <v>0</v>
      </c>
      <c r="AG33" s="369" t="str">
        <f t="shared" si="9"/>
        <v>○</v>
      </c>
    </row>
    <row r="34" spans="1:38" ht="25.05" customHeight="1">
      <c r="A34" s="107" t="s">
        <v>145</v>
      </c>
      <c r="B34" s="171"/>
      <c r="C34" s="171"/>
      <c r="D34" s="171"/>
      <c r="E34" s="171"/>
      <c r="F34" s="108">
        <f t="shared" si="1"/>
        <v>0</v>
      </c>
      <c r="G34" s="171"/>
      <c r="H34" s="171"/>
      <c r="I34" s="171"/>
      <c r="J34" s="171"/>
      <c r="K34" s="108">
        <f t="shared" si="2"/>
        <v>0</v>
      </c>
      <c r="L34" s="171"/>
      <c r="M34" s="171"/>
      <c r="N34" s="171"/>
      <c r="O34" s="322"/>
      <c r="P34" s="109">
        <f t="shared" si="3"/>
        <v>0</v>
      </c>
      <c r="Q34" s="66"/>
      <c r="R34" s="107" t="s">
        <v>145</v>
      </c>
      <c r="S34" s="171"/>
      <c r="T34" s="171"/>
      <c r="U34" s="322"/>
      <c r="V34" s="172"/>
      <c r="X34" s="350"/>
      <c r="Y34" s="172"/>
      <c r="AA34" s="110">
        <f t="shared" si="4"/>
        <v>0</v>
      </c>
      <c r="AB34" s="111">
        <f t="shared" si="5"/>
        <v>0</v>
      </c>
      <c r="AC34" s="362" t="str">
        <f t="shared" si="6"/>
        <v>○</v>
      </c>
      <c r="AE34" s="110">
        <f t="shared" si="7"/>
        <v>0</v>
      </c>
      <c r="AF34" s="111">
        <f t="shared" si="8"/>
        <v>0</v>
      </c>
      <c r="AG34" s="369" t="str">
        <f t="shared" si="9"/>
        <v>○</v>
      </c>
    </row>
    <row r="35" spans="1:38" ht="25.05" customHeight="1">
      <c r="A35" s="107" t="s">
        <v>146</v>
      </c>
      <c r="B35" s="171"/>
      <c r="C35" s="171"/>
      <c r="D35" s="171"/>
      <c r="E35" s="171"/>
      <c r="F35" s="108">
        <f t="shared" si="1"/>
        <v>0</v>
      </c>
      <c r="G35" s="171"/>
      <c r="H35" s="171"/>
      <c r="I35" s="171"/>
      <c r="J35" s="171"/>
      <c r="K35" s="108">
        <f t="shared" si="2"/>
        <v>0</v>
      </c>
      <c r="L35" s="171"/>
      <c r="M35" s="171"/>
      <c r="N35" s="171"/>
      <c r="O35" s="322"/>
      <c r="P35" s="109">
        <f t="shared" si="3"/>
        <v>0</v>
      </c>
      <c r="Q35" s="66"/>
      <c r="R35" s="107" t="s">
        <v>146</v>
      </c>
      <c r="S35" s="171"/>
      <c r="T35" s="171"/>
      <c r="U35" s="322"/>
      <c r="V35" s="172"/>
      <c r="X35" s="350"/>
      <c r="Y35" s="172"/>
      <c r="AA35" s="110">
        <f t="shared" si="4"/>
        <v>0</v>
      </c>
      <c r="AB35" s="111">
        <f t="shared" si="5"/>
        <v>0</v>
      </c>
      <c r="AC35" s="362" t="str">
        <f t="shared" si="6"/>
        <v>○</v>
      </c>
      <c r="AE35" s="110">
        <f t="shared" si="7"/>
        <v>0</v>
      </c>
      <c r="AF35" s="111">
        <f t="shared" si="8"/>
        <v>0</v>
      </c>
      <c r="AG35" s="369" t="str">
        <f t="shared" si="9"/>
        <v>○</v>
      </c>
    </row>
    <row r="36" spans="1:38" ht="25.05" customHeight="1">
      <c r="A36" s="107" t="s">
        <v>147</v>
      </c>
      <c r="B36" s="171"/>
      <c r="C36" s="171"/>
      <c r="D36" s="171"/>
      <c r="E36" s="171"/>
      <c r="F36" s="108">
        <f t="shared" si="1"/>
        <v>0</v>
      </c>
      <c r="G36" s="171"/>
      <c r="H36" s="171"/>
      <c r="I36" s="171"/>
      <c r="J36" s="171"/>
      <c r="K36" s="108">
        <f t="shared" si="2"/>
        <v>0</v>
      </c>
      <c r="L36" s="171"/>
      <c r="M36" s="171"/>
      <c r="N36" s="171"/>
      <c r="O36" s="322"/>
      <c r="P36" s="109">
        <f t="shared" si="3"/>
        <v>0</v>
      </c>
      <c r="Q36" s="66"/>
      <c r="R36" s="107" t="s">
        <v>147</v>
      </c>
      <c r="S36" s="171"/>
      <c r="T36" s="171"/>
      <c r="U36" s="322"/>
      <c r="V36" s="172"/>
      <c r="X36" s="350"/>
      <c r="Y36" s="172"/>
      <c r="AA36" s="110">
        <f t="shared" si="4"/>
        <v>0</v>
      </c>
      <c r="AB36" s="111">
        <f t="shared" si="5"/>
        <v>0</v>
      </c>
      <c r="AC36" s="362" t="str">
        <f t="shared" si="6"/>
        <v>○</v>
      </c>
      <c r="AE36" s="110">
        <f t="shared" si="7"/>
        <v>0</v>
      </c>
      <c r="AF36" s="111">
        <f t="shared" si="8"/>
        <v>0</v>
      </c>
      <c r="AG36" s="369" t="str">
        <f t="shared" si="9"/>
        <v>○</v>
      </c>
    </row>
    <row r="37" spans="1:38" ht="25.05" customHeight="1">
      <c r="A37" s="107" t="s">
        <v>148</v>
      </c>
      <c r="B37" s="171"/>
      <c r="C37" s="171"/>
      <c r="D37" s="171"/>
      <c r="E37" s="171"/>
      <c r="F37" s="108">
        <f t="shared" si="1"/>
        <v>0</v>
      </c>
      <c r="G37" s="171"/>
      <c r="H37" s="171"/>
      <c r="I37" s="171"/>
      <c r="J37" s="171"/>
      <c r="K37" s="108">
        <f t="shared" si="2"/>
        <v>0</v>
      </c>
      <c r="L37" s="171"/>
      <c r="M37" s="171"/>
      <c r="N37" s="171"/>
      <c r="O37" s="322"/>
      <c r="P37" s="109">
        <f t="shared" si="3"/>
        <v>0</v>
      </c>
      <c r="Q37" s="66"/>
      <c r="R37" s="107" t="s">
        <v>148</v>
      </c>
      <c r="S37" s="171"/>
      <c r="T37" s="171"/>
      <c r="U37" s="322"/>
      <c r="V37" s="172"/>
      <c r="X37" s="350"/>
      <c r="Y37" s="172"/>
      <c r="AA37" s="110">
        <f t="shared" si="4"/>
        <v>0</v>
      </c>
      <c r="AB37" s="111">
        <f t="shared" si="5"/>
        <v>0</v>
      </c>
      <c r="AC37" s="362" t="str">
        <f t="shared" si="6"/>
        <v>○</v>
      </c>
      <c r="AE37" s="110">
        <f t="shared" si="7"/>
        <v>0</v>
      </c>
      <c r="AF37" s="111">
        <f t="shared" si="8"/>
        <v>0</v>
      </c>
      <c r="AG37" s="369" t="str">
        <f t="shared" si="9"/>
        <v>○</v>
      </c>
    </row>
    <row r="38" spans="1:38" ht="25.05" customHeight="1">
      <c r="A38" s="107" t="s">
        <v>149</v>
      </c>
      <c r="B38" s="171"/>
      <c r="C38" s="171"/>
      <c r="D38" s="171"/>
      <c r="E38" s="171"/>
      <c r="F38" s="108">
        <f t="shared" ref="F38" si="10">C38-D38-E38</f>
        <v>0</v>
      </c>
      <c r="G38" s="171"/>
      <c r="H38" s="171"/>
      <c r="I38" s="171"/>
      <c r="J38" s="171"/>
      <c r="K38" s="108">
        <f t="shared" ref="K38" si="11">H38-I38-J38</f>
        <v>0</v>
      </c>
      <c r="L38" s="171"/>
      <c r="M38" s="171"/>
      <c r="N38" s="171"/>
      <c r="O38" s="322"/>
      <c r="P38" s="109">
        <f t="shared" ref="P38" si="12">M38-N38-O38</f>
        <v>0</v>
      </c>
      <c r="Q38" s="66"/>
      <c r="R38" s="107" t="s">
        <v>149</v>
      </c>
      <c r="S38" s="171"/>
      <c r="T38" s="171"/>
      <c r="U38" s="322"/>
      <c r="V38" s="172"/>
      <c r="X38" s="350"/>
      <c r="Y38" s="172"/>
      <c r="AA38" s="110">
        <f t="shared" ref="AA38" si="13">(C38+H38)*2+(M38)*1</f>
        <v>0</v>
      </c>
      <c r="AB38" s="111">
        <f t="shared" ref="AB38" si="14">SUM(S38:V38)</f>
        <v>0</v>
      </c>
      <c r="AC38" s="388" t="str">
        <f t="shared" ref="AC38" si="15">IF(AA38&lt;AB38,"×","○")</f>
        <v>○</v>
      </c>
      <c r="AE38" s="110">
        <f t="shared" ref="AE38" si="16">(C38+H38)*2+(M38)*2</f>
        <v>0</v>
      </c>
      <c r="AF38" s="111">
        <f t="shared" si="8"/>
        <v>0</v>
      </c>
      <c r="AG38" s="388" t="str">
        <f t="shared" ref="AG38" si="17">IF(AE38&lt;AF38,"×","○")</f>
        <v>○</v>
      </c>
    </row>
    <row r="39" spans="1:38" ht="25.05" customHeight="1">
      <c r="A39" s="107" t="s">
        <v>150</v>
      </c>
      <c r="B39" s="171"/>
      <c r="C39" s="171"/>
      <c r="D39" s="171"/>
      <c r="E39" s="171"/>
      <c r="F39" s="108">
        <f t="shared" si="1"/>
        <v>0</v>
      </c>
      <c r="G39" s="171"/>
      <c r="H39" s="171"/>
      <c r="I39" s="171"/>
      <c r="J39" s="171"/>
      <c r="K39" s="108">
        <f t="shared" si="2"/>
        <v>0</v>
      </c>
      <c r="L39" s="171"/>
      <c r="M39" s="171"/>
      <c r="N39" s="171"/>
      <c r="O39" s="322"/>
      <c r="P39" s="109">
        <f t="shared" si="3"/>
        <v>0</v>
      </c>
      <c r="Q39" s="66"/>
      <c r="R39" s="107" t="s">
        <v>150</v>
      </c>
      <c r="S39" s="171"/>
      <c r="T39" s="171"/>
      <c r="U39" s="322"/>
      <c r="V39" s="172"/>
      <c r="X39" s="350"/>
      <c r="Y39" s="172"/>
      <c r="AA39" s="110">
        <f>(C39+H39)*2+(M39)*1</f>
        <v>0</v>
      </c>
      <c r="AB39" s="111">
        <f t="shared" si="5"/>
        <v>0</v>
      </c>
      <c r="AC39" s="362" t="str">
        <f t="shared" si="6"/>
        <v>○</v>
      </c>
      <c r="AE39" s="110">
        <f t="shared" si="7"/>
        <v>0</v>
      </c>
      <c r="AF39" s="111">
        <f t="shared" si="8"/>
        <v>0</v>
      </c>
      <c r="AG39" s="369" t="str">
        <f t="shared" si="9"/>
        <v>○</v>
      </c>
    </row>
    <row r="40" spans="1:38" ht="24.6" customHeight="1">
      <c r="A40" s="101" t="s">
        <v>420</v>
      </c>
      <c r="B40" s="254"/>
      <c r="C40" s="254"/>
      <c r="D40" s="254"/>
      <c r="E40" s="254"/>
      <c r="F40" s="112">
        <f t="shared" si="1"/>
        <v>0</v>
      </c>
      <c r="G40" s="254"/>
      <c r="H40" s="254"/>
      <c r="I40" s="254"/>
      <c r="J40" s="254"/>
      <c r="K40" s="112">
        <f t="shared" si="2"/>
        <v>0</v>
      </c>
      <c r="L40" s="254"/>
      <c r="M40" s="254"/>
      <c r="N40" s="254"/>
      <c r="O40" s="254"/>
      <c r="P40" s="256">
        <f t="shared" si="3"/>
        <v>0</v>
      </c>
      <c r="Q40" s="66"/>
      <c r="R40" s="101" t="s">
        <v>420</v>
      </c>
      <c r="S40" s="254"/>
      <c r="T40" s="254"/>
      <c r="U40" s="254"/>
      <c r="V40" s="255"/>
      <c r="X40" s="351"/>
      <c r="Y40" s="255"/>
      <c r="AA40" s="113">
        <f>(C40+H40)*2+(M40)*1</f>
        <v>0</v>
      </c>
      <c r="AB40" s="114">
        <f t="shared" si="5"/>
        <v>0</v>
      </c>
      <c r="AC40" s="143" t="str">
        <f t="shared" si="6"/>
        <v>○</v>
      </c>
      <c r="AE40" s="113">
        <f>(C40+H40)*2+(M40)*2</f>
        <v>0</v>
      </c>
      <c r="AF40" s="114">
        <f t="shared" si="8"/>
        <v>0</v>
      </c>
      <c r="AG40" s="143" t="str">
        <f t="shared" si="9"/>
        <v>○</v>
      </c>
    </row>
    <row r="41" spans="1:38" s="232" customFormat="1" ht="18" customHeight="1">
      <c r="A41" s="228" t="s">
        <v>398</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E41" s="229"/>
      <c r="AF41" s="229"/>
      <c r="AG41" s="229"/>
    </row>
    <row r="42" spans="1:38" s="232" customFormat="1" ht="18" customHeight="1">
      <c r="A42" s="228"/>
      <c r="B42" s="229" t="s">
        <v>399</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E42" s="229"/>
      <c r="AF42" s="229"/>
      <c r="AG42" s="229"/>
    </row>
    <row r="43" spans="1:38" ht="19.2">
      <c r="A43" s="228" t="s">
        <v>289</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32"/>
      <c r="AB43" s="232"/>
      <c r="AC43" s="232"/>
      <c r="AD43" s="232"/>
      <c r="AE43" s="229"/>
      <c r="AF43" s="229"/>
      <c r="AG43" s="229"/>
    </row>
    <row r="44" spans="1:38" ht="19.2">
      <c r="A44" s="230" t="s">
        <v>400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32"/>
      <c r="AB44" s="232"/>
      <c r="AC44" s="232"/>
      <c r="AD44" s="232"/>
      <c r="AE44" s="229"/>
      <c r="AF44" s="229"/>
      <c r="AG44" s="229"/>
    </row>
    <row r="45" spans="1:38" ht="19.2">
      <c r="A45" s="230"/>
      <c r="B45" s="229" t="s">
        <v>401</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32"/>
      <c r="AB45" s="232"/>
      <c r="AC45" s="232"/>
      <c r="AD45" s="232"/>
      <c r="AE45" s="229"/>
      <c r="AF45" s="229"/>
      <c r="AG45" s="229"/>
    </row>
    <row r="46" spans="1:38" ht="16.2">
      <c r="A46" s="230" t="s">
        <v>292</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row>
    <row r="47" spans="1:38" ht="17.25" customHeight="1">
      <c r="A47" s="230" t="s">
        <v>375</v>
      </c>
      <c r="B47" s="229"/>
      <c r="C47" s="229"/>
      <c r="D47" s="229"/>
      <c r="E47" s="229"/>
      <c r="F47" s="229"/>
      <c r="G47" s="229"/>
      <c r="H47" s="229"/>
    </row>
    <row r="48" spans="1:38" ht="17.25" customHeight="1">
      <c r="A48" s="253" t="s">
        <v>465</v>
      </c>
      <c r="B48" s="229"/>
      <c r="C48" s="229"/>
      <c r="D48" s="229"/>
      <c r="E48" s="229"/>
      <c r="F48" s="229"/>
      <c r="G48" s="229"/>
      <c r="H48" s="229"/>
    </row>
    <row r="49" spans="1:1" ht="16.2">
      <c r="A49" s="228" t="s">
        <v>467</v>
      </c>
    </row>
  </sheetData>
  <sheetProtection algorithmName="SHA-512" hashValue="Lm6YWOV9xyZF8Wnwi6zTlMUCQzRFFagmN862pdaxQSMuCQeSVrKGHc8wnES51fRk3dRyjlQcBMshh0brjEnSBg==" saltValue="v1i4azRMKIe1qtQBnuDw9A==" spinCount="100000" sheet="1" objects="1" scenarios="1"/>
  <mergeCells count="15">
    <mergeCell ref="AE4:AG5"/>
    <mergeCell ref="AE6:AE9"/>
    <mergeCell ref="AF6:AF9"/>
    <mergeCell ref="AG6:AG9"/>
    <mergeCell ref="A4:P4"/>
    <mergeCell ref="R4:V5"/>
    <mergeCell ref="AA4:AC5"/>
    <mergeCell ref="A5:P5"/>
    <mergeCell ref="B6:F6"/>
    <mergeCell ref="G6:K6"/>
    <mergeCell ref="L6:P6"/>
    <mergeCell ref="AA6:AA9"/>
    <mergeCell ref="AB6:AB9"/>
    <mergeCell ref="AC6:AC9"/>
    <mergeCell ref="X4:Y5"/>
  </mergeCells>
  <phoneticPr fontId="2"/>
  <dataValidations count="11">
    <dataValidation type="whole" operator="greaterThanOrEqual" allowBlank="1" showInputMessage="1" showErrorMessage="1" error="空床数がマイナスになっています" sqref="G10:G40 B10:B40 L10:L40">
      <formula1>D10</formula1>
    </dataValidation>
    <dataValidation type="whole" operator="lessThanOrEqual" allowBlank="1" showInputMessage="1" showErrorMessage="1" error="確保病床数を超えております" sqref="M10:M40 H10:H40 C10:C40">
      <formula1>B10</formula1>
    </dataValidation>
    <dataValidation type="whole" operator="lessThanOrEqual" showInputMessage="1" showErrorMessage="1" error="空床数がマイナスになっています" sqref="N10:N40 I10:I40 D10:D40">
      <formula1>C10</formula1>
    </dataValidation>
    <dataValidation type="whole" operator="lessThanOrEqual" allowBlank="1" showInputMessage="1" showErrorMessage="1" error="(C)と(D)の合計が(B)を超えています_x000a_" prompt="(C)と(D)の合計が(B)を超えない上限で値を入力してください" sqref="J10:J40 E10:E40">
      <formula1>C10-D10</formula1>
    </dataValidation>
    <dataValidation type="whole" operator="lessThanOrEqual" allowBlank="1" showInputMessage="1" showErrorMessage="1" error="(C)と(D)の合計が(B)を超えています" prompt="(C)と(D)の合計が(B)を超えない上限で値を入力してください" sqref="O10:O40">
      <formula1>M10-N10</formula1>
    </dataValidation>
    <dataValidation type="custom" allowBlank="1" showInputMessage="1" showErrorMessage="1" error="休止病床数の上限を上回っています" sqref="S10:S40">
      <formula1>SUM(S10:V10)&lt;=AA10</formula1>
    </dataValidation>
    <dataValidation type="custom" allowBlank="1" showInputMessage="1" showErrorMessage="1" error="休止病床数の上限を上回っています" sqref="T10:T40">
      <formula1>SUM(S10:V10)&lt;=AA10</formula1>
    </dataValidation>
    <dataValidation type="custom" allowBlank="1" showInputMessage="1" showErrorMessage="1" error="休止病床数の上限を上回っています" sqref="V10:V40">
      <formula1>SUM(S10:V10)&lt;=AA10</formula1>
    </dataValidation>
    <dataValidation type="custom" allowBlank="1" showInputMessage="1" showErrorMessage="1" error="休止病床数の上限を上回っています" sqref="X10:X40">
      <formula1>SUM(X10:Y10,S10:V10)&lt;=AE10</formula1>
    </dataValidation>
    <dataValidation type="custom" allowBlank="1" showInputMessage="1" showErrorMessage="1" error="休止病床数の上限を上回っています" sqref="Y10:Y40">
      <formula1>SUM(X10:Y10,S10:V10)&lt;=AE10</formula1>
    </dataValidation>
    <dataValidation type="custom" allowBlank="1" showInputMessage="1" showErrorMessage="1" error="休止病床数の上限を上回っています" sqref="U10:U40">
      <formula1>SUM(S10:V10)&lt;=AA10</formula1>
    </dataValidation>
  </dataValidations>
  <pageMargins left="0.7" right="0.7" top="0.75" bottom="0.75" header="0.3" footer="0.3"/>
  <pageSetup paperSize="9"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9"/>
  <sheetViews>
    <sheetView view="pageBreakPreview" zoomScale="75" zoomScaleNormal="85" zoomScaleSheetLayoutView="75" workbookViewId="0">
      <selection activeCell="X9" sqref="X9"/>
    </sheetView>
  </sheetViews>
  <sheetFormatPr defaultColWidth="9" defaultRowHeight="13.2"/>
  <cols>
    <col min="1" max="16" width="5.59765625" style="67" customWidth="1"/>
    <col min="17" max="17" width="4.59765625" style="67" customWidth="1"/>
    <col min="18" max="19" width="6.59765625" style="67" customWidth="1"/>
    <col min="20" max="20" width="6.8984375" style="67" customWidth="1"/>
    <col min="21" max="22" width="6.59765625" style="67" customWidth="1"/>
    <col min="23" max="23" width="3.69921875" style="67" customWidth="1"/>
    <col min="24" max="25" width="9.09765625" style="67" customWidth="1"/>
    <col min="26" max="26" width="3.69921875" style="67" customWidth="1"/>
    <col min="27" max="29" width="9" style="67"/>
    <col min="30" max="30" width="6.19921875" style="67" customWidth="1"/>
    <col min="31" max="16384" width="9" style="67"/>
  </cols>
  <sheetData>
    <row r="1" spans="1:33" ht="18.75" customHeight="1">
      <c r="A1" s="233" t="s">
        <v>468</v>
      </c>
      <c r="B1" s="231"/>
      <c r="C1" s="231"/>
      <c r="D1" s="231"/>
      <c r="E1" s="231"/>
      <c r="F1" s="231"/>
      <c r="G1" s="234"/>
      <c r="H1" s="234"/>
      <c r="I1" s="234"/>
      <c r="J1" s="234"/>
      <c r="K1" s="231"/>
      <c r="L1" s="66"/>
      <c r="M1" s="66"/>
      <c r="N1" s="66"/>
      <c r="O1" s="66"/>
    </row>
    <row r="2" spans="1:33" ht="18.75" customHeight="1">
      <c r="A2" s="233" t="s">
        <v>428</v>
      </c>
      <c r="B2" s="231"/>
      <c r="C2" s="231"/>
      <c r="D2" s="231"/>
      <c r="E2" s="231"/>
      <c r="F2" s="231"/>
      <c r="G2" s="234"/>
      <c r="H2" s="247"/>
      <c r="I2" s="234"/>
      <c r="J2" s="234"/>
      <c r="K2" s="231"/>
      <c r="L2" s="94"/>
      <c r="M2" s="94"/>
      <c r="N2" s="66"/>
      <c r="O2" s="66"/>
    </row>
    <row r="3" spans="1:33">
      <c r="A3" s="65"/>
      <c r="B3" s="66"/>
      <c r="C3" s="66"/>
      <c r="D3" s="66"/>
      <c r="E3" s="66"/>
      <c r="F3" s="68"/>
      <c r="G3" s="66"/>
      <c r="H3" s="66"/>
      <c r="I3" s="66"/>
      <c r="J3" s="66"/>
      <c r="K3" s="66"/>
    </row>
    <row r="4" spans="1:33" ht="18.75" customHeight="1">
      <c r="A4" s="550" t="s">
        <v>76</v>
      </c>
      <c r="B4" s="551"/>
      <c r="C4" s="551"/>
      <c r="D4" s="551"/>
      <c r="E4" s="551"/>
      <c r="F4" s="551"/>
      <c r="G4" s="551"/>
      <c r="H4" s="551"/>
      <c r="I4" s="551"/>
      <c r="J4" s="551"/>
      <c r="K4" s="551"/>
      <c r="L4" s="551"/>
      <c r="M4" s="551"/>
      <c r="N4" s="551"/>
      <c r="O4" s="551"/>
      <c r="P4" s="552"/>
      <c r="Q4" s="66"/>
      <c r="R4" s="553" t="s">
        <v>77</v>
      </c>
      <c r="S4" s="554"/>
      <c r="T4" s="554"/>
      <c r="U4" s="554"/>
      <c r="V4" s="555"/>
      <c r="W4" s="95"/>
      <c r="X4" s="559" t="s">
        <v>361</v>
      </c>
      <c r="Y4" s="574"/>
      <c r="Z4" s="95"/>
      <c r="AA4" s="563" t="s">
        <v>117</v>
      </c>
      <c r="AB4" s="564"/>
      <c r="AC4" s="565"/>
      <c r="AD4" s="96"/>
      <c r="AE4" s="563" t="s">
        <v>363</v>
      </c>
      <c r="AF4" s="564"/>
      <c r="AG4" s="565"/>
    </row>
    <row r="5" spans="1:33" ht="13.2" customHeight="1">
      <c r="A5" s="569" t="s">
        <v>63</v>
      </c>
      <c r="B5" s="570"/>
      <c r="C5" s="570"/>
      <c r="D5" s="570"/>
      <c r="E5" s="570"/>
      <c r="F5" s="570"/>
      <c r="G5" s="570"/>
      <c r="H5" s="570"/>
      <c r="I5" s="570"/>
      <c r="J5" s="570"/>
      <c r="K5" s="570"/>
      <c r="L5" s="570"/>
      <c r="M5" s="570"/>
      <c r="N5" s="570"/>
      <c r="O5" s="570"/>
      <c r="P5" s="571"/>
      <c r="Q5" s="66"/>
      <c r="R5" s="556"/>
      <c r="S5" s="557"/>
      <c r="T5" s="557"/>
      <c r="U5" s="557"/>
      <c r="V5" s="558"/>
      <c r="W5" s="97"/>
      <c r="X5" s="575"/>
      <c r="Y5" s="576"/>
      <c r="Z5" s="97"/>
      <c r="AA5" s="566"/>
      <c r="AB5" s="567"/>
      <c r="AC5" s="568"/>
      <c r="AD5" s="96"/>
      <c r="AE5" s="566"/>
      <c r="AF5" s="567"/>
      <c r="AG5" s="568"/>
    </row>
    <row r="6" spans="1:33" ht="30" customHeight="1">
      <c r="A6" s="98"/>
      <c r="B6" s="546" t="s">
        <v>64</v>
      </c>
      <c r="C6" s="546"/>
      <c r="D6" s="546"/>
      <c r="E6" s="546"/>
      <c r="F6" s="546"/>
      <c r="G6" s="546" t="s">
        <v>66</v>
      </c>
      <c r="H6" s="546"/>
      <c r="I6" s="546"/>
      <c r="J6" s="546"/>
      <c r="K6" s="546"/>
      <c r="L6" s="547" t="s">
        <v>67</v>
      </c>
      <c r="M6" s="548"/>
      <c r="N6" s="548"/>
      <c r="O6" s="548"/>
      <c r="P6" s="549"/>
      <c r="Q6" s="66"/>
      <c r="R6" s="98"/>
      <c r="S6" s="382" t="s">
        <v>71</v>
      </c>
      <c r="T6" s="382" t="s">
        <v>66</v>
      </c>
      <c r="U6" s="392" t="s">
        <v>441</v>
      </c>
      <c r="V6" s="384" t="s">
        <v>67</v>
      </c>
      <c r="X6" s="347" t="s">
        <v>378</v>
      </c>
      <c r="Y6" s="397" t="s">
        <v>67</v>
      </c>
      <c r="AA6" s="540" t="s">
        <v>78</v>
      </c>
      <c r="AB6" s="542" t="s">
        <v>118</v>
      </c>
      <c r="AC6" s="544" t="s">
        <v>119</v>
      </c>
      <c r="AE6" s="540" t="s">
        <v>78</v>
      </c>
      <c r="AF6" s="542" t="s">
        <v>118</v>
      </c>
      <c r="AG6" s="544" t="s">
        <v>119</v>
      </c>
    </row>
    <row r="7" spans="1:33" ht="25.05" customHeight="1">
      <c r="A7" s="101" t="s">
        <v>65</v>
      </c>
      <c r="B7" s="102">
        <f t="shared" ref="B7:P7" si="0">SUM(B10:B40)</f>
        <v>0</v>
      </c>
      <c r="C7" s="102">
        <f t="shared" si="0"/>
        <v>0</v>
      </c>
      <c r="D7" s="102">
        <f t="shared" si="0"/>
        <v>0</v>
      </c>
      <c r="E7" s="102">
        <f t="shared" si="0"/>
        <v>0</v>
      </c>
      <c r="F7" s="102">
        <f t="shared" si="0"/>
        <v>0</v>
      </c>
      <c r="G7" s="102">
        <f t="shared" si="0"/>
        <v>0</v>
      </c>
      <c r="H7" s="102">
        <f t="shared" si="0"/>
        <v>0</v>
      </c>
      <c r="I7" s="102">
        <f t="shared" si="0"/>
        <v>0</v>
      </c>
      <c r="J7" s="102">
        <f t="shared" si="0"/>
        <v>0</v>
      </c>
      <c r="K7" s="102">
        <f t="shared" si="0"/>
        <v>0</v>
      </c>
      <c r="L7" s="102">
        <f t="shared" si="0"/>
        <v>0</v>
      </c>
      <c r="M7" s="102">
        <f t="shared" si="0"/>
        <v>0</v>
      </c>
      <c r="N7" s="102">
        <f t="shared" si="0"/>
        <v>0</v>
      </c>
      <c r="O7" s="102">
        <f t="shared" si="0"/>
        <v>0</v>
      </c>
      <c r="P7" s="103">
        <f t="shared" si="0"/>
        <v>0</v>
      </c>
      <c r="Q7" s="68"/>
      <c r="R7" s="101" t="s">
        <v>65</v>
      </c>
      <c r="S7" s="102">
        <f>SUM(S10:S40)</f>
        <v>0</v>
      </c>
      <c r="T7" s="102">
        <f>SUM(T10:T40)</f>
        <v>0</v>
      </c>
      <c r="U7" s="102">
        <f>SUM(U10:U40)</f>
        <v>0</v>
      </c>
      <c r="V7" s="103">
        <f>SUM(V10:V40)</f>
        <v>0</v>
      </c>
      <c r="X7" s="348">
        <f>SUM(X10:X40)</f>
        <v>0</v>
      </c>
      <c r="Y7" s="103">
        <f>SUM(Y10:Y40)</f>
        <v>0</v>
      </c>
      <c r="AA7" s="541"/>
      <c r="AB7" s="543"/>
      <c r="AC7" s="545"/>
      <c r="AE7" s="541"/>
      <c r="AF7" s="543"/>
      <c r="AG7" s="545"/>
    </row>
    <row r="8" spans="1:33" ht="25.05" customHeight="1">
      <c r="A8" s="89"/>
      <c r="B8" s="104"/>
      <c r="C8" s="104"/>
      <c r="D8" s="104"/>
      <c r="E8" s="104"/>
      <c r="F8" s="104"/>
      <c r="G8" s="104"/>
      <c r="H8" s="104"/>
      <c r="I8" s="104"/>
      <c r="J8" s="104"/>
      <c r="K8" s="104"/>
      <c r="L8" s="104"/>
      <c r="M8" s="104"/>
      <c r="N8" s="104"/>
      <c r="O8" s="104"/>
      <c r="P8" s="104"/>
      <c r="Q8" s="66"/>
      <c r="R8" s="89"/>
      <c r="S8" s="104"/>
      <c r="T8" s="104"/>
      <c r="U8" s="104"/>
      <c r="V8" s="104"/>
      <c r="Y8" s="104"/>
      <c r="AA8" s="541"/>
      <c r="AB8" s="543"/>
      <c r="AC8" s="545"/>
      <c r="AE8" s="541"/>
      <c r="AF8" s="543"/>
      <c r="AG8" s="545"/>
    </row>
    <row r="9" spans="1:33" ht="57.75" customHeight="1">
      <c r="A9" s="140" t="s">
        <v>120</v>
      </c>
      <c r="B9" s="226" t="s">
        <v>268</v>
      </c>
      <c r="C9" s="226" t="s">
        <v>267</v>
      </c>
      <c r="D9" s="226" t="s">
        <v>374</v>
      </c>
      <c r="E9" s="226" t="s">
        <v>376</v>
      </c>
      <c r="F9" s="226" t="s">
        <v>271</v>
      </c>
      <c r="G9" s="226" t="s">
        <v>268</v>
      </c>
      <c r="H9" s="226" t="s">
        <v>267</v>
      </c>
      <c r="I9" s="226" t="s">
        <v>374</v>
      </c>
      <c r="J9" s="226" t="s">
        <v>376</v>
      </c>
      <c r="K9" s="226" t="s">
        <v>271</v>
      </c>
      <c r="L9" s="226" t="s">
        <v>268</v>
      </c>
      <c r="M9" s="226" t="s">
        <v>267</v>
      </c>
      <c r="N9" s="226" t="s">
        <v>374</v>
      </c>
      <c r="O9" s="226" t="s">
        <v>376</v>
      </c>
      <c r="P9" s="249" t="s">
        <v>271</v>
      </c>
      <c r="Q9" s="66"/>
      <c r="R9" s="140" t="s">
        <v>120</v>
      </c>
      <c r="S9" s="105" t="s">
        <v>74</v>
      </c>
      <c r="T9" s="105" t="s">
        <v>74</v>
      </c>
      <c r="U9" s="105" t="s">
        <v>74</v>
      </c>
      <c r="V9" s="106" t="s">
        <v>74</v>
      </c>
      <c r="X9" s="349" t="s">
        <v>74</v>
      </c>
      <c r="Y9" s="106" t="s">
        <v>74</v>
      </c>
      <c r="AA9" s="541"/>
      <c r="AB9" s="543"/>
      <c r="AC9" s="545"/>
      <c r="AE9" s="541"/>
      <c r="AF9" s="543"/>
      <c r="AG9" s="545"/>
    </row>
    <row r="10" spans="1:33" ht="25.05" customHeight="1">
      <c r="A10" s="107" t="s">
        <v>121</v>
      </c>
      <c r="B10" s="171"/>
      <c r="C10" s="171"/>
      <c r="D10" s="171"/>
      <c r="E10" s="171"/>
      <c r="F10" s="108">
        <f>C10-D10-E10</f>
        <v>0</v>
      </c>
      <c r="G10" s="171"/>
      <c r="H10" s="171"/>
      <c r="I10" s="171"/>
      <c r="J10" s="171"/>
      <c r="K10" s="108">
        <f>H10-I10-J10</f>
        <v>0</v>
      </c>
      <c r="L10" s="171"/>
      <c r="M10" s="171"/>
      <c r="N10" s="171"/>
      <c r="O10" s="322"/>
      <c r="P10" s="109">
        <f>M10-N10-O10</f>
        <v>0</v>
      </c>
      <c r="Q10" s="66"/>
      <c r="R10" s="107" t="s">
        <v>121</v>
      </c>
      <c r="S10" s="171"/>
      <c r="T10" s="171"/>
      <c r="U10" s="322"/>
      <c r="V10" s="172"/>
      <c r="X10" s="350"/>
      <c r="Y10" s="172"/>
      <c r="AA10" s="110">
        <f>(C10+H10)*2+(M10)*1</f>
        <v>0</v>
      </c>
      <c r="AB10" s="111">
        <f>SUM(S10:V10)</f>
        <v>0</v>
      </c>
      <c r="AC10" s="383" t="str">
        <f>IF(AA10&lt;AB10,"×","○")</f>
        <v>○</v>
      </c>
      <c r="AE10" s="110">
        <f>(C10+H10)*2+(M10)*2</f>
        <v>0</v>
      </c>
      <c r="AF10" s="111">
        <f>SUM(S10:V10,X10:Y10)</f>
        <v>0</v>
      </c>
      <c r="AG10" s="383" t="str">
        <f>IF(AE10&lt;AF10,"×","○")</f>
        <v>○</v>
      </c>
    </row>
    <row r="11" spans="1:33" ht="25.05" customHeight="1">
      <c r="A11" s="107" t="s">
        <v>122</v>
      </c>
      <c r="B11" s="171"/>
      <c r="C11" s="171"/>
      <c r="D11" s="171"/>
      <c r="E11" s="171"/>
      <c r="F11" s="108">
        <f t="shared" ref="F11:F40" si="1">C11-D11-E11</f>
        <v>0</v>
      </c>
      <c r="G11" s="171"/>
      <c r="H11" s="171"/>
      <c r="I11" s="171"/>
      <c r="J11" s="171"/>
      <c r="K11" s="108">
        <f t="shared" ref="K11:K40" si="2">H11-I11-J11</f>
        <v>0</v>
      </c>
      <c r="L11" s="171"/>
      <c r="M11" s="171"/>
      <c r="N11" s="171"/>
      <c r="O11" s="322"/>
      <c r="P11" s="109">
        <f t="shared" ref="P11:P40" si="3">M11-N11-O11</f>
        <v>0</v>
      </c>
      <c r="Q11" s="66"/>
      <c r="R11" s="107" t="s">
        <v>122</v>
      </c>
      <c r="S11" s="171"/>
      <c r="T11" s="171"/>
      <c r="U11" s="322"/>
      <c r="V11" s="172"/>
      <c r="X11" s="350"/>
      <c r="Y11" s="172"/>
      <c r="AA11" s="110">
        <f t="shared" ref="AA11:AA37" si="4">(C11+H11)*2+(M11)*1</f>
        <v>0</v>
      </c>
      <c r="AB11" s="111">
        <f t="shared" ref="AB11:AB40" si="5">SUM(S11:V11)</f>
        <v>0</v>
      </c>
      <c r="AC11" s="383" t="str">
        <f t="shared" ref="AC11:AC40" si="6">IF(AA11&lt;AB11,"×","○")</f>
        <v>○</v>
      </c>
      <c r="AE11" s="110">
        <f t="shared" ref="AE11:AE37" si="7">(C11+H11)*2+(M11)*2</f>
        <v>0</v>
      </c>
      <c r="AF11" s="111">
        <f t="shared" ref="AF11:AF40" si="8">SUM(S11:V11,X11:Y11)</f>
        <v>0</v>
      </c>
      <c r="AG11" s="383" t="str">
        <f t="shared" ref="AG11:AG40" si="9">IF(AE11&lt;AF11,"×","○")</f>
        <v>○</v>
      </c>
    </row>
    <row r="12" spans="1:33" ht="25.05" customHeight="1">
      <c r="A12" s="107" t="s">
        <v>123</v>
      </c>
      <c r="B12" s="171"/>
      <c r="C12" s="171"/>
      <c r="D12" s="171"/>
      <c r="E12" s="171"/>
      <c r="F12" s="108">
        <f t="shared" si="1"/>
        <v>0</v>
      </c>
      <c r="G12" s="171"/>
      <c r="H12" s="171"/>
      <c r="I12" s="171"/>
      <c r="J12" s="171"/>
      <c r="K12" s="108">
        <f t="shared" si="2"/>
        <v>0</v>
      </c>
      <c r="L12" s="171"/>
      <c r="M12" s="171"/>
      <c r="N12" s="171"/>
      <c r="O12" s="322"/>
      <c r="P12" s="109">
        <f t="shared" si="3"/>
        <v>0</v>
      </c>
      <c r="Q12" s="66"/>
      <c r="R12" s="107" t="s">
        <v>123</v>
      </c>
      <c r="S12" s="171"/>
      <c r="T12" s="171"/>
      <c r="U12" s="322"/>
      <c r="V12" s="172"/>
      <c r="X12" s="350"/>
      <c r="Y12" s="172"/>
      <c r="AA12" s="110">
        <f t="shared" si="4"/>
        <v>0</v>
      </c>
      <c r="AB12" s="111">
        <f t="shared" si="5"/>
        <v>0</v>
      </c>
      <c r="AC12" s="383" t="str">
        <f t="shared" si="6"/>
        <v>○</v>
      </c>
      <c r="AE12" s="110">
        <f t="shared" si="7"/>
        <v>0</v>
      </c>
      <c r="AF12" s="111">
        <f t="shared" si="8"/>
        <v>0</v>
      </c>
      <c r="AG12" s="383" t="str">
        <f t="shared" si="9"/>
        <v>○</v>
      </c>
    </row>
    <row r="13" spans="1:33" ht="25.05" customHeight="1">
      <c r="A13" s="107" t="s">
        <v>124</v>
      </c>
      <c r="B13" s="171"/>
      <c r="C13" s="171"/>
      <c r="D13" s="171"/>
      <c r="E13" s="171"/>
      <c r="F13" s="108">
        <f t="shared" si="1"/>
        <v>0</v>
      </c>
      <c r="G13" s="171"/>
      <c r="H13" s="171"/>
      <c r="I13" s="171"/>
      <c r="J13" s="171"/>
      <c r="K13" s="108">
        <f t="shared" si="2"/>
        <v>0</v>
      </c>
      <c r="L13" s="171"/>
      <c r="M13" s="171"/>
      <c r="N13" s="171"/>
      <c r="O13" s="322"/>
      <c r="P13" s="109">
        <f t="shared" si="3"/>
        <v>0</v>
      </c>
      <c r="Q13" s="66"/>
      <c r="R13" s="107" t="s">
        <v>124</v>
      </c>
      <c r="S13" s="171"/>
      <c r="T13" s="171"/>
      <c r="U13" s="322"/>
      <c r="V13" s="172"/>
      <c r="X13" s="350"/>
      <c r="Y13" s="172"/>
      <c r="AA13" s="110">
        <f t="shared" si="4"/>
        <v>0</v>
      </c>
      <c r="AB13" s="111">
        <f t="shared" si="5"/>
        <v>0</v>
      </c>
      <c r="AC13" s="383" t="str">
        <f t="shared" si="6"/>
        <v>○</v>
      </c>
      <c r="AE13" s="110">
        <f t="shared" si="7"/>
        <v>0</v>
      </c>
      <c r="AF13" s="111">
        <f t="shared" si="8"/>
        <v>0</v>
      </c>
      <c r="AG13" s="383" t="str">
        <f t="shared" si="9"/>
        <v>○</v>
      </c>
    </row>
    <row r="14" spans="1:33" ht="25.05" customHeight="1">
      <c r="A14" s="107" t="s">
        <v>125</v>
      </c>
      <c r="B14" s="171"/>
      <c r="C14" s="171"/>
      <c r="D14" s="171"/>
      <c r="E14" s="171"/>
      <c r="F14" s="108">
        <f t="shared" si="1"/>
        <v>0</v>
      </c>
      <c r="G14" s="171"/>
      <c r="H14" s="171"/>
      <c r="I14" s="171"/>
      <c r="J14" s="171"/>
      <c r="K14" s="108">
        <f t="shared" si="2"/>
        <v>0</v>
      </c>
      <c r="L14" s="171"/>
      <c r="M14" s="171"/>
      <c r="N14" s="171"/>
      <c r="O14" s="322"/>
      <c r="P14" s="109">
        <f t="shared" si="3"/>
        <v>0</v>
      </c>
      <c r="Q14" s="66"/>
      <c r="R14" s="107" t="s">
        <v>125</v>
      </c>
      <c r="S14" s="171"/>
      <c r="T14" s="171"/>
      <c r="U14" s="322"/>
      <c r="V14" s="172"/>
      <c r="X14" s="350"/>
      <c r="Y14" s="172"/>
      <c r="AA14" s="110">
        <f t="shared" si="4"/>
        <v>0</v>
      </c>
      <c r="AB14" s="111">
        <f t="shared" si="5"/>
        <v>0</v>
      </c>
      <c r="AC14" s="383" t="str">
        <f t="shared" si="6"/>
        <v>○</v>
      </c>
      <c r="AE14" s="110">
        <f t="shared" si="7"/>
        <v>0</v>
      </c>
      <c r="AF14" s="111">
        <f t="shared" si="8"/>
        <v>0</v>
      </c>
      <c r="AG14" s="383" t="str">
        <f t="shared" si="9"/>
        <v>○</v>
      </c>
    </row>
    <row r="15" spans="1:33" ht="25.05" customHeight="1">
      <c r="A15" s="107" t="s">
        <v>126</v>
      </c>
      <c r="B15" s="171"/>
      <c r="C15" s="171"/>
      <c r="D15" s="171"/>
      <c r="E15" s="171"/>
      <c r="F15" s="108">
        <f t="shared" si="1"/>
        <v>0</v>
      </c>
      <c r="G15" s="171"/>
      <c r="H15" s="171"/>
      <c r="I15" s="171"/>
      <c r="J15" s="171"/>
      <c r="K15" s="108">
        <f t="shared" si="2"/>
        <v>0</v>
      </c>
      <c r="L15" s="171"/>
      <c r="M15" s="171"/>
      <c r="N15" s="171"/>
      <c r="O15" s="322"/>
      <c r="P15" s="109">
        <f t="shared" si="3"/>
        <v>0</v>
      </c>
      <c r="Q15" s="66"/>
      <c r="R15" s="107" t="s">
        <v>126</v>
      </c>
      <c r="S15" s="171"/>
      <c r="T15" s="171"/>
      <c r="U15" s="322"/>
      <c r="V15" s="172"/>
      <c r="X15" s="350"/>
      <c r="Y15" s="172"/>
      <c r="AA15" s="110">
        <f t="shared" si="4"/>
        <v>0</v>
      </c>
      <c r="AB15" s="111">
        <f t="shared" si="5"/>
        <v>0</v>
      </c>
      <c r="AC15" s="383" t="str">
        <f t="shared" si="6"/>
        <v>○</v>
      </c>
      <c r="AE15" s="110">
        <f t="shared" si="7"/>
        <v>0</v>
      </c>
      <c r="AF15" s="111">
        <f t="shared" si="8"/>
        <v>0</v>
      </c>
      <c r="AG15" s="383" t="str">
        <f t="shared" si="9"/>
        <v>○</v>
      </c>
    </row>
    <row r="16" spans="1:33" ht="25.05" customHeight="1">
      <c r="A16" s="107" t="s">
        <v>127</v>
      </c>
      <c r="B16" s="171"/>
      <c r="C16" s="171"/>
      <c r="D16" s="171"/>
      <c r="E16" s="171"/>
      <c r="F16" s="108">
        <f t="shared" si="1"/>
        <v>0</v>
      </c>
      <c r="G16" s="171"/>
      <c r="H16" s="171"/>
      <c r="I16" s="171"/>
      <c r="J16" s="171"/>
      <c r="K16" s="108">
        <f t="shared" si="2"/>
        <v>0</v>
      </c>
      <c r="L16" s="171"/>
      <c r="M16" s="171"/>
      <c r="N16" s="171"/>
      <c r="O16" s="322"/>
      <c r="P16" s="109">
        <f t="shared" si="3"/>
        <v>0</v>
      </c>
      <c r="Q16" s="66"/>
      <c r="R16" s="107" t="s">
        <v>127</v>
      </c>
      <c r="S16" s="171"/>
      <c r="T16" s="171"/>
      <c r="U16" s="322"/>
      <c r="V16" s="172"/>
      <c r="X16" s="350"/>
      <c r="Y16" s="172"/>
      <c r="AA16" s="110">
        <f t="shared" si="4"/>
        <v>0</v>
      </c>
      <c r="AB16" s="111">
        <f t="shared" si="5"/>
        <v>0</v>
      </c>
      <c r="AC16" s="383" t="str">
        <f t="shared" si="6"/>
        <v>○</v>
      </c>
      <c r="AE16" s="110">
        <f t="shared" si="7"/>
        <v>0</v>
      </c>
      <c r="AF16" s="111">
        <f t="shared" si="8"/>
        <v>0</v>
      </c>
      <c r="AG16" s="383" t="str">
        <f t="shared" si="9"/>
        <v>○</v>
      </c>
    </row>
    <row r="17" spans="1:33" ht="25.05" customHeight="1">
      <c r="A17" s="107" t="s">
        <v>128</v>
      </c>
      <c r="B17" s="171"/>
      <c r="C17" s="171"/>
      <c r="D17" s="171"/>
      <c r="E17" s="171"/>
      <c r="F17" s="108">
        <f t="shared" si="1"/>
        <v>0</v>
      </c>
      <c r="G17" s="171"/>
      <c r="H17" s="171"/>
      <c r="I17" s="171"/>
      <c r="J17" s="171"/>
      <c r="K17" s="108">
        <f t="shared" si="2"/>
        <v>0</v>
      </c>
      <c r="L17" s="171"/>
      <c r="M17" s="171"/>
      <c r="N17" s="171"/>
      <c r="O17" s="322"/>
      <c r="P17" s="109">
        <f t="shared" si="3"/>
        <v>0</v>
      </c>
      <c r="Q17" s="66"/>
      <c r="R17" s="107" t="s">
        <v>128</v>
      </c>
      <c r="S17" s="171"/>
      <c r="T17" s="171"/>
      <c r="U17" s="322"/>
      <c r="V17" s="172"/>
      <c r="X17" s="350"/>
      <c r="Y17" s="172"/>
      <c r="AA17" s="110">
        <f t="shared" si="4"/>
        <v>0</v>
      </c>
      <c r="AB17" s="111">
        <f t="shared" si="5"/>
        <v>0</v>
      </c>
      <c r="AC17" s="383" t="str">
        <f t="shared" si="6"/>
        <v>○</v>
      </c>
      <c r="AE17" s="110">
        <f t="shared" si="7"/>
        <v>0</v>
      </c>
      <c r="AF17" s="111">
        <f t="shared" si="8"/>
        <v>0</v>
      </c>
      <c r="AG17" s="383" t="str">
        <f t="shared" si="9"/>
        <v>○</v>
      </c>
    </row>
    <row r="18" spans="1:33" ht="25.05" customHeight="1">
      <c r="A18" s="107" t="s">
        <v>129</v>
      </c>
      <c r="B18" s="171"/>
      <c r="C18" s="171"/>
      <c r="D18" s="171"/>
      <c r="E18" s="171"/>
      <c r="F18" s="108">
        <f t="shared" si="1"/>
        <v>0</v>
      </c>
      <c r="G18" s="171"/>
      <c r="H18" s="171"/>
      <c r="I18" s="171"/>
      <c r="J18" s="171"/>
      <c r="K18" s="108">
        <f t="shared" si="2"/>
        <v>0</v>
      </c>
      <c r="L18" s="171"/>
      <c r="M18" s="171"/>
      <c r="N18" s="171"/>
      <c r="O18" s="322"/>
      <c r="P18" s="109">
        <f t="shared" si="3"/>
        <v>0</v>
      </c>
      <c r="Q18" s="66"/>
      <c r="R18" s="107" t="s">
        <v>129</v>
      </c>
      <c r="S18" s="171"/>
      <c r="T18" s="171"/>
      <c r="U18" s="322"/>
      <c r="V18" s="172"/>
      <c r="X18" s="350"/>
      <c r="Y18" s="172"/>
      <c r="AA18" s="110">
        <f t="shared" si="4"/>
        <v>0</v>
      </c>
      <c r="AB18" s="111">
        <f t="shared" si="5"/>
        <v>0</v>
      </c>
      <c r="AC18" s="383" t="str">
        <f t="shared" si="6"/>
        <v>○</v>
      </c>
      <c r="AE18" s="110">
        <f t="shared" si="7"/>
        <v>0</v>
      </c>
      <c r="AF18" s="111">
        <f t="shared" si="8"/>
        <v>0</v>
      </c>
      <c r="AG18" s="383" t="str">
        <f t="shared" si="9"/>
        <v>○</v>
      </c>
    </row>
    <row r="19" spans="1:33" ht="25.05" customHeight="1">
      <c r="A19" s="107" t="s">
        <v>130</v>
      </c>
      <c r="B19" s="171"/>
      <c r="C19" s="171"/>
      <c r="D19" s="171"/>
      <c r="E19" s="171"/>
      <c r="F19" s="108">
        <f t="shared" si="1"/>
        <v>0</v>
      </c>
      <c r="G19" s="171"/>
      <c r="H19" s="171"/>
      <c r="I19" s="171"/>
      <c r="J19" s="171"/>
      <c r="K19" s="108">
        <f t="shared" si="2"/>
        <v>0</v>
      </c>
      <c r="L19" s="171"/>
      <c r="M19" s="171"/>
      <c r="N19" s="171"/>
      <c r="O19" s="322"/>
      <c r="P19" s="109">
        <f t="shared" si="3"/>
        <v>0</v>
      </c>
      <c r="Q19" s="66"/>
      <c r="R19" s="107" t="s">
        <v>130</v>
      </c>
      <c r="S19" s="171"/>
      <c r="T19" s="171"/>
      <c r="U19" s="322"/>
      <c r="V19" s="172"/>
      <c r="X19" s="350"/>
      <c r="Y19" s="172"/>
      <c r="AA19" s="110">
        <f t="shared" si="4"/>
        <v>0</v>
      </c>
      <c r="AB19" s="111">
        <f t="shared" si="5"/>
        <v>0</v>
      </c>
      <c r="AC19" s="383" t="str">
        <f t="shared" si="6"/>
        <v>○</v>
      </c>
      <c r="AE19" s="110">
        <f t="shared" si="7"/>
        <v>0</v>
      </c>
      <c r="AF19" s="111">
        <f t="shared" si="8"/>
        <v>0</v>
      </c>
      <c r="AG19" s="383" t="str">
        <f t="shared" si="9"/>
        <v>○</v>
      </c>
    </row>
    <row r="20" spans="1:33" ht="25.05" customHeight="1">
      <c r="A20" s="107" t="s">
        <v>131</v>
      </c>
      <c r="B20" s="171"/>
      <c r="C20" s="171"/>
      <c r="D20" s="171"/>
      <c r="E20" s="171"/>
      <c r="F20" s="108">
        <f t="shared" si="1"/>
        <v>0</v>
      </c>
      <c r="G20" s="171"/>
      <c r="H20" s="171"/>
      <c r="I20" s="171"/>
      <c r="J20" s="171"/>
      <c r="K20" s="108">
        <f t="shared" si="2"/>
        <v>0</v>
      </c>
      <c r="L20" s="171"/>
      <c r="M20" s="171"/>
      <c r="N20" s="171"/>
      <c r="O20" s="322"/>
      <c r="P20" s="109">
        <f t="shared" si="3"/>
        <v>0</v>
      </c>
      <c r="Q20" s="66"/>
      <c r="R20" s="107" t="s">
        <v>131</v>
      </c>
      <c r="S20" s="171"/>
      <c r="T20" s="171"/>
      <c r="U20" s="322"/>
      <c r="V20" s="172"/>
      <c r="X20" s="350"/>
      <c r="Y20" s="172"/>
      <c r="AA20" s="110">
        <f t="shared" si="4"/>
        <v>0</v>
      </c>
      <c r="AB20" s="111">
        <f t="shared" si="5"/>
        <v>0</v>
      </c>
      <c r="AC20" s="383" t="str">
        <f t="shared" si="6"/>
        <v>○</v>
      </c>
      <c r="AE20" s="110">
        <f t="shared" si="7"/>
        <v>0</v>
      </c>
      <c r="AF20" s="111">
        <f t="shared" si="8"/>
        <v>0</v>
      </c>
      <c r="AG20" s="383" t="str">
        <f t="shared" si="9"/>
        <v>○</v>
      </c>
    </row>
    <row r="21" spans="1:33" ht="25.05" customHeight="1">
      <c r="A21" s="107" t="s">
        <v>132</v>
      </c>
      <c r="B21" s="171"/>
      <c r="C21" s="171"/>
      <c r="D21" s="171"/>
      <c r="E21" s="171"/>
      <c r="F21" s="108">
        <f t="shared" si="1"/>
        <v>0</v>
      </c>
      <c r="G21" s="171"/>
      <c r="H21" s="171"/>
      <c r="I21" s="171"/>
      <c r="J21" s="171"/>
      <c r="K21" s="108">
        <f t="shared" si="2"/>
        <v>0</v>
      </c>
      <c r="L21" s="171"/>
      <c r="M21" s="171"/>
      <c r="N21" s="171"/>
      <c r="O21" s="322"/>
      <c r="P21" s="109">
        <f t="shared" si="3"/>
        <v>0</v>
      </c>
      <c r="Q21" s="66"/>
      <c r="R21" s="107" t="s">
        <v>132</v>
      </c>
      <c r="S21" s="171"/>
      <c r="T21" s="171"/>
      <c r="U21" s="322"/>
      <c r="V21" s="172"/>
      <c r="X21" s="350"/>
      <c r="Y21" s="172"/>
      <c r="AA21" s="110">
        <f t="shared" si="4"/>
        <v>0</v>
      </c>
      <c r="AB21" s="111">
        <f t="shared" si="5"/>
        <v>0</v>
      </c>
      <c r="AC21" s="383" t="str">
        <f t="shared" si="6"/>
        <v>○</v>
      </c>
      <c r="AE21" s="110">
        <f t="shared" si="7"/>
        <v>0</v>
      </c>
      <c r="AF21" s="111">
        <f t="shared" si="8"/>
        <v>0</v>
      </c>
      <c r="AG21" s="383" t="str">
        <f t="shared" si="9"/>
        <v>○</v>
      </c>
    </row>
    <row r="22" spans="1:33" ht="25.05" customHeight="1">
      <c r="A22" s="107" t="s">
        <v>133</v>
      </c>
      <c r="B22" s="171"/>
      <c r="C22" s="171"/>
      <c r="D22" s="171"/>
      <c r="E22" s="171"/>
      <c r="F22" s="108">
        <f t="shared" si="1"/>
        <v>0</v>
      </c>
      <c r="G22" s="171"/>
      <c r="H22" s="171"/>
      <c r="I22" s="171"/>
      <c r="J22" s="171"/>
      <c r="K22" s="108">
        <f t="shared" si="2"/>
        <v>0</v>
      </c>
      <c r="L22" s="171"/>
      <c r="M22" s="171"/>
      <c r="N22" s="171"/>
      <c r="O22" s="322"/>
      <c r="P22" s="109">
        <f t="shared" si="3"/>
        <v>0</v>
      </c>
      <c r="Q22" s="66"/>
      <c r="R22" s="107" t="s">
        <v>133</v>
      </c>
      <c r="S22" s="171"/>
      <c r="T22" s="171"/>
      <c r="U22" s="322"/>
      <c r="V22" s="172"/>
      <c r="X22" s="350"/>
      <c r="Y22" s="172"/>
      <c r="AA22" s="110">
        <f t="shared" si="4"/>
        <v>0</v>
      </c>
      <c r="AB22" s="111">
        <f t="shared" si="5"/>
        <v>0</v>
      </c>
      <c r="AC22" s="383" t="str">
        <f t="shared" si="6"/>
        <v>○</v>
      </c>
      <c r="AE22" s="110">
        <f t="shared" si="7"/>
        <v>0</v>
      </c>
      <c r="AF22" s="111">
        <f t="shared" si="8"/>
        <v>0</v>
      </c>
      <c r="AG22" s="383" t="str">
        <f t="shared" si="9"/>
        <v>○</v>
      </c>
    </row>
    <row r="23" spans="1:33" ht="25.05" customHeight="1">
      <c r="A23" s="107" t="s">
        <v>134</v>
      </c>
      <c r="B23" s="171"/>
      <c r="C23" s="171"/>
      <c r="D23" s="171"/>
      <c r="E23" s="171"/>
      <c r="F23" s="108">
        <f t="shared" si="1"/>
        <v>0</v>
      </c>
      <c r="G23" s="171"/>
      <c r="H23" s="171"/>
      <c r="I23" s="171"/>
      <c r="J23" s="171"/>
      <c r="K23" s="108">
        <f t="shared" si="2"/>
        <v>0</v>
      </c>
      <c r="L23" s="171"/>
      <c r="M23" s="171"/>
      <c r="N23" s="171"/>
      <c r="O23" s="322"/>
      <c r="P23" s="109">
        <f t="shared" si="3"/>
        <v>0</v>
      </c>
      <c r="Q23" s="66"/>
      <c r="R23" s="107" t="s">
        <v>134</v>
      </c>
      <c r="S23" s="171"/>
      <c r="T23" s="171"/>
      <c r="U23" s="322"/>
      <c r="V23" s="172"/>
      <c r="X23" s="350"/>
      <c r="Y23" s="172"/>
      <c r="AA23" s="110">
        <f t="shared" si="4"/>
        <v>0</v>
      </c>
      <c r="AB23" s="111">
        <f t="shared" si="5"/>
        <v>0</v>
      </c>
      <c r="AC23" s="383" t="str">
        <f t="shared" si="6"/>
        <v>○</v>
      </c>
      <c r="AE23" s="110">
        <f t="shared" si="7"/>
        <v>0</v>
      </c>
      <c r="AF23" s="111">
        <f t="shared" si="8"/>
        <v>0</v>
      </c>
      <c r="AG23" s="383" t="str">
        <f t="shared" si="9"/>
        <v>○</v>
      </c>
    </row>
    <row r="24" spans="1:33" ht="25.05" customHeight="1">
      <c r="A24" s="107" t="s">
        <v>135</v>
      </c>
      <c r="B24" s="171"/>
      <c r="C24" s="171"/>
      <c r="D24" s="171"/>
      <c r="E24" s="171"/>
      <c r="F24" s="108">
        <f t="shared" si="1"/>
        <v>0</v>
      </c>
      <c r="G24" s="171"/>
      <c r="H24" s="171"/>
      <c r="I24" s="171"/>
      <c r="J24" s="171"/>
      <c r="K24" s="108">
        <f t="shared" si="2"/>
        <v>0</v>
      </c>
      <c r="L24" s="171"/>
      <c r="M24" s="171"/>
      <c r="N24" s="171"/>
      <c r="O24" s="322"/>
      <c r="P24" s="109">
        <f t="shared" si="3"/>
        <v>0</v>
      </c>
      <c r="Q24" s="66"/>
      <c r="R24" s="107" t="s">
        <v>135</v>
      </c>
      <c r="S24" s="171"/>
      <c r="T24" s="171"/>
      <c r="U24" s="322"/>
      <c r="V24" s="172"/>
      <c r="X24" s="350"/>
      <c r="Y24" s="172"/>
      <c r="AA24" s="110">
        <f t="shared" si="4"/>
        <v>0</v>
      </c>
      <c r="AB24" s="111">
        <f t="shared" si="5"/>
        <v>0</v>
      </c>
      <c r="AC24" s="383" t="str">
        <f t="shared" si="6"/>
        <v>○</v>
      </c>
      <c r="AE24" s="110">
        <f t="shared" si="7"/>
        <v>0</v>
      </c>
      <c r="AF24" s="111">
        <f t="shared" si="8"/>
        <v>0</v>
      </c>
      <c r="AG24" s="383" t="str">
        <f t="shared" si="9"/>
        <v>○</v>
      </c>
    </row>
    <row r="25" spans="1:33" ht="25.05" customHeight="1">
      <c r="A25" s="107" t="s">
        <v>136</v>
      </c>
      <c r="B25" s="171"/>
      <c r="C25" s="171"/>
      <c r="D25" s="171"/>
      <c r="E25" s="171"/>
      <c r="F25" s="108">
        <f t="shared" si="1"/>
        <v>0</v>
      </c>
      <c r="G25" s="171"/>
      <c r="H25" s="171"/>
      <c r="I25" s="171"/>
      <c r="J25" s="171"/>
      <c r="K25" s="108">
        <f t="shared" si="2"/>
        <v>0</v>
      </c>
      <c r="L25" s="171"/>
      <c r="M25" s="171"/>
      <c r="N25" s="171"/>
      <c r="O25" s="322"/>
      <c r="P25" s="109">
        <f t="shared" si="3"/>
        <v>0</v>
      </c>
      <c r="Q25" s="66"/>
      <c r="R25" s="107" t="s">
        <v>136</v>
      </c>
      <c r="S25" s="171"/>
      <c r="T25" s="171"/>
      <c r="U25" s="322"/>
      <c r="V25" s="172"/>
      <c r="X25" s="350"/>
      <c r="Y25" s="172"/>
      <c r="AA25" s="110">
        <f t="shared" si="4"/>
        <v>0</v>
      </c>
      <c r="AB25" s="111">
        <f t="shared" si="5"/>
        <v>0</v>
      </c>
      <c r="AC25" s="383" t="str">
        <f t="shared" si="6"/>
        <v>○</v>
      </c>
      <c r="AE25" s="110">
        <f t="shared" si="7"/>
        <v>0</v>
      </c>
      <c r="AF25" s="111">
        <f t="shared" si="8"/>
        <v>0</v>
      </c>
      <c r="AG25" s="383" t="str">
        <f t="shared" si="9"/>
        <v>○</v>
      </c>
    </row>
    <row r="26" spans="1:33" ht="25.05" customHeight="1">
      <c r="A26" s="107" t="s">
        <v>137</v>
      </c>
      <c r="B26" s="171"/>
      <c r="C26" s="171"/>
      <c r="D26" s="171"/>
      <c r="E26" s="171"/>
      <c r="F26" s="108">
        <f t="shared" si="1"/>
        <v>0</v>
      </c>
      <c r="G26" s="171"/>
      <c r="H26" s="171"/>
      <c r="I26" s="171"/>
      <c r="J26" s="171"/>
      <c r="K26" s="108">
        <f t="shared" si="2"/>
        <v>0</v>
      </c>
      <c r="L26" s="171"/>
      <c r="M26" s="171"/>
      <c r="N26" s="171"/>
      <c r="O26" s="322"/>
      <c r="P26" s="109">
        <f t="shared" si="3"/>
        <v>0</v>
      </c>
      <c r="Q26" s="66"/>
      <c r="R26" s="107" t="s">
        <v>137</v>
      </c>
      <c r="S26" s="171"/>
      <c r="T26" s="171"/>
      <c r="U26" s="322"/>
      <c r="V26" s="172"/>
      <c r="X26" s="350"/>
      <c r="Y26" s="172"/>
      <c r="AA26" s="110">
        <f t="shared" si="4"/>
        <v>0</v>
      </c>
      <c r="AB26" s="111">
        <f t="shared" si="5"/>
        <v>0</v>
      </c>
      <c r="AC26" s="383" t="str">
        <f t="shared" si="6"/>
        <v>○</v>
      </c>
      <c r="AE26" s="110">
        <f t="shared" si="7"/>
        <v>0</v>
      </c>
      <c r="AF26" s="111">
        <f t="shared" si="8"/>
        <v>0</v>
      </c>
      <c r="AG26" s="383" t="str">
        <f t="shared" si="9"/>
        <v>○</v>
      </c>
    </row>
    <row r="27" spans="1:33" ht="25.05" customHeight="1">
      <c r="A27" s="107" t="s">
        <v>138</v>
      </c>
      <c r="B27" s="171"/>
      <c r="C27" s="171"/>
      <c r="D27" s="171"/>
      <c r="E27" s="171"/>
      <c r="F27" s="108">
        <f t="shared" si="1"/>
        <v>0</v>
      </c>
      <c r="G27" s="171"/>
      <c r="H27" s="171"/>
      <c r="I27" s="171"/>
      <c r="J27" s="171"/>
      <c r="K27" s="108">
        <f t="shared" si="2"/>
        <v>0</v>
      </c>
      <c r="L27" s="171"/>
      <c r="M27" s="171"/>
      <c r="N27" s="171"/>
      <c r="O27" s="322"/>
      <c r="P27" s="109">
        <f t="shared" si="3"/>
        <v>0</v>
      </c>
      <c r="Q27" s="66"/>
      <c r="R27" s="107" t="s">
        <v>138</v>
      </c>
      <c r="S27" s="171"/>
      <c r="T27" s="171"/>
      <c r="U27" s="322"/>
      <c r="V27" s="172"/>
      <c r="X27" s="350"/>
      <c r="Y27" s="172"/>
      <c r="AA27" s="110">
        <f t="shared" si="4"/>
        <v>0</v>
      </c>
      <c r="AB27" s="111">
        <f t="shared" si="5"/>
        <v>0</v>
      </c>
      <c r="AC27" s="383" t="str">
        <f t="shared" si="6"/>
        <v>○</v>
      </c>
      <c r="AE27" s="110">
        <f t="shared" si="7"/>
        <v>0</v>
      </c>
      <c r="AF27" s="111">
        <f t="shared" si="8"/>
        <v>0</v>
      </c>
      <c r="AG27" s="383" t="str">
        <f t="shared" si="9"/>
        <v>○</v>
      </c>
    </row>
    <row r="28" spans="1:33" ht="25.05" customHeight="1">
      <c r="A28" s="107" t="s">
        <v>139</v>
      </c>
      <c r="B28" s="171"/>
      <c r="C28" s="171"/>
      <c r="D28" s="171"/>
      <c r="E28" s="171"/>
      <c r="F28" s="108">
        <f t="shared" si="1"/>
        <v>0</v>
      </c>
      <c r="G28" s="171"/>
      <c r="H28" s="171"/>
      <c r="I28" s="171"/>
      <c r="J28" s="171"/>
      <c r="K28" s="108">
        <f t="shared" si="2"/>
        <v>0</v>
      </c>
      <c r="L28" s="171"/>
      <c r="M28" s="171"/>
      <c r="N28" s="171"/>
      <c r="O28" s="322"/>
      <c r="P28" s="109">
        <f t="shared" si="3"/>
        <v>0</v>
      </c>
      <c r="Q28" s="66"/>
      <c r="R28" s="107" t="s">
        <v>139</v>
      </c>
      <c r="S28" s="171"/>
      <c r="T28" s="171"/>
      <c r="U28" s="322"/>
      <c r="V28" s="172"/>
      <c r="X28" s="350"/>
      <c r="Y28" s="172"/>
      <c r="AA28" s="110">
        <f t="shared" si="4"/>
        <v>0</v>
      </c>
      <c r="AB28" s="111">
        <f t="shared" si="5"/>
        <v>0</v>
      </c>
      <c r="AC28" s="383" t="str">
        <f t="shared" si="6"/>
        <v>○</v>
      </c>
      <c r="AE28" s="110">
        <f t="shared" si="7"/>
        <v>0</v>
      </c>
      <c r="AF28" s="111">
        <f t="shared" si="8"/>
        <v>0</v>
      </c>
      <c r="AG28" s="383" t="str">
        <f t="shared" si="9"/>
        <v>○</v>
      </c>
    </row>
    <row r="29" spans="1:33" ht="25.05" customHeight="1">
      <c r="A29" s="107" t="s">
        <v>140</v>
      </c>
      <c r="B29" s="171"/>
      <c r="C29" s="171"/>
      <c r="D29" s="171"/>
      <c r="E29" s="171"/>
      <c r="F29" s="108">
        <f t="shared" si="1"/>
        <v>0</v>
      </c>
      <c r="G29" s="171"/>
      <c r="H29" s="171"/>
      <c r="I29" s="171"/>
      <c r="J29" s="171"/>
      <c r="K29" s="108">
        <f t="shared" si="2"/>
        <v>0</v>
      </c>
      <c r="L29" s="171"/>
      <c r="M29" s="171"/>
      <c r="N29" s="171"/>
      <c r="O29" s="322"/>
      <c r="P29" s="109">
        <f t="shared" si="3"/>
        <v>0</v>
      </c>
      <c r="Q29" s="66"/>
      <c r="R29" s="107" t="s">
        <v>140</v>
      </c>
      <c r="S29" s="171"/>
      <c r="T29" s="171"/>
      <c r="U29" s="322"/>
      <c r="V29" s="172"/>
      <c r="X29" s="350"/>
      <c r="Y29" s="172"/>
      <c r="AA29" s="110">
        <f t="shared" si="4"/>
        <v>0</v>
      </c>
      <c r="AB29" s="111">
        <f t="shared" si="5"/>
        <v>0</v>
      </c>
      <c r="AC29" s="383" t="str">
        <f t="shared" si="6"/>
        <v>○</v>
      </c>
      <c r="AE29" s="110">
        <f t="shared" si="7"/>
        <v>0</v>
      </c>
      <c r="AF29" s="111">
        <f t="shared" si="8"/>
        <v>0</v>
      </c>
      <c r="AG29" s="383" t="str">
        <f t="shared" si="9"/>
        <v>○</v>
      </c>
    </row>
    <row r="30" spans="1:33" ht="25.05" customHeight="1">
      <c r="A30" s="107" t="s">
        <v>141</v>
      </c>
      <c r="B30" s="171"/>
      <c r="C30" s="171"/>
      <c r="D30" s="171"/>
      <c r="E30" s="171"/>
      <c r="F30" s="108">
        <f t="shared" si="1"/>
        <v>0</v>
      </c>
      <c r="G30" s="171"/>
      <c r="H30" s="171"/>
      <c r="I30" s="171"/>
      <c r="J30" s="171"/>
      <c r="K30" s="108">
        <f t="shared" si="2"/>
        <v>0</v>
      </c>
      <c r="L30" s="171"/>
      <c r="M30" s="171"/>
      <c r="N30" s="171"/>
      <c r="O30" s="322"/>
      <c r="P30" s="109">
        <f t="shared" si="3"/>
        <v>0</v>
      </c>
      <c r="Q30" s="66"/>
      <c r="R30" s="107" t="s">
        <v>141</v>
      </c>
      <c r="S30" s="171"/>
      <c r="T30" s="171"/>
      <c r="U30" s="322"/>
      <c r="V30" s="172"/>
      <c r="X30" s="350"/>
      <c r="Y30" s="172"/>
      <c r="AA30" s="110">
        <f t="shared" si="4"/>
        <v>0</v>
      </c>
      <c r="AB30" s="111">
        <f t="shared" si="5"/>
        <v>0</v>
      </c>
      <c r="AC30" s="383" t="str">
        <f t="shared" si="6"/>
        <v>○</v>
      </c>
      <c r="AE30" s="110">
        <f t="shared" si="7"/>
        <v>0</v>
      </c>
      <c r="AF30" s="111">
        <f t="shared" si="8"/>
        <v>0</v>
      </c>
      <c r="AG30" s="383" t="str">
        <f t="shared" si="9"/>
        <v>○</v>
      </c>
    </row>
    <row r="31" spans="1:33" ht="25.05" customHeight="1">
      <c r="A31" s="107" t="s">
        <v>142</v>
      </c>
      <c r="B31" s="171"/>
      <c r="C31" s="171"/>
      <c r="D31" s="171"/>
      <c r="E31" s="171"/>
      <c r="F31" s="108">
        <f t="shared" si="1"/>
        <v>0</v>
      </c>
      <c r="G31" s="171"/>
      <c r="H31" s="171"/>
      <c r="I31" s="171"/>
      <c r="J31" s="171"/>
      <c r="K31" s="108">
        <f t="shared" si="2"/>
        <v>0</v>
      </c>
      <c r="L31" s="171"/>
      <c r="M31" s="171"/>
      <c r="N31" s="171"/>
      <c r="O31" s="322"/>
      <c r="P31" s="109">
        <f t="shared" si="3"/>
        <v>0</v>
      </c>
      <c r="Q31" s="66"/>
      <c r="R31" s="107" t="s">
        <v>142</v>
      </c>
      <c r="S31" s="171"/>
      <c r="T31" s="171"/>
      <c r="U31" s="322"/>
      <c r="V31" s="172"/>
      <c r="X31" s="350"/>
      <c r="Y31" s="172"/>
      <c r="AA31" s="110">
        <f t="shared" si="4"/>
        <v>0</v>
      </c>
      <c r="AB31" s="111">
        <f t="shared" si="5"/>
        <v>0</v>
      </c>
      <c r="AC31" s="383" t="str">
        <f t="shared" si="6"/>
        <v>○</v>
      </c>
      <c r="AE31" s="110">
        <f t="shared" si="7"/>
        <v>0</v>
      </c>
      <c r="AF31" s="111">
        <f t="shared" si="8"/>
        <v>0</v>
      </c>
      <c r="AG31" s="383" t="str">
        <f t="shared" si="9"/>
        <v>○</v>
      </c>
    </row>
    <row r="32" spans="1:33" ht="25.05" customHeight="1">
      <c r="A32" s="107" t="s">
        <v>143</v>
      </c>
      <c r="B32" s="171"/>
      <c r="C32" s="171"/>
      <c r="D32" s="171"/>
      <c r="E32" s="171"/>
      <c r="F32" s="108">
        <f t="shared" si="1"/>
        <v>0</v>
      </c>
      <c r="G32" s="171"/>
      <c r="H32" s="171"/>
      <c r="I32" s="171"/>
      <c r="J32" s="171"/>
      <c r="K32" s="108">
        <f t="shared" si="2"/>
        <v>0</v>
      </c>
      <c r="L32" s="171"/>
      <c r="M32" s="171"/>
      <c r="N32" s="171"/>
      <c r="O32" s="322"/>
      <c r="P32" s="109">
        <f t="shared" si="3"/>
        <v>0</v>
      </c>
      <c r="Q32" s="66"/>
      <c r="R32" s="107" t="s">
        <v>143</v>
      </c>
      <c r="S32" s="171"/>
      <c r="T32" s="171"/>
      <c r="U32" s="322"/>
      <c r="V32" s="172"/>
      <c r="X32" s="350"/>
      <c r="Y32" s="172"/>
      <c r="AA32" s="110">
        <f t="shared" si="4"/>
        <v>0</v>
      </c>
      <c r="AB32" s="111">
        <f t="shared" si="5"/>
        <v>0</v>
      </c>
      <c r="AC32" s="383" t="str">
        <f t="shared" si="6"/>
        <v>○</v>
      </c>
      <c r="AE32" s="110">
        <f t="shared" si="7"/>
        <v>0</v>
      </c>
      <c r="AF32" s="111">
        <f t="shared" si="8"/>
        <v>0</v>
      </c>
      <c r="AG32" s="383" t="str">
        <f t="shared" si="9"/>
        <v>○</v>
      </c>
    </row>
    <row r="33" spans="1:38" ht="25.05" customHeight="1">
      <c r="A33" s="107" t="s">
        <v>144</v>
      </c>
      <c r="B33" s="171"/>
      <c r="C33" s="171"/>
      <c r="D33" s="171"/>
      <c r="E33" s="171"/>
      <c r="F33" s="108">
        <f t="shared" si="1"/>
        <v>0</v>
      </c>
      <c r="G33" s="171"/>
      <c r="H33" s="171"/>
      <c r="I33" s="171"/>
      <c r="J33" s="171"/>
      <c r="K33" s="108">
        <f t="shared" si="2"/>
        <v>0</v>
      </c>
      <c r="L33" s="171"/>
      <c r="M33" s="171"/>
      <c r="N33" s="171"/>
      <c r="O33" s="322"/>
      <c r="P33" s="109">
        <f t="shared" si="3"/>
        <v>0</v>
      </c>
      <c r="Q33" s="66"/>
      <c r="R33" s="107" t="s">
        <v>144</v>
      </c>
      <c r="S33" s="171"/>
      <c r="T33" s="171"/>
      <c r="U33" s="322"/>
      <c r="V33" s="172"/>
      <c r="X33" s="350"/>
      <c r="Y33" s="172"/>
      <c r="AA33" s="110">
        <f t="shared" si="4"/>
        <v>0</v>
      </c>
      <c r="AB33" s="111">
        <f t="shared" si="5"/>
        <v>0</v>
      </c>
      <c r="AC33" s="383" t="str">
        <f t="shared" si="6"/>
        <v>○</v>
      </c>
      <c r="AE33" s="110">
        <f t="shared" si="7"/>
        <v>0</v>
      </c>
      <c r="AF33" s="111">
        <f t="shared" si="8"/>
        <v>0</v>
      </c>
      <c r="AG33" s="383" t="str">
        <f t="shared" si="9"/>
        <v>○</v>
      </c>
    </row>
    <row r="34" spans="1:38" ht="25.05" customHeight="1">
      <c r="A34" s="107" t="s">
        <v>145</v>
      </c>
      <c r="B34" s="171"/>
      <c r="C34" s="171"/>
      <c r="D34" s="171"/>
      <c r="E34" s="171"/>
      <c r="F34" s="108">
        <f t="shared" si="1"/>
        <v>0</v>
      </c>
      <c r="G34" s="171"/>
      <c r="H34" s="171"/>
      <c r="I34" s="171"/>
      <c r="J34" s="171"/>
      <c r="K34" s="108">
        <f t="shared" si="2"/>
        <v>0</v>
      </c>
      <c r="L34" s="171"/>
      <c r="M34" s="171"/>
      <c r="N34" s="171"/>
      <c r="O34" s="322"/>
      <c r="P34" s="109">
        <f t="shared" si="3"/>
        <v>0</v>
      </c>
      <c r="Q34" s="66"/>
      <c r="R34" s="107" t="s">
        <v>145</v>
      </c>
      <c r="S34" s="171"/>
      <c r="T34" s="171"/>
      <c r="U34" s="322"/>
      <c r="V34" s="172"/>
      <c r="X34" s="350"/>
      <c r="Y34" s="172"/>
      <c r="AA34" s="110">
        <f t="shared" si="4"/>
        <v>0</v>
      </c>
      <c r="AB34" s="111">
        <f t="shared" si="5"/>
        <v>0</v>
      </c>
      <c r="AC34" s="383" t="str">
        <f t="shared" si="6"/>
        <v>○</v>
      </c>
      <c r="AE34" s="110">
        <f t="shared" si="7"/>
        <v>0</v>
      </c>
      <c r="AF34" s="111">
        <f t="shared" si="8"/>
        <v>0</v>
      </c>
      <c r="AG34" s="383" t="str">
        <f t="shared" si="9"/>
        <v>○</v>
      </c>
    </row>
    <row r="35" spans="1:38" ht="25.05" customHeight="1">
      <c r="A35" s="107" t="s">
        <v>146</v>
      </c>
      <c r="B35" s="171"/>
      <c r="C35" s="171"/>
      <c r="D35" s="171"/>
      <c r="E35" s="171"/>
      <c r="F35" s="108">
        <f t="shared" si="1"/>
        <v>0</v>
      </c>
      <c r="G35" s="171"/>
      <c r="H35" s="171"/>
      <c r="I35" s="171"/>
      <c r="J35" s="171"/>
      <c r="K35" s="108">
        <f t="shared" si="2"/>
        <v>0</v>
      </c>
      <c r="L35" s="171"/>
      <c r="M35" s="171"/>
      <c r="N35" s="171"/>
      <c r="O35" s="322"/>
      <c r="P35" s="109">
        <f t="shared" si="3"/>
        <v>0</v>
      </c>
      <c r="Q35" s="66"/>
      <c r="R35" s="107" t="s">
        <v>146</v>
      </c>
      <c r="S35" s="171"/>
      <c r="T35" s="171"/>
      <c r="U35" s="322"/>
      <c r="V35" s="172"/>
      <c r="X35" s="350"/>
      <c r="Y35" s="172"/>
      <c r="AA35" s="110">
        <f t="shared" si="4"/>
        <v>0</v>
      </c>
      <c r="AB35" s="111">
        <f t="shared" si="5"/>
        <v>0</v>
      </c>
      <c r="AC35" s="383" t="str">
        <f t="shared" si="6"/>
        <v>○</v>
      </c>
      <c r="AE35" s="110">
        <f t="shared" si="7"/>
        <v>0</v>
      </c>
      <c r="AF35" s="111">
        <f t="shared" si="8"/>
        <v>0</v>
      </c>
      <c r="AG35" s="383" t="str">
        <f t="shared" si="9"/>
        <v>○</v>
      </c>
    </row>
    <row r="36" spans="1:38" ht="25.05" customHeight="1">
      <c r="A36" s="107" t="s">
        <v>147</v>
      </c>
      <c r="B36" s="171"/>
      <c r="C36" s="171"/>
      <c r="D36" s="171"/>
      <c r="E36" s="171"/>
      <c r="F36" s="108">
        <f t="shared" si="1"/>
        <v>0</v>
      </c>
      <c r="G36" s="171"/>
      <c r="H36" s="171"/>
      <c r="I36" s="171"/>
      <c r="J36" s="171"/>
      <c r="K36" s="108">
        <f t="shared" si="2"/>
        <v>0</v>
      </c>
      <c r="L36" s="171"/>
      <c r="M36" s="171"/>
      <c r="N36" s="171"/>
      <c r="O36" s="322"/>
      <c r="P36" s="109">
        <f t="shared" si="3"/>
        <v>0</v>
      </c>
      <c r="Q36" s="66"/>
      <c r="R36" s="107" t="s">
        <v>147</v>
      </c>
      <c r="S36" s="171"/>
      <c r="T36" s="171"/>
      <c r="U36" s="322"/>
      <c r="V36" s="172"/>
      <c r="X36" s="350"/>
      <c r="Y36" s="172"/>
      <c r="AA36" s="110">
        <f t="shared" si="4"/>
        <v>0</v>
      </c>
      <c r="AB36" s="111">
        <f t="shared" si="5"/>
        <v>0</v>
      </c>
      <c r="AC36" s="383" t="str">
        <f t="shared" si="6"/>
        <v>○</v>
      </c>
      <c r="AE36" s="110">
        <f t="shared" si="7"/>
        <v>0</v>
      </c>
      <c r="AF36" s="111">
        <f t="shared" si="8"/>
        <v>0</v>
      </c>
      <c r="AG36" s="383" t="str">
        <f t="shared" si="9"/>
        <v>○</v>
      </c>
    </row>
    <row r="37" spans="1:38" ht="25.05" customHeight="1">
      <c r="A37" s="107" t="s">
        <v>148</v>
      </c>
      <c r="B37" s="171"/>
      <c r="C37" s="171"/>
      <c r="D37" s="171"/>
      <c r="E37" s="171"/>
      <c r="F37" s="108">
        <f t="shared" si="1"/>
        <v>0</v>
      </c>
      <c r="G37" s="171"/>
      <c r="H37" s="171"/>
      <c r="I37" s="171"/>
      <c r="J37" s="171"/>
      <c r="K37" s="108">
        <f t="shared" si="2"/>
        <v>0</v>
      </c>
      <c r="L37" s="171"/>
      <c r="M37" s="171"/>
      <c r="N37" s="171"/>
      <c r="O37" s="322"/>
      <c r="P37" s="109">
        <f t="shared" si="3"/>
        <v>0</v>
      </c>
      <c r="Q37" s="66"/>
      <c r="R37" s="107" t="s">
        <v>148</v>
      </c>
      <c r="S37" s="171"/>
      <c r="T37" s="171"/>
      <c r="U37" s="322"/>
      <c r="V37" s="172"/>
      <c r="X37" s="350"/>
      <c r="Y37" s="172"/>
      <c r="AA37" s="110">
        <f t="shared" si="4"/>
        <v>0</v>
      </c>
      <c r="AB37" s="111">
        <f t="shared" si="5"/>
        <v>0</v>
      </c>
      <c r="AC37" s="383" t="str">
        <f t="shared" si="6"/>
        <v>○</v>
      </c>
      <c r="AE37" s="110">
        <f t="shared" si="7"/>
        <v>0</v>
      </c>
      <c r="AF37" s="111">
        <f t="shared" si="8"/>
        <v>0</v>
      </c>
      <c r="AG37" s="383" t="str">
        <f t="shared" si="9"/>
        <v>○</v>
      </c>
    </row>
    <row r="38" spans="1:38" ht="25.05" customHeight="1">
      <c r="A38" s="107" t="s">
        <v>149</v>
      </c>
      <c r="B38" s="171"/>
      <c r="C38" s="171"/>
      <c r="D38" s="171"/>
      <c r="E38" s="171"/>
      <c r="F38" s="108">
        <f t="shared" ref="F38:F39" si="10">C38-D38-E38</f>
        <v>0</v>
      </c>
      <c r="G38" s="171"/>
      <c r="H38" s="171"/>
      <c r="I38" s="171"/>
      <c r="J38" s="171"/>
      <c r="K38" s="108">
        <f t="shared" ref="K38:K39" si="11">H38-I38-J38</f>
        <v>0</v>
      </c>
      <c r="L38" s="171"/>
      <c r="M38" s="171"/>
      <c r="N38" s="171"/>
      <c r="O38" s="322"/>
      <c r="P38" s="109">
        <f t="shared" ref="P38:P39" si="12">M38-N38-O38</f>
        <v>0</v>
      </c>
      <c r="Q38" s="66"/>
      <c r="R38" s="107" t="s">
        <v>149</v>
      </c>
      <c r="S38" s="171"/>
      <c r="T38" s="171"/>
      <c r="U38" s="322"/>
      <c r="V38" s="172"/>
      <c r="X38" s="350"/>
      <c r="Y38" s="172"/>
      <c r="AA38" s="110">
        <f t="shared" ref="AA38:AA39" si="13">(C38+H38)*2+(M38)*1</f>
        <v>0</v>
      </c>
      <c r="AB38" s="111">
        <f t="shared" ref="AB38:AB39" si="14">SUM(S38:V38)</f>
        <v>0</v>
      </c>
      <c r="AC38" s="388" t="str">
        <f t="shared" ref="AC38:AC39" si="15">IF(AA38&lt;AB38,"×","○")</f>
        <v>○</v>
      </c>
      <c r="AE38" s="110">
        <f t="shared" ref="AE38:AE39" si="16">(C38+H38)*2+(M38)*2</f>
        <v>0</v>
      </c>
      <c r="AF38" s="111">
        <f t="shared" si="8"/>
        <v>0</v>
      </c>
      <c r="AG38" s="388" t="str">
        <f t="shared" ref="AG38:AG39" si="17">IF(AE38&lt;AF38,"×","○")</f>
        <v>○</v>
      </c>
    </row>
    <row r="39" spans="1:38" ht="25.05" customHeight="1">
      <c r="A39" s="107" t="s">
        <v>150</v>
      </c>
      <c r="B39" s="171"/>
      <c r="C39" s="171"/>
      <c r="D39" s="171"/>
      <c r="E39" s="171"/>
      <c r="F39" s="108">
        <f t="shared" si="10"/>
        <v>0</v>
      </c>
      <c r="G39" s="171"/>
      <c r="H39" s="171"/>
      <c r="I39" s="171"/>
      <c r="J39" s="171"/>
      <c r="K39" s="108">
        <f t="shared" si="11"/>
        <v>0</v>
      </c>
      <c r="L39" s="171"/>
      <c r="M39" s="171"/>
      <c r="N39" s="171"/>
      <c r="O39" s="322"/>
      <c r="P39" s="109">
        <f t="shared" si="12"/>
        <v>0</v>
      </c>
      <c r="Q39" s="66"/>
      <c r="R39" s="107" t="s">
        <v>150</v>
      </c>
      <c r="S39" s="171"/>
      <c r="T39" s="171"/>
      <c r="U39" s="322"/>
      <c r="V39" s="172"/>
      <c r="X39" s="350"/>
      <c r="Y39" s="172"/>
      <c r="AA39" s="110">
        <f t="shared" si="13"/>
        <v>0</v>
      </c>
      <c r="AB39" s="111">
        <f t="shared" si="14"/>
        <v>0</v>
      </c>
      <c r="AC39" s="388" t="str">
        <f t="shared" si="15"/>
        <v>○</v>
      </c>
      <c r="AE39" s="110">
        <f t="shared" si="16"/>
        <v>0</v>
      </c>
      <c r="AF39" s="111">
        <f t="shared" si="8"/>
        <v>0</v>
      </c>
      <c r="AG39" s="388" t="str">
        <f t="shared" si="17"/>
        <v>○</v>
      </c>
    </row>
    <row r="40" spans="1:38" ht="24.6" customHeight="1">
      <c r="A40" s="101" t="s">
        <v>420</v>
      </c>
      <c r="B40" s="254"/>
      <c r="C40" s="254"/>
      <c r="D40" s="254"/>
      <c r="E40" s="254"/>
      <c r="F40" s="112">
        <f t="shared" si="1"/>
        <v>0</v>
      </c>
      <c r="G40" s="254"/>
      <c r="H40" s="254"/>
      <c r="I40" s="254"/>
      <c r="J40" s="254"/>
      <c r="K40" s="112">
        <f t="shared" si="2"/>
        <v>0</v>
      </c>
      <c r="L40" s="254"/>
      <c r="M40" s="254"/>
      <c r="N40" s="254"/>
      <c r="O40" s="254"/>
      <c r="P40" s="256">
        <f t="shared" si="3"/>
        <v>0</v>
      </c>
      <c r="Q40" s="66"/>
      <c r="R40" s="101" t="s">
        <v>420</v>
      </c>
      <c r="S40" s="254"/>
      <c r="T40" s="254"/>
      <c r="U40" s="254"/>
      <c r="V40" s="255"/>
      <c r="X40" s="351"/>
      <c r="Y40" s="255"/>
      <c r="AA40" s="113">
        <f>(C40+H40)*2+(M40)*1</f>
        <v>0</v>
      </c>
      <c r="AB40" s="114">
        <f t="shared" si="5"/>
        <v>0</v>
      </c>
      <c r="AC40" s="143" t="str">
        <f t="shared" si="6"/>
        <v>○</v>
      </c>
      <c r="AE40" s="113">
        <f>(C40+H40)*2+(M40)*2</f>
        <v>0</v>
      </c>
      <c r="AF40" s="114">
        <f t="shared" si="8"/>
        <v>0</v>
      </c>
      <c r="AG40" s="143" t="str">
        <f t="shared" si="9"/>
        <v>○</v>
      </c>
    </row>
    <row r="41" spans="1:38" s="232" customFormat="1" ht="18" customHeight="1">
      <c r="A41" s="228" t="s">
        <v>398</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E41" s="229"/>
      <c r="AF41" s="229"/>
      <c r="AG41" s="229"/>
    </row>
    <row r="42" spans="1:38" s="232" customFormat="1" ht="18" customHeight="1">
      <c r="A42" s="228"/>
      <c r="B42" s="229" t="s">
        <v>399</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E42" s="229"/>
      <c r="AF42" s="229"/>
      <c r="AG42" s="229"/>
    </row>
    <row r="43" spans="1:38" ht="19.2">
      <c r="A43" s="228" t="s">
        <v>289</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32"/>
      <c r="AB43" s="232"/>
      <c r="AC43" s="232"/>
      <c r="AD43" s="232"/>
      <c r="AE43" s="229"/>
      <c r="AF43" s="229"/>
      <c r="AG43" s="229"/>
    </row>
    <row r="44" spans="1:38" ht="19.2">
      <c r="A44" s="230" t="s">
        <v>400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32"/>
      <c r="AB44" s="232"/>
      <c r="AC44" s="232"/>
      <c r="AD44" s="232"/>
      <c r="AE44" s="229"/>
      <c r="AF44" s="229"/>
      <c r="AG44" s="229"/>
    </row>
    <row r="45" spans="1:38" ht="19.2">
      <c r="A45" s="230"/>
      <c r="B45" s="229" t="s">
        <v>401</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32"/>
      <c r="AB45" s="232"/>
      <c r="AC45" s="232"/>
      <c r="AD45" s="232"/>
      <c r="AE45" s="229"/>
      <c r="AF45" s="229"/>
      <c r="AG45" s="229"/>
    </row>
    <row r="46" spans="1:38" ht="16.2">
      <c r="A46" s="230" t="s">
        <v>292</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row>
    <row r="47" spans="1:38" ht="17.25" customHeight="1">
      <c r="A47" s="230" t="s">
        <v>375</v>
      </c>
      <c r="B47" s="229"/>
      <c r="C47" s="229"/>
      <c r="D47" s="229"/>
      <c r="E47" s="229"/>
      <c r="F47" s="229"/>
      <c r="G47" s="229"/>
      <c r="H47" s="229"/>
    </row>
    <row r="48" spans="1:38" ht="17.25" customHeight="1">
      <c r="A48" s="253" t="s">
        <v>465</v>
      </c>
      <c r="B48" s="229"/>
      <c r="C48" s="229"/>
      <c r="D48" s="229"/>
      <c r="E48" s="229"/>
      <c r="F48" s="229"/>
      <c r="G48" s="229"/>
      <c r="H48" s="229"/>
    </row>
    <row r="49" spans="1:1" ht="16.2">
      <c r="A49" s="228" t="s">
        <v>467</v>
      </c>
    </row>
  </sheetData>
  <sheetProtection algorithmName="SHA-512" hashValue="ML6dWcVkVjGAMHGcUsTMPKhBJpE1przIiDKlUERbDz/WSMwcWyqMxNU3g9TkaetWiHSge0ND51Zk+3WWxDXYZg==" saltValue="mnq7gpiC2NBQJcRgxttXsw==" spinCount="100000" sheet="1" objects="1" scenarios="1"/>
  <mergeCells count="15">
    <mergeCell ref="A4:P4"/>
    <mergeCell ref="R4:V5"/>
    <mergeCell ref="AA4:AC5"/>
    <mergeCell ref="AE4:AG5"/>
    <mergeCell ref="A5:P5"/>
    <mergeCell ref="X4:Y5"/>
    <mergeCell ref="AE6:AE9"/>
    <mergeCell ref="AF6:AF9"/>
    <mergeCell ref="AG6:AG9"/>
    <mergeCell ref="B6:F6"/>
    <mergeCell ref="G6:K6"/>
    <mergeCell ref="L6:P6"/>
    <mergeCell ref="AA6:AA9"/>
    <mergeCell ref="AB6:AB9"/>
    <mergeCell ref="AC6:AC9"/>
  </mergeCells>
  <phoneticPr fontId="2"/>
  <dataValidations count="11">
    <dataValidation type="custom" allowBlank="1" showInputMessage="1" showErrorMessage="1" error="休止病床数の上限を上回っています" sqref="V10:V40">
      <formula1>SUM(S10:V10)&lt;=AA10</formula1>
    </dataValidation>
    <dataValidation type="custom" allowBlank="1" showInputMessage="1" showErrorMessage="1" error="休止病床数の上限を上回っています" sqref="S10:S40">
      <formula1>SUM(S10:V10)&lt;=AA10</formula1>
    </dataValidation>
    <dataValidation type="whole" operator="lessThanOrEqual" allowBlank="1" showInputMessage="1" showErrorMessage="1" error="(C)と(D)の合計が(B)を超えています" prompt="(C)と(D)の合計が(B)を超えない上限で値を入力してください" sqref="O10:O40">
      <formula1>M10-N10</formula1>
    </dataValidation>
    <dataValidation type="whole" operator="lessThanOrEqual" allowBlank="1" showInputMessage="1" showErrorMessage="1" error="(C)と(D)の合計が(B)を超えています_x000a_" prompt="(C)と(D)の合計が(B)を超えない上限で値を入力してください" sqref="J10:J40 E10:E40">
      <formula1>C10-D10</formula1>
    </dataValidation>
    <dataValidation type="whole" operator="lessThanOrEqual" showInputMessage="1" showErrorMessage="1" error="空床数がマイナスになっています" sqref="N10:N40 I10:I40 D10:D40">
      <formula1>C10</formula1>
    </dataValidation>
    <dataValidation type="whole" operator="lessThanOrEqual" allowBlank="1" showInputMessage="1" showErrorMessage="1" error="確保病床数を超えております" sqref="M10:M40 H10:H40 C10:C40">
      <formula1>B10</formula1>
    </dataValidation>
    <dataValidation type="whole" operator="greaterThanOrEqual" allowBlank="1" showInputMessage="1" showErrorMessage="1" error="空床数がマイナスになっています" sqref="G10:G40 B10:B40 L10:L40">
      <formula1>D10</formula1>
    </dataValidation>
    <dataValidation type="custom" allowBlank="1" showInputMessage="1" showErrorMessage="1" error="休止病床数の上限を上回っています" sqref="T10:T40">
      <formula1>SUM(S10:V10)&lt;=AA10</formula1>
    </dataValidation>
    <dataValidation type="custom" allowBlank="1" showInputMessage="1" showErrorMessage="1" error="休止病床数の上限を上回っています" sqref="X10:X40">
      <formula1>SUM(X10:Y10,S10:V10)&lt;=AE10</formula1>
    </dataValidation>
    <dataValidation type="custom" allowBlank="1" showInputMessage="1" showErrorMessage="1" error="休止病床数の上限を上回っています" sqref="Y10:Y40">
      <formula1>SUM(X10:Y10,S10:V10)&lt;=AE10</formula1>
    </dataValidation>
    <dataValidation type="custom" allowBlank="1" showInputMessage="1" showErrorMessage="1" error="休止病床数の上限を上回っています" sqref="U10:U40">
      <formula1>SUM(S10:V10)&lt;=AA10</formula1>
    </dataValidation>
  </dataValidations>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8"/>
  <sheetViews>
    <sheetView view="pageBreakPreview" zoomScale="75" zoomScaleNormal="85" zoomScaleSheetLayoutView="75" workbookViewId="0">
      <selection activeCell="A3" sqref="A3"/>
    </sheetView>
  </sheetViews>
  <sheetFormatPr defaultColWidth="9" defaultRowHeight="13.2"/>
  <cols>
    <col min="1" max="16" width="5.59765625" style="67" customWidth="1"/>
    <col min="17" max="17" width="4.59765625" style="67" customWidth="1"/>
    <col min="18" max="19" width="6.59765625" style="67" customWidth="1"/>
    <col min="20" max="20" width="6.8984375" style="67" customWidth="1"/>
    <col min="21" max="22" width="6.59765625" style="67" customWidth="1"/>
    <col min="23" max="23" width="3.69921875" style="67" customWidth="1"/>
    <col min="24" max="25" width="9.09765625" style="67" customWidth="1"/>
    <col min="26" max="26" width="3.69921875" style="67" customWidth="1"/>
    <col min="27" max="29" width="9" style="67"/>
    <col min="30" max="30" width="6.19921875" style="67" customWidth="1"/>
    <col min="31" max="16384" width="9" style="67"/>
  </cols>
  <sheetData>
    <row r="1" spans="1:33" ht="18.75" customHeight="1">
      <c r="A1" s="233" t="s">
        <v>468</v>
      </c>
      <c r="B1" s="231"/>
      <c r="C1" s="231"/>
      <c r="D1" s="231"/>
      <c r="E1" s="231"/>
      <c r="F1" s="231"/>
      <c r="G1" s="234"/>
      <c r="H1" s="234"/>
      <c r="I1" s="234"/>
      <c r="J1" s="234"/>
      <c r="K1" s="231"/>
      <c r="L1" s="66"/>
      <c r="M1" s="66"/>
      <c r="N1" s="66"/>
      <c r="O1" s="66"/>
    </row>
    <row r="2" spans="1:33" ht="18.75" customHeight="1">
      <c r="A2" s="233" t="s">
        <v>429</v>
      </c>
      <c r="B2" s="231"/>
      <c r="C2" s="231"/>
      <c r="D2" s="231"/>
      <c r="E2" s="231"/>
      <c r="F2" s="231"/>
      <c r="G2" s="234"/>
      <c r="H2" s="247"/>
      <c r="I2" s="234"/>
      <c r="J2" s="234"/>
      <c r="K2" s="231"/>
      <c r="L2" s="94"/>
      <c r="M2" s="94"/>
      <c r="N2" s="66"/>
      <c r="O2" s="66"/>
    </row>
    <row r="3" spans="1:33">
      <c r="A3" s="65"/>
      <c r="B3" s="66"/>
      <c r="C3" s="66"/>
      <c r="D3" s="66"/>
      <c r="E3" s="66"/>
      <c r="F3" s="68"/>
      <c r="G3" s="66"/>
      <c r="H3" s="66"/>
      <c r="I3" s="66"/>
      <c r="J3" s="66"/>
      <c r="K3" s="66"/>
    </row>
    <row r="4" spans="1:33" ht="18.75" customHeight="1">
      <c r="A4" s="550" t="s">
        <v>76</v>
      </c>
      <c r="B4" s="551"/>
      <c r="C4" s="551"/>
      <c r="D4" s="551"/>
      <c r="E4" s="551"/>
      <c r="F4" s="551"/>
      <c r="G4" s="551"/>
      <c r="H4" s="551"/>
      <c r="I4" s="551"/>
      <c r="J4" s="551"/>
      <c r="K4" s="551"/>
      <c r="L4" s="551"/>
      <c r="M4" s="551"/>
      <c r="N4" s="551"/>
      <c r="O4" s="551"/>
      <c r="P4" s="552"/>
      <c r="Q4" s="66"/>
      <c r="R4" s="553" t="s">
        <v>77</v>
      </c>
      <c r="S4" s="554"/>
      <c r="T4" s="554"/>
      <c r="U4" s="554"/>
      <c r="V4" s="555"/>
      <c r="W4" s="95"/>
      <c r="X4" s="559" t="s">
        <v>361</v>
      </c>
      <c r="Y4" s="574"/>
      <c r="Z4" s="95"/>
      <c r="AA4" s="563" t="s">
        <v>117</v>
      </c>
      <c r="AB4" s="564"/>
      <c r="AC4" s="565"/>
      <c r="AD4" s="96"/>
      <c r="AE4" s="563" t="s">
        <v>363</v>
      </c>
      <c r="AF4" s="564"/>
      <c r="AG4" s="565"/>
    </row>
    <row r="5" spans="1:33" ht="13.2" customHeight="1">
      <c r="A5" s="569" t="s">
        <v>63</v>
      </c>
      <c r="B5" s="570"/>
      <c r="C5" s="570"/>
      <c r="D5" s="570"/>
      <c r="E5" s="570"/>
      <c r="F5" s="570"/>
      <c r="G5" s="570"/>
      <c r="H5" s="570"/>
      <c r="I5" s="570"/>
      <c r="J5" s="570"/>
      <c r="K5" s="570"/>
      <c r="L5" s="570"/>
      <c r="M5" s="570"/>
      <c r="N5" s="570"/>
      <c r="O5" s="570"/>
      <c r="P5" s="571"/>
      <c r="Q5" s="66"/>
      <c r="R5" s="556"/>
      <c r="S5" s="557"/>
      <c r="T5" s="557"/>
      <c r="U5" s="557"/>
      <c r="V5" s="558"/>
      <c r="W5" s="97"/>
      <c r="X5" s="575"/>
      <c r="Y5" s="576"/>
      <c r="Z5" s="97"/>
      <c r="AA5" s="566"/>
      <c r="AB5" s="567"/>
      <c r="AC5" s="568"/>
      <c r="AD5" s="96"/>
      <c r="AE5" s="566"/>
      <c r="AF5" s="567"/>
      <c r="AG5" s="568"/>
    </row>
    <row r="6" spans="1:33" ht="30" customHeight="1">
      <c r="A6" s="98"/>
      <c r="B6" s="546" t="s">
        <v>64</v>
      </c>
      <c r="C6" s="546"/>
      <c r="D6" s="546"/>
      <c r="E6" s="546"/>
      <c r="F6" s="546"/>
      <c r="G6" s="546" t="s">
        <v>66</v>
      </c>
      <c r="H6" s="546"/>
      <c r="I6" s="546"/>
      <c r="J6" s="546"/>
      <c r="K6" s="546"/>
      <c r="L6" s="547" t="s">
        <v>67</v>
      </c>
      <c r="M6" s="548"/>
      <c r="N6" s="548"/>
      <c r="O6" s="548"/>
      <c r="P6" s="549"/>
      <c r="Q6" s="66"/>
      <c r="R6" s="98"/>
      <c r="S6" s="382" t="s">
        <v>71</v>
      </c>
      <c r="T6" s="382" t="s">
        <v>66</v>
      </c>
      <c r="U6" s="392" t="s">
        <v>440</v>
      </c>
      <c r="V6" s="384" t="s">
        <v>67</v>
      </c>
      <c r="X6" s="347" t="s">
        <v>378</v>
      </c>
      <c r="Y6" s="397" t="s">
        <v>67</v>
      </c>
      <c r="AA6" s="540" t="s">
        <v>78</v>
      </c>
      <c r="AB6" s="542" t="s">
        <v>118</v>
      </c>
      <c r="AC6" s="544" t="s">
        <v>119</v>
      </c>
      <c r="AE6" s="540" t="s">
        <v>78</v>
      </c>
      <c r="AF6" s="542" t="s">
        <v>118</v>
      </c>
      <c r="AG6" s="544" t="s">
        <v>119</v>
      </c>
    </row>
    <row r="7" spans="1:33" ht="25.05" customHeight="1">
      <c r="A7" s="101" t="s">
        <v>65</v>
      </c>
      <c r="B7" s="102">
        <f t="shared" ref="B7:P7" si="0">SUM(B10:B39)</f>
        <v>0</v>
      </c>
      <c r="C7" s="102">
        <f t="shared" si="0"/>
        <v>0</v>
      </c>
      <c r="D7" s="102">
        <f t="shared" si="0"/>
        <v>0</v>
      </c>
      <c r="E7" s="102">
        <f t="shared" si="0"/>
        <v>0</v>
      </c>
      <c r="F7" s="102">
        <f t="shared" si="0"/>
        <v>0</v>
      </c>
      <c r="G7" s="102">
        <f t="shared" si="0"/>
        <v>0</v>
      </c>
      <c r="H7" s="102">
        <f t="shared" si="0"/>
        <v>0</v>
      </c>
      <c r="I7" s="102">
        <f t="shared" si="0"/>
        <v>0</v>
      </c>
      <c r="J7" s="102">
        <f t="shared" si="0"/>
        <v>0</v>
      </c>
      <c r="K7" s="102">
        <f t="shared" si="0"/>
        <v>0</v>
      </c>
      <c r="L7" s="102">
        <f t="shared" si="0"/>
        <v>0</v>
      </c>
      <c r="M7" s="102">
        <f t="shared" si="0"/>
        <v>0</v>
      </c>
      <c r="N7" s="102">
        <f t="shared" si="0"/>
        <v>0</v>
      </c>
      <c r="O7" s="102">
        <f t="shared" si="0"/>
        <v>0</v>
      </c>
      <c r="P7" s="103">
        <f t="shared" si="0"/>
        <v>0</v>
      </c>
      <c r="Q7" s="68"/>
      <c r="R7" s="101" t="s">
        <v>65</v>
      </c>
      <c r="S7" s="102">
        <f>SUM(S10:S39)</f>
        <v>0</v>
      </c>
      <c r="T7" s="102">
        <f>SUM(T10:T39)</f>
        <v>0</v>
      </c>
      <c r="U7" s="102">
        <f>SUM(U10:U39)</f>
        <v>0</v>
      </c>
      <c r="V7" s="103">
        <f>SUM(V10:V39)</f>
        <v>0</v>
      </c>
      <c r="X7" s="348">
        <f>SUM(X10:X39)</f>
        <v>0</v>
      </c>
      <c r="Y7" s="103">
        <f>SUM(Y10:Y39)</f>
        <v>0</v>
      </c>
      <c r="AA7" s="541"/>
      <c r="AB7" s="543"/>
      <c r="AC7" s="545"/>
      <c r="AE7" s="541"/>
      <c r="AF7" s="543"/>
      <c r="AG7" s="545"/>
    </row>
    <row r="8" spans="1:33" ht="25.05" customHeight="1">
      <c r="A8" s="89"/>
      <c r="B8" s="104"/>
      <c r="C8" s="104"/>
      <c r="D8" s="104"/>
      <c r="E8" s="104"/>
      <c r="F8" s="104"/>
      <c r="G8" s="104"/>
      <c r="H8" s="104"/>
      <c r="I8" s="104"/>
      <c r="J8" s="104"/>
      <c r="K8" s="104"/>
      <c r="L8" s="104"/>
      <c r="M8" s="104"/>
      <c r="N8" s="104"/>
      <c r="O8" s="104"/>
      <c r="P8" s="104"/>
      <c r="Q8" s="66"/>
      <c r="R8" s="89"/>
      <c r="S8" s="104"/>
      <c r="T8" s="104"/>
      <c r="U8" s="104"/>
      <c r="V8" s="104"/>
      <c r="Y8" s="104"/>
      <c r="AA8" s="541"/>
      <c r="AB8" s="543"/>
      <c r="AC8" s="545"/>
      <c r="AE8" s="541"/>
      <c r="AF8" s="543"/>
      <c r="AG8" s="545"/>
    </row>
    <row r="9" spans="1:33" ht="57.75" customHeight="1">
      <c r="A9" s="140" t="s">
        <v>120</v>
      </c>
      <c r="B9" s="226" t="s">
        <v>268</v>
      </c>
      <c r="C9" s="226" t="s">
        <v>267</v>
      </c>
      <c r="D9" s="226" t="s">
        <v>374</v>
      </c>
      <c r="E9" s="226" t="s">
        <v>376</v>
      </c>
      <c r="F9" s="226" t="s">
        <v>271</v>
      </c>
      <c r="G9" s="226" t="s">
        <v>268</v>
      </c>
      <c r="H9" s="226" t="s">
        <v>267</v>
      </c>
      <c r="I9" s="226" t="s">
        <v>374</v>
      </c>
      <c r="J9" s="226" t="s">
        <v>376</v>
      </c>
      <c r="K9" s="226" t="s">
        <v>271</v>
      </c>
      <c r="L9" s="226" t="s">
        <v>268</v>
      </c>
      <c r="M9" s="226" t="s">
        <v>267</v>
      </c>
      <c r="N9" s="226" t="s">
        <v>374</v>
      </c>
      <c r="O9" s="226" t="s">
        <v>376</v>
      </c>
      <c r="P9" s="249" t="s">
        <v>271</v>
      </c>
      <c r="Q9" s="66"/>
      <c r="R9" s="140" t="s">
        <v>120</v>
      </c>
      <c r="S9" s="105" t="s">
        <v>74</v>
      </c>
      <c r="T9" s="105" t="s">
        <v>74</v>
      </c>
      <c r="U9" s="105" t="s">
        <v>74</v>
      </c>
      <c r="V9" s="106" t="s">
        <v>74</v>
      </c>
      <c r="X9" s="349" t="s">
        <v>74</v>
      </c>
      <c r="Y9" s="106" t="s">
        <v>74</v>
      </c>
      <c r="AA9" s="541"/>
      <c r="AB9" s="543"/>
      <c r="AC9" s="545"/>
      <c r="AE9" s="541"/>
      <c r="AF9" s="543"/>
      <c r="AG9" s="545"/>
    </row>
    <row r="10" spans="1:33" ht="25.05" customHeight="1">
      <c r="A10" s="107" t="s">
        <v>121</v>
      </c>
      <c r="B10" s="171"/>
      <c r="C10" s="171"/>
      <c r="D10" s="171"/>
      <c r="E10" s="171"/>
      <c r="F10" s="108">
        <f>C10-D10-E10</f>
        <v>0</v>
      </c>
      <c r="G10" s="171"/>
      <c r="H10" s="171"/>
      <c r="I10" s="171"/>
      <c r="J10" s="171"/>
      <c r="K10" s="108">
        <f>H10-I10-J10</f>
        <v>0</v>
      </c>
      <c r="L10" s="171"/>
      <c r="M10" s="171"/>
      <c r="N10" s="171"/>
      <c r="O10" s="322"/>
      <c r="P10" s="109">
        <f>M10-N10-O10</f>
        <v>0</v>
      </c>
      <c r="Q10" s="66"/>
      <c r="R10" s="107" t="s">
        <v>121</v>
      </c>
      <c r="S10" s="171"/>
      <c r="T10" s="171"/>
      <c r="U10" s="322"/>
      <c r="V10" s="172"/>
      <c r="X10" s="350"/>
      <c r="Y10" s="172"/>
      <c r="AA10" s="110">
        <f>(C10+H10)*2+(M10)*1</f>
        <v>0</v>
      </c>
      <c r="AB10" s="111">
        <f t="shared" ref="AB10:AB39" si="1">SUM(S10:V10)</f>
        <v>0</v>
      </c>
      <c r="AC10" s="383" t="str">
        <f>IF(AA10&lt;AB10,"×","○")</f>
        <v>○</v>
      </c>
      <c r="AE10" s="110">
        <f>(C10+H10)*2+(M10)*2</f>
        <v>0</v>
      </c>
      <c r="AF10" s="111">
        <f>SUM(S10:V10,X10:Y10)</f>
        <v>0</v>
      </c>
      <c r="AG10" s="383" t="str">
        <f>IF(AE10&lt;AF10,"×","○")</f>
        <v>○</v>
      </c>
    </row>
    <row r="11" spans="1:33" ht="25.05" customHeight="1">
      <c r="A11" s="107" t="s">
        <v>122</v>
      </c>
      <c r="B11" s="171"/>
      <c r="C11" s="171"/>
      <c r="D11" s="171"/>
      <c r="E11" s="171"/>
      <c r="F11" s="108">
        <f t="shared" ref="F11:F39" si="2">C11-D11-E11</f>
        <v>0</v>
      </c>
      <c r="G11" s="171"/>
      <c r="H11" s="171"/>
      <c r="I11" s="171"/>
      <c r="J11" s="171"/>
      <c r="K11" s="108">
        <f t="shared" ref="K11:K39" si="3">H11-I11-J11</f>
        <v>0</v>
      </c>
      <c r="L11" s="171"/>
      <c r="M11" s="171"/>
      <c r="N11" s="171"/>
      <c r="O11" s="322"/>
      <c r="P11" s="109">
        <f t="shared" ref="P11:P39" si="4">M11-N11-O11</f>
        <v>0</v>
      </c>
      <c r="Q11" s="66"/>
      <c r="R11" s="107" t="s">
        <v>122</v>
      </c>
      <c r="S11" s="171"/>
      <c r="T11" s="171"/>
      <c r="U11" s="322"/>
      <c r="V11" s="172"/>
      <c r="X11" s="350"/>
      <c r="Y11" s="172"/>
      <c r="AA11" s="110">
        <f t="shared" ref="AA11:AA37" si="5">(C11+H11)*2+(M11)*1</f>
        <v>0</v>
      </c>
      <c r="AB11" s="111">
        <f t="shared" si="1"/>
        <v>0</v>
      </c>
      <c r="AC11" s="383" t="str">
        <f t="shared" ref="AC11:AC39" si="6">IF(AA11&lt;AB11,"×","○")</f>
        <v>○</v>
      </c>
      <c r="AE11" s="110">
        <f>(C11+H11)*2+(M11)*2</f>
        <v>0</v>
      </c>
      <c r="AF11" s="111">
        <f t="shared" ref="AF11:AF39" si="7">SUM(S11:V11,X11:Y11)</f>
        <v>0</v>
      </c>
      <c r="AG11" s="383" t="str">
        <f t="shared" ref="AG11:AG39" si="8">IF(AE11&lt;AF11,"×","○")</f>
        <v>○</v>
      </c>
    </row>
    <row r="12" spans="1:33" ht="25.05" customHeight="1">
      <c r="A12" s="107" t="s">
        <v>123</v>
      </c>
      <c r="B12" s="171"/>
      <c r="C12" s="171"/>
      <c r="D12" s="171"/>
      <c r="E12" s="171"/>
      <c r="F12" s="108">
        <f t="shared" si="2"/>
        <v>0</v>
      </c>
      <c r="G12" s="171"/>
      <c r="H12" s="171"/>
      <c r="I12" s="171"/>
      <c r="J12" s="171"/>
      <c r="K12" s="108">
        <f t="shared" si="3"/>
        <v>0</v>
      </c>
      <c r="L12" s="171"/>
      <c r="M12" s="171"/>
      <c r="N12" s="171"/>
      <c r="O12" s="322"/>
      <c r="P12" s="109">
        <f t="shared" si="4"/>
        <v>0</v>
      </c>
      <c r="Q12" s="66"/>
      <c r="R12" s="107" t="s">
        <v>123</v>
      </c>
      <c r="S12" s="171"/>
      <c r="T12" s="171"/>
      <c r="U12" s="322"/>
      <c r="V12" s="172"/>
      <c r="X12" s="350"/>
      <c r="Y12" s="172"/>
      <c r="AA12" s="110">
        <f t="shared" si="5"/>
        <v>0</v>
      </c>
      <c r="AB12" s="111">
        <f t="shared" si="1"/>
        <v>0</v>
      </c>
      <c r="AC12" s="383" t="str">
        <f t="shared" si="6"/>
        <v>○</v>
      </c>
      <c r="AE12" s="110">
        <f t="shared" ref="AE12:AE38" si="9">(C12+H12)*2+(M12)*2</f>
        <v>0</v>
      </c>
      <c r="AF12" s="111">
        <f t="shared" si="7"/>
        <v>0</v>
      </c>
      <c r="AG12" s="383" t="str">
        <f t="shared" si="8"/>
        <v>○</v>
      </c>
    </row>
    <row r="13" spans="1:33" ht="25.05" customHeight="1">
      <c r="A13" s="107" t="s">
        <v>124</v>
      </c>
      <c r="B13" s="171"/>
      <c r="C13" s="171"/>
      <c r="D13" s="171"/>
      <c r="E13" s="171"/>
      <c r="F13" s="108">
        <f t="shared" si="2"/>
        <v>0</v>
      </c>
      <c r="G13" s="171"/>
      <c r="H13" s="171"/>
      <c r="I13" s="171"/>
      <c r="J13" s="171"/>
      <c r="K13" s="108">
        <f t="shared" si="3"/>
        <v>0</v>
      </c>
      <c r="L13" s="171"/>
      <c r="M13" s="171"/>
      <c r="N13" s="171"/>
      <c r="O13" s="322"/>
      <c r="P13" s="109">
        <f t="shared" si="4"/>
        <v>0</v>
      </c>
      <c r="Q13" s="66"/>
      <c r="R13" s="107" t="s">
        <v>124</v>
      </c>
      <c r="S13" s="171"/>
      <c r="T13" s="171"/>
      <c r="U13" s="322"/>
      <c r="V13" s="172"/>
      <c r="X13" s="350"/>
      <c r="Y13" s="172"/>
      <c r="AA13" s="110">
        <f t="shared" si="5"/>
        <v>0</v>
      </c>
      <c r="AB13" s="111">
        <f t="shared" si="1"/>
        <v>0</v>
      </c>
      <c r="AC13" s="383" t="str">
        <f t="shared" si="6"/>
        <v>○</v>
      </c>
      <c r="AE13" s="110">
        <f t="shared" si="9"/>
        <v>0</v>
      </c>
      <c r="AF13" s="111">
        <f t="shared" si="7"/>
        <v>0</v>
      </c>
      <c r="AG13" s="383" t="str">
        <f t="shared" si="8"/>
        <v>○</v>
      </c>
    </row>
    <row r="14" spans="1:33" ht="25.05" customHeight="1">
      <c r="A14" s="107" t="s">
        <v>125</v>
      </c>
      <c r="B14" s="171"/>
      <c r="C14" s="171"/>
      <c r="D14" s="171"/>
      <c r="E14" s="171"/>
      <c r="F14" s="108">
        <f t="shared" si="2"/>
        <v>0</v>
      </c>
      <c r="G14" s="171"/>
      <c r="H14" s="171"/>
      <c r="I14" s="171"/>
      <c r="J14" s="171"/>
      <c r="K14" s="108">
        <f t="shared" si="3"/>
        <v>0</v>
      </c>
      <c r="L14" s="171"/>
      <c r="M14" s="171"/>
      <c r="N14" s="171"/>
      <c r="O14" s="322"/>
      <c r="P14" s="109">
        <f t="shared" si="4"/>
        <v>0</v>
      </c>
      <c r="Q14" s="66"/>
      <c r="R14" s="107" t="s">
        <v>125</v>
      </c>
      <c r="S14" s="171"/>
      <c r="T14" s="171"/>
      <c r="U14" s="322"/>
      <c r="V14" s="172"/>
      <c r="X14" s="350"/>
      <c r="Y14" s="172"/>
      <c r="AA14" s="110">
        <f t="shared" si="5"/>
        <v>0</v>
      </c>
      <c r="AB14" s="111">
        <f t="shared" si="1"/>
        <v>0</v>
      </c>
      <c r="AC14" s="383" t="str">
        <f t="shared" si="6"/>
        <v>○</v>
      </c>
      <c r="AE14" s="110">
        <f t="shared" si="9"/>
        <v>0</v>
      </c>
      <c r="AF14" s="111">
        <f t="shared" si="7"/>
        <v>0</v>
      </c>
      <c r="AG14" s="383" t="str">
        <f t="shared" si="8"/>
        <v>○</v>
      </c>
    </row>
    <row r="15" spans="1:33" ht="25.05" customHeight="1">
      <c r="A15" s="107" t="s">
        <v>126</v>
      </c>
      <c r="B15" s="171"/>
      <c r="C15" s="171"/>
      <c r="D15" s="171"/>
      <c r="E15" s="171"/>
      <c r="F15" s="108">
        <f t="shared" si="2"/>
        <v>0</v>
      </c>
      <c r="G15" s="171"/>
      <c r="H15" s="171"/>
      <c r="I15" s="171"/>
      <c r="J15" s="171"/>
      <c r="K15" s="108">
        <f t="shared" si="3"/>
        <v>0</v>
      </c>
      <c r="L15" s="171"/>
      <c r="M15" s="171"/>
      <c r="N15" s="171"/>
      <c r="O15" s="322"/>
      <c r="P15" s="109">
        <f t="shared" si="4"/>
        <v>0</v>
      </c>
      <c r="Q15" s="66"/>
      <c r="R15" s="107" t="s">
        <v>126</v>
      </c>
      <c r="S15" s="171"/>
      <c r="T15" s="171"/>
      <c r="U15" s="322"/>
      <c r="V15" s="172"/>
      <c r="X15" s="350"/>
      <c r="Y15" s="172"/>
      <c r="AA15" s="110">
        <f t="shared" si="5"/>
        <v>0</v>
      </c>
      <c r="AB15" s="111">
        <f t="shared" si="1"/>
        <v>0</v>
      </c>
      <c r="AC15" s="383" t="str">
        <f t="shared" si="6"/>
        <v>○</v>
      </c>
      <c r="AE15" s="110">
        <f t="shared" si="9"/>
        <v>0</v>
      </c>
      <c r="AF15" s="111">
        <f t="shared" si="7"/>
        <v>0</v>
      </c>
      <c r="AG15" s="383" t="str">
        <f t="shared" si="8"/>
        <v>○</v>
      </c>
    </row>
    <row r="16" spans="1:33" ht="25.05" customHeight="1">
      <c r="A16" s="107" t="s">
        <v>127</v>
      </c>
      <c r="B16" s="171"/>
      <c r="C16" s="171"/>
      <c r="D16" s="171"/>
      <c r="E16" s="171"/>
      <c r="F16" s="108">
        <f t="shared" si="2"/>
        <v>0</v>
      </c>
      <c r="G16" s="171"/>
      <c r="H16" s="171"/>
      <c r="I16" s="171"/>
      <c r="J16" s="171"/>
      <c r="K16" s="108">
        <f t="shared" si="3"/>
        <v>0</v>
      </c>
      <c r="L16" s="171"/>
      <c r="M16" s="171"/>
      <c r="N16" s="171"/>
      <c r="O16" s="322"/>
      <c r="P16" s="109">
        <f t="shared" si="4"/>
        <v>0</v>
      </c>
      <c r="Q16" s="66"/>
      <c r="R16" s="107" t="s">
        <v>127</v>
      </c>
      <c r="S16" s="171"/>
      <c r="T16" s="171"/>
      <c r="U16" s="322"/>
      <c r="V16" s="172"/>
      <c r="X16" s="350"/>
      <c r="Y16" s="172"/>
      <c r="AA16" s="110">
        <f t="shared" si="5"/>
        <v>0</v>
      </c>
      <c r="AB16" s="111">
        <f t="shared" si="1"/>
        <v>0</v>
      </c>
      <c r="AC16" s="383" t="str">
        <f t="shared" si="6"/>
        <v>○</v>
      </c>
      <c r="AE16" s="110">
        <f t="shared" si="9"/>
        <v>0</v>
      </c>
      <c r="AF16" s="111">
        <f t="shared" si="7"/>
        <v>0</v>
      </c>
      <c r="AG16" s="383" t="str">
        <f t="shared" si="8"/>
        <v>○</v>
      </c>
    </row>
    <row r="17" spans="1:33" ht="25.05" customHeight="1">
      <c r="A17" s="107" t="s">
        <v>128</v>
      </c>
      <c r="B17" s="171"/>
      <c r="C17" s="171"/>
      <c r="D17" s="171"/>
      <c r="E17" s="171"/>
      <c r="F17" s="108">
        <f t="shared" si="2"/>
        <v>0</v>
      </c>
      <c r="G17" s="171"/>
      <c r="H17" s="171"/>
      <c r="I17" s="171"/>
      <c r="J17" s="171"/>
      <c r="K17" s="108">
        <f t="shared" si="3"/>
        <v>0</v>
      </c>
      <c r="L17" s="171"/>
      <c r="M17" s="171"/>
      <c r="N17" s="171"/>
      <c r="O17" s="322"/>
      <c r="P17" s="109">
        <f t="shared" si="4"/>
        <v>0</v>
      </c>
      <c r="Q17" s="66"/>
      <c r="R17" s="107" t="s">
        <v>128</v>
      </c>
      <c r="S17" s="171"/>
      <c r="T17" s="171"/>
      <c r="U17" s="322"/>
      <c r="V17" s="172"/>
      <c r="X17" s="350"/>
      <c r="Y17" s="172"/>
      <c r="AA17" s="110">
        <f t="shared" si="5"/>
        <v>0</v>
      </c>
      <c r="AB17" s="111">
        <f t="shared" si="1"/>
        <v>0</v>
      </c>
      <c r="AC17" s="383" t="str">
        <f t="shared" si="6"/>
        <v>○</v>
      </c>
      <c r="AE17" s="110">
        <f t="shared" si="9"/>
        <v>0</v>
      </c>
      <c r="AF17" s="111">
        <f t="shared" si="7"/>
        <v>0</v>
      </c>
      <c r="AG17" s="383" t="str">
        <f t="shared" si="8"/>
        <v>○</v>
      </c>
    </row>
    <row r="18" spans="1:33" ht="25.05" customHeight="1">
      <c r="A18" s="107" t="s">
        <v>129</v>
      </c>
      <c r="B18" s="171"/>
      <c r="C18" s="171"/>
      <c r="D18" s="171"/>
      <c r="E18" s="171"/>
      <c r="F18" s="108">
        <f t="shared" si="2"/>
        <v>0</v>
      </c>
      <c r="G18" s="171"/>
      <c r="H18" s="171"/>
      <c r="I18" s="171"/>
      <c r="J18" s="171"/>
      <c r="K18" s="108">
        <f t="shared" si="3"/>
        <v>0</v>
      </c>
      <c r="L18" s="171"/>
      <c r="M18" s="171"/>
      <c r="N18" s="171"/>
      <c r="O18" s="322"/>
      <c r="P18" s="109">
        <f t="shared" si="4"/>
        <v>0</v>
      </c>
      <c r="Q18" s="66"/>
      <c r="R18" s="107" t="s">
        <v>129</v>
      </c>
      <c r="S18" s="171"/>
      <c r="T18" s="171"/>
      <c r="U18" s="322"/>
      <c r="V18" s="172"/>
      <c r="X18" s="350"/>
      <c r="Y18" s="172"/>
      <c r="AA18" s="110">
        <f t="shared" si="5"/>
        <v>0</v>
      </c>
      <c r="AB18" s="111">
        <f t="shared" si="1"/>
        <v>0</v>
      </c>
      <c r="AC18" s="383" t="str">
        <f t="shared" si="6"/>
        <v>○</v>
      </c>
      <c r="AE18" s="110">
        <f t="shared" si="9"/>
        <v>0</v>
      </c>
      <c r="AF18" s="111">
        <f t="shared" si="7"/>
        <v>0</v>
      </c>
      <c r="AG18" s="383" t="str">
        <f t="shared" si="8"/>
        <v>○</v>
      </c>
    </row>
    <row r="19" spans="1:33" ht="25.05" customHeight="1">
      <c r="A19" s="107" t="s">
        <v>130</v>
      </c>
      <c r="B19" s="171"/>
      <c r="C19" s="171"/>
      <c r="D19" s="171"/>
      <c r="E19" s="171"/>
      <c r="F19" s="108">
        <f t="shared" si="2"/>
        <v>0</v>
      </c>
      <c r="G19" s="171"/>
      <c r="H19" s="171"/>
      <c r="I19" s="171"/>
      <c r="J19" s="171"/>
      <c r="K19" s="108">
        <f t="shared" si="3"/>
        <v>0</v>
      </c>
      <c r="L19" s="171"/>
      <c r="M19" s="171"/>
      <c r="N19" s="171"/>
      <c r="O19" s="322"/>
      <c r="P19" s="109">
        <f t="shared" si="4"/>
        <v>0</v>
      </c>
      <c r="Q19" s="66"/>
      <c r="R19" s="107" t="s">
        <v>130</v>
      </c>
      <c r="S19" s="171"/>
      <c r="T19" s="171"/>
      <c r="U19" s="322"/>
      <c r="V19" s="172"/>
      <c r="X19" s="350"/>
      <c r="Y19" s="172"/>
      <c r="AA19" s="110">
        <f t="shared" si="5"/>
        <v>0</v>
      </c>
      <c r="AB19" s="111">
        <f t="shared" si="1"/>
        <v>0</v>
      </c>
      <c r="AC19" s="383" t="str">
        <f t="shared" si="6"/>
        <v>○</v>
      </c>
      <c r="AE19" s="110">
        <f t="shared" si="9"/>
        <v>0</v>
      </c>
      <c r="AF19" s="111">
        <f t="shared" si="7"/>
        <v>0</v>
      </c>
      <c r="AG19" s="383" t="str">
        <f t="shared" si="8"/>
        <v>○</v>
      </c>
    </row>
    <row r="20" spans="1:33" ht="25.05" customHeight="1">
      <c r="A20" s="107" t="s">
        <v>131</v>
      </c>
      <c r="B20" s="171"/>
      <c r="C20" s="171"/>
      <c r="D20" s="171"/>
      <c r="E20" s="171"/>
      <c r="F20" s="108">
        <f t="shared" si="2"/>
        <v>0</v>
      </c>
      <c r="G20" s="171"/>
      <c r="H20" s="171"/>
      <c r="I20" s="171"/>
      <c r="J20" s="171"/>
      <c r="K20" s="108">
        <f t="shared" si="3"/>
        <v>0</v>
      </c>
      <c r="L20" s="171"/>
      <c r="M20" s="171"/>
      <c r="N20" s="171"/>
      <c r="O20" s="322"/>
      <c r="P20" s="109">
        <f t="shared" si="4"/>
        <v>0</v>
      </c>
      <c r="Q20" s="66"/>
      <c r="R20" s="107" t="s">
        <v>131</v>
      </c>
      <c r="S20" s="171"/>
      <c r="T20" s="171"/>
      <c r="U20" s="322"/>
      <c r="V20" s="172"/>
      <c r="X20" s="350"/>
      <c r="Y20" s="172"/>
      <c r="AA20" s="110">
        <f t="shared" si="5"/>
        <v>0</v>
      </c>
      <c r="AB20" s="111">
        <f t="shared" si="1"/>
        <v>0</v>
      </c>
      <c r="AC20" s="383" t="str">
        <f t="shared" si="6"/>
        <v>○</v>
      </c>
      <c r="AE20" s="110">
        <f t="shared" si="9"/>
        <v>0</v>
      </c>
      <c r="AF20" s="111">
        <f t="shared" si="7"/>
        <v>0</v>
      </c>
      <c r="AG20" s="383" t="str">
        <f t="shared" si="8"/>
        <v>○</v>
      </c>
    </row>
    <row r="21" spans="1:33" ht="25.05" customHeight="1">
      <c r="A21" s="107" t="s">
        <v>132</v>
      </c>
      <c r="B21" s="171"/>
      <c r="C21" s="171"/>
      <c r="D21" s="171"/>
      <c r="E21" s="171"/>
      <c r="F21" s="108">
        <f t="shared" si="2"/>
        <v>0</v>
      </c>
      <c r="G21" s="171"/>
      <c r="H21" s="171"/>
      <c r="I21" s="171"/>
      <c r="J21" s="171"/>
      <c r="K21" s="108">
        <f t="shared" si="3"/>
        <v>0</v>
      </c>
      <c r="L21" s="171"/>
      <c r="M21" s="171"/>
      <c r="N21" s="171"/>
      <c r="O21" s="322"/>
      <c r="P21" s="109">
        <f t="shared" si="4"/>
        <v>0</v>
      </c>
      <c r="Q21" s="66"/>
      <c r="R21" s="107" t="s">
        <v>132</v>
      </c>
      <c r="S21" s="171"/>
      <c r="T21" s="171"/>
      <c r="U21" s="322"/>
      <c r="V21" s="172"/>
      <c r="X21" s="350"/>
      <c r="Y21" s="172"/>
      <c r="AA21" s="110">
        <f t="shared" si="5"/>
        <v>0</v>
      </c>
      <c r="AB21" s="111">
        <f t="shared" si="1"/>
        <v>0</v>
      </c>
      <c r="AC21" s="383" t="str">
        <f t="shared" si="6"/>
        <v>○</v>
      </c>
      <c r="AE21" s="110">
        <f t="shared" si="9"/>
        <v>0</v>
      </c>
      <c r="AF21" s="111">
        <f t="shared" si="7"/>
        <v>0</v>
      </c>
      <c r="AG21" s="383" t="str">
        <f t="shared" si="8"/>
        <v>○</v>
      </c>
    </row>
    <row r="22" spans="1:33" ht="25.05" customHeight="1">
      <c r="A22" s="107" t="s">
        <v>133</v>
      </c>
      <c r="B22" s="171"/>
      <c r="C22" s="171"/>
      <c r="D22" s="171"/>
      <c r="E22" s="171"/>
      <c r="F22" s="108">
        <f t="shared" si="2"/>
        <v>0</v>
      </c>
      <c r="G22" s="171"/>
      <c r="H22" s="171"/>
      <c r="I22" s="171"/>
      <c r="J22" s="171"/>
      <c r="K22" s="108">
        <f t="shared" si="3"/>
        <v>0</v>
      </c>
      <c r="L22" s="171"/>
      <c r="M22" s="171"/>
      <c r="N22" s="171"/>
      <c r="O22" s="322"/>
      <c r="P22" s="109">
        <f t="shared" si="4"/>
        <v>0</v>
      </c>
      <c r="Q22" s="66"/>
      <c r="R22" s="107" t="s">
        <v>133</v>
      </c>
      <c r="S22" s="171"/>
      <c r="T22" s="171"/>
      <c r="U22" s="322"/>
      <c r="V22" s="172"/>
      <c r="X22" s="350"/>
      <c r="Y22" s="172"/>
      <c r="AA22" s="110">
        <f t="shared" si="5"/>
        <v>0</v>
      </c>
      <c r="AB22" s="111">
        <f t="shared" si="1"/>
        <v>0</v>
      </c>
      <c r="AC22" s="383" t="str">
        <f t="shared" si="6"/>
        <v>○</v>
      </c>
      <c r="AE22" s="110">
        <f t="shared" si="9"/>
        <v>0</v>
      </c>
      <c r="AF22" s="111">
        <f t="shared" si="7"/>
        <v>0</v>
      </c>
      <c r="AG22" s="383" t="str">
        <f t="shared" si="8"/>
        <v>○</v>
      </c>
    </row>
    <row r="23" spans="1:33" ht="25.05" customHeight="1">
      <c r="A23" s="107" t="s">
        <v>134</v>
      </c>
      <c r="B23" s="171"/>
      <c r="C23" s="171"/>
      <c r="D23" s="171"/>
      <c r="E23" s="171"/>
      <c r="F23" s="108">
        <f t="shared" si="2"/>
        <v>0</v>
      </c>
      <c r="G23" s="171"/>
      <c r="H23" s="171"/>
      <c r="I23" s="171"/>
      <c r="J23" s="171"/>
      <c r="K23" s="108">
        <f t="shared" si="3"/>
        <v>0</v>
      </c>
      <c r="L23" s="171"/>
      <c r="M23" s="171"/>
      <c r="N23" s="171"/>
      <c r="O23" s="322"/>
      <c r="P23" s="109">
        <f t="shared" si="4"/>
        <v>0</v>
      </c>
      <c r="Q23" s="66"/>
      <c r="R23" s="107" t="s">
        <v>134</v>
      </c>
      <c r="S23" s="171"/>
      <c r="T23" s="171"/>
      <c r="U23" s="322"/>
      <c r="V23" s="172"/>
      <c r="X23" s="350"/>
      <c r="Y23" s="172"/>
      <c r="AA23" s="110">
        <f t="shared" si="5"/>
        <v>0</v>
      </c>
      <c r="AB23" s="111">
        <f t="shared" si="1"/>
        <v>0</v>
      </c>
      <c r="AC23" s="383" t="str">
        <f t="shared" si="6"/>
        <v>○</v>
      </c>
      <c r="AE23" s="110">
        <f t="shared" si="9"/>
        <v>0</v>
      </c>
      <c r="AF23" s="111">
        <f t="shared" si="7"/>
        <v>0</v>
      </c>
      <c r="AG23" s="383" t="str">
        <f t="shared" si="8"/>
        <v>○</v>
      </c>
    </row>
    <row r="24" spans="1:33" ht="25.05" customHeight="1">
      <c r="A24" s="107" t="s">
        <v>135</v>
      </c>
      <c r="B24" s="171"/>
      <c r="C24" s="171"/>
      <c r="D24" s="171"/>
      <c r="E24" s="171"/>
      <c r="F24" s="108">
        <f t="shared" si="2"/>
        <v>0</v>
      </c>
      <c r="G24" s="171"/>
      <c r="H24" s="171"/>
      <c r="I24" s="171"/>
      <c r="J24" s="171"/>
      <c r="K24" s="108">
        <f t="shared" si="3"/>
        <v>0</v>
      </c>
      <c r="L24" s="171"/>
      <c r="M24" s="171"/>
      <c r="N24" s="171"/>
      <c r="O24" s="322"/>
      <c r="P24" s="109">
        <f t="shared" si="4"/>
        <v>0</v>
      </c>
      <c r="Q24" s="66"/>
      <c r="R24" s="107" t="s">
        <v>135</v>
      </c>
      <c r="S24" s="171"/>
      <c r="T24" s="171"/>
      <c r="U24" s="322"/>
      <c r="V24" s="172"/>
      <c r="X24" s="350"/>
      <c r="Y24" s="172"/>
      <c r="AA24" s="110">
        <f t="shared" si="5"/>
        <v>0</v>
      </c>
      <c r="AB24" s="111">
        <f t="shared" si="1"/>
        <v>0</v>
      </c>
      <c r="AC24" s="383" t="str">
        <f t="shared" si="6"/>
        <v>○</v>
      </c>
      <c r="AE24" s="110">
        <f t="shared" si="9"/>
        <v>0</v>
      </c>
      <c r="AF24" s="111">
        <f t="shared" si="7"/>
        <v>0</v>
      </c>
      <c r="AG24" s="383" t="str">
        <f t="shared" si="8"/>
        <v>○</v>
      </c>
    </row>
    <row r="25" spans="1:33" ht="25.05" customHeight="1">
      <c r="A25" s="107" t="s">
        <v>136</v>
      </c>
      <c r="B25" s="171"/>
      <c r="C25" s="171"/>
      <c r="D25" s="171"/>
      <c r="E25" s="171"/>
      <c r="F25" s="108">
        <f t="shared" si="2"/>
        <v>0</v>
      </c>
      <c r="G25" s="171"/>
      <c r="H25" s="171"/>
      <c r="I25" s="171"/>
      <c r="J25" s="171"/>
      <c r="K25" s="108">
        <f t="shared" si="3"/>
        <v>0</v>
      </c>
      <c r="L25" s="171"/>
      <c r="M25" s="171"/>
      <c r="N25" s="171"/>
      <c r="O25" s="322"/>
      <c r="P25" s="109">
        <f t="shared" si="4"/>
        <v>0</v>
      </c>
      <c r="Q25" s="66"/>
      <c r="R25" s="107" t="s">
        <v>136</v>
      </c>
      <c r="S25" s="171"/>
      <c r="T25" s="171"/>
      <c r="U25" s="322"/>
      <c r="V25" s="172"/>
      <c r="X25" s="350"/>
      <c r="Y25" s="172"/>
      <c r="AA25" s="110">
        <f t="shared" si="5"/>
        <v>0</v>
      </c>
      <c r="AB25" s="111">
        <f t="shared" si="1"/>
        <v>0</v>
      </c>
      <c r="AC25" s="383" t="str">
        <f t="shared" si="6"/>
        <v>○</v>
      </c>
      <c r="AE25" s="110">
        <f t="shared" si="9"/>
        <v>0</v>
      </c>
      <c r="AF25" s="111">
        <f t="shared" si="7"/>
        <v>0</v>
      </c>
      <c r="AG25" s="383" t="str">
        <f t="shared" si="8"/>
        <v>○</v>
      </c>
    </row>
    <row r="26" spans="1:33" ht="25.05" customHeight="1">
      <c r="A26" s="107" t="s">
        <v>137</v>
      </c>
      <c r="B26" s="171"/>
      <c r="C26" s="171"/>
      <c r="D26" s="171"/>
      <c r="E26" s="171"/>
      <c r="F26" s="108">
        <f t="shared" si="2"/>
        <v>0</v>
      </c>
      <c r="G26" s="171"/>
      <c r="H26" s="171"/>
      <c r="I26" s="171"/>
      <c r="J26" s="171"/>
      <c r="K26" s="108">
        <f t="shared" si="3"/>
        <v>0</v>
      </c>
      <c r="L26" s="171"/>
      <c r="M26" s="171"/>
      <c r="N26" s="171"/>
      <c r="O26" s="322"/>
      <c r="P26" s="109">
        <f t="shared" si="4"/>
        <v>0</v>
      </c>
      <c r="Q26" s="66"/>
      <c r="R26" s="107" t="s">
        <v>137</v>
      </c>
      <c r="S26" s="171"/>
      <c r="T26" s="171"/>
      <c r="U26" s="322"/>
      <c r="V26" s="172"/>
      <c r="X26" s="350"/>
      <c r="Y26" s="172"/>
      <c r="AA26" s="110">
        <f t="shared" si="5"/>
        <v>0</v>
      </c>
      <c r="AB26" s="111">
        <f t="shared" si="1"/>
        <v>0</v>
      </c>
      <c r="AC26" s="383" t="str">
        <f t="shared" si="6"/>
        <v>○</v>
      </c>
      <c r="AE26" s="110">
        <f t="shared" si="9"/>
        <v>0</v>
      </c>
      <c r="AF26" s="111">
        <f t="shared" si="7"/>
        <v>0</v>
      </c>
      <c r="AG26" s="383" t="str">
        <f t="shared" si="8"/>
        <v>○</v>
      </c>
    </row>
    <row r="27" spans="1:33" ht="25.05" customHeight="1">
      <c r="A27" s="107" t="s">
        <v>138</v>
      </c>
      <c r="B27" s="171"/>
      <c r="C27" s="171"/>
      <c r="D27" s="171"/>
      <c r="E27" s="171"/>
      <c r="F27" s="108">
        <f t="shared" si="2"/>
        <v>0</v>
      </c>
      <c r="G27" s="171"/>
      <c r="H27" s="171"/>
      <c r="I27" s="171"/>
      <c r="J27" s="171"/>
      <c r="K27" s="108">
        <f t="shared" si="3"/>
        <v>0</v>
      </c>
      <c r="L27" s="171"/>
      <c r="M27" s="171"/>
      <c r="N27" s="171"/>
      <c r="O27" s="322"/>
      <c r="P27" s="109">
        <f t="shared" si="4"/>
        <v>0</v>
      </c>
      <c r="Q27" s="66"/>
      <c r="R27" s="107" t="s">
        <v>138</v>
      </c>
      <c r="S27" s="171"/>
      <c r="T27" s="171"/>
      <c r="U27" s="322"/>
      <c r="V27" s="172"/>
      <c r="X27" s="350"/>
      <c r="Y27" s="172"/>
      <c r="AA27" s="110">
        <f t="shared" si="5"/>
        <v>0</v>
      </c>
      <c r="AB27" s="111">
        <f t="shared" si="1"/>
        <v>0</v>
      </c>
      <c r="AC27" s="383" t="str">
        <f t="shared" si="6"/>
        <v>○</v>
      </c>
      <c r="AE27" s="110">
        <f t="shared" si="9"/>
        <v>0</v>
      </c>
      <c r="AF27" s="111">
        <f t="shared" si="7"/>
        <v>0</v>
      </c>
      <c r="AG27" s="383" t="str">
        <f t="shared" si="8"/>
        <v>○</v>
      </c>
    </row>
    <row r="28" spans="1:33" ht="25.05" customHeight="1">
      <c r="A28" s="107" t="s">
        <v>139</v>
      </c>
      <c r="B28" s="171"/>
      <c r="C28" s="171"/>
      <c r="D28" s="171"/>
      <c r="E28" s="171"/>
      <c r="F28" s="108">
        <f t="shared" si="2"/>
        <v>0</v>
      </c>
      <c r="G28" s="171"/>
      <c r="H28" s="171"/>
      <c r="I28" s="171"/>
      <c r="J28" s="171"/>
      <c r="K28" s="108">
        <f t="shared" si="3"/>
        <v>0</v>
      </c>
      <c r="L28" s="171"/>
      <c r="M28" s="171"/>
      <c r="N28" s="171"/>
      <c r="O28" s="322"/>
      <c r="P28" s="109">
        <f t="shared" si="4"/>
        <v>0</v>
      </c>
      <c r="Q28" s="66"/>
      <c r="R28" s="107" t="s">
        <v>139</v>
      </c>
      <c r="S28" s="171"/>
      <c r="T28" s="171"/>
      <c r="U28" s="322"/>
      <c r="V28" s="172"/>
      <c r="X28" s="350"/>
      <c r="Y28" s="172"/>
      <c r="AA28" s="110">
        <f t="shared" si="5"/>
        <v>0</v>
      </c>
      <c r="AB28" s="111">
        <f t="shared" si="1"/>
        <v>0</v>
      </c>
      <c r="AC28" s="383" t="str">
        <f t="shared" si="6"/>
        <v>○</v>
      </c>
      <c r="AE28" s="110">
        <f t="shared" si="9"/>
        <v>0</v>
      </c>
      <c r="AF28" s="111">
        <f t="shared" si="7"/>
        <v>0</v>
      </c>
      <c r="AG28" s="383" t="str">
        <f t="shared" si="8"/>
        <v>○</v>
      </c>
    </row>
    <row r="29" spans="1:33" ht="25.05" customHeight="1">
      <c r="A29" s="107" t="s">
        <v>140</v>
      </c>
      <c r="B29" s="171"/>
      <c r="C29" s="171"/>
      <c r="D29" s="171"/>
      <c r="E29" s="171"/>
      <c r="F29" s="108">
        <f t="shared" si="2"/>
        <v>0</v>
      </c>
      <c r="G29" s="171"/>
      <c r="H29" s="171"/>
      <c r="I29" s="171"/>
      <c r="J29" s="171"/>
      <c r="K29" s="108">
        <f t="shared" si="3"/>
        <v>0</v>
      </c>
      <c r="L29" s="171"/>
      <c r="M29" s="171"/>
      <c r="N29" s="171"/>
      <c r="O29" s="322"/>
      <c r="P29" s="109">
        <f t="shared" si="4"/>
        <v>0</v>
      </c>
      <c r="Q29" s="66"/>
      <c r="R29" s="107" t="s">
        <v>140</v>
      </c>
      <c r="S29" s="171"/>
      <c r="T29" s="171"/>
      <c r="U29" s="322"/>
      <c r="V29" s="172"/>
      <c r="X29" s="350"/>
      <c r="Y29" s="172"/>
      <c r="AA29" s="110">
        <f t="shared" si="5"/>
        <v>0</v>
      </c>
      <c r="AB29" s="111">
        <f t="shared" si="1"/>
        <v>0</v>
      </c>
      <c r="AC29" s="383" t="str">
        <f t="shared" si="6"/>
        <v>○</v>
      </c>
      <c r="AE29" s="110">
        <f t="shared" si="9"/>
        <v>0</v>
      </c>
      <c r="AF29" s="111">
        <f t="shared" si="7"/>
        <v>0</v>
      </c>
      <c r="AG29" s="383" t="str">
        <f t="shared" si="8"/>
        <v>○</v>
      </c>
    </row>
    <row r="30" spans="1:33" ht="25.05" customHeight="1">
      <c r="A30" s="107" t="s">
        <v>141</v>
      </c>
      <c r="B30" s="171"/>
      <c r="C30" s="171"/>
      <c r="D30" s="171"/>
      <c r="E30" s="171"/>
      <c r="F30" s="108">
        <f t="shared" si="2"/>
        <v>0</v>
      </c>
      <c r="G30" s="171"/>
      <c r="H30" s="171"/>
      <c r="I30" s="171"/>
      <c r="J30" s="171"/>
      <c r="K30" s="108">
        <f t="shared" si="3"/>
        <v>0</v>
      </c>
      <c r="L30" s="171"/>
      <c r="M30" s="171"/>
      <c r="N30" s="171"/>
      <c r="O30" s="322"/>
      <c r="P30" s="109">
        <f t="shared" si="4"/>
        <v>0</v>
      </c>
      <c r="Q30" s="66"/>
      <c r="R30" s="107" t="s">
        <v>141</v>
      </c>
      <c r="S30" s="171"/>
      <c r="T30" s="171"/>
      <c r="U30" s="322"/>
      <c r="V30" s="172"/>
      <c r="X30" s="350"/>
      <c r="Y30" s="172"/>
      <c r="AA30" s="110">
        <f t="shared" si="5"/>
        <v>0</v>
      </c>
      <c r="AB30" s="111">
        <f t="shared" si="1"/>
        <v>0</v>
      </c>
      <c r="AC30" s="383" t="str">
        <f t="shared" si="6"/>
        <v>○</v>
      </c>
      <c r="AE30" s="110">
        <f t="shared" si="9"/>
        <v>0</v>
      </c>
      <c r="AF30" s="111">
        <f t="shared" si="7"/>
        <v>0</v>
      </c>
      <c r="AG30" s="383" t="str">
        <f t="shared" si="8"/>
        <v>○</v>
      </c>
    </row>
    <row r="31" spans="1:33" ht="25.05" customHeight="1">
      <c r="A31" s="107" t="s">
        <v>142</v>
      </c>
      <c r="B31" s="171"/>
      <c r="C31" s="171"/>
      <c r="D31" s="171"/>
      <c r="E31" s="171"/>
      <c r="F31" s="108">
        <f t="shared" si="2"/>
        <v>0</v>
      </c>
      <c r="G31" s="171"/>
      <c r="H31" s="171"/>
      <c r="I31" s="171"/>
      <c r="J31" s="171"/>
      <c r="K31" s="108">
        <f t="shared" si="3"/>
        <v>0</v>
      </c>
      <c r="L31" s="171"/>
      <c r="M31" s="171"/>
      <c r="N31" s="171"/>
      <c r="O31" s="322"/>
      <c r="P31" s="109">
        <f t="shared" si="4"/>
        <v>0</v>
      </c>
      <c r="Q31" s="66"/>
      <c r="R31" s="107" t="s">
        <v>142</v>
      </c>
      <c r="S31" s="171"/>
      <c r="T31" s="171"/>
      <c r="U31" s="322"/>
      <c r="V31" s="172"/>
      <c r="X31" s="350"/>
      <c r="Y31" s="172"/>
      <c r="AA31" s="110">
        <f t="shared" si="5"/>
        <v>0</v>
      </c>
      <c r="AB31" s="111">
        <f t="shared" si="1"/>
        <v>0</v>
      </c>
      <c r="AC31" s="383" t="str">
        <f t="shared" si="6"/>
        <v>○</v>
      </c>
      <c r="AE31" s="110">
        <f t="shared" si="9"/>
        <v>0</v>
      </c>
      <c r="AF31" s="111">
        <f t="shared" si="7"/>
        <v>0</v>
      </c>
      <c r="AG31" s="383" t="str">
        <f t="shared" si="8"/>
        <v>○</v>
      </c>
    </row>
    <row r="32" spans="1:33" ht="25.05" customHeight="1">
      <c r="A32" s="107" t="s">
        <v>143</v>
      </c>
      <c r="B32" s="171"/>
      <c r="C32" s="171"/>
      <c r="D32" s="171"/>
      <c r="E32" s="171"/>
      <c r="F32" s="108">
        <f t="shared" si="2"/>
        <v>0</v>
      </c>
      <c r="G32" s="171"/>
      <c r="H32" s="171"/>
      <c r="I32" s="171"/>
      <c r="J32" s="171"/>
      <c r="K32" s="108">
        <f t="shared" si="3"/>
        <v>0</v>
      </c>
      <c r="L32" s="171"/>
      <c r="M32" s="171"/>
      <c r="N32" s="171"/>
      <c r="O32" s="322"/>
      <c r="P32" s="109">
        <f t="shared" si="4"/>
        <v>0</v>
      </c>
      <c r="Q32" s="66"/>
      <c r="R32" s="107" t="s">
        <v>143</v>
      </c>
      <c r="S32" s="171"/>
      <c r="T32" s="171"/>
      <c r="U32" s="322"/>
      <c r="V32" s="172"/>
      <c r="X32" s="350"/>
      <c r="Y32" s="172"/>
      <c r="AA32" s="110">
        <f t="shared" si="5"/>
        <v>0</v>
      </c>
      <c r="AB32" s="111">
        <f t="shared" si="1"/>
        <v>0</v>
      </c>
      <c r="AC32" s="383" t="str">
        <f t="shared" si="6"/>
        <v>○</v>
      </c>
      <c r="AE32" s="110">
        <f t="shared" si="9"/>
        <v>0</v>
      </c>
      <c r="AF32" s="111">
        <f t="shared" si="7"/>
        <v>0</v>
      </c>
      <c r="AG32" s="383" t="str">
        <f t="shared" si="8"/>
        <v>○</v>
      </c>
    </row>
    <row r="33" spans="1:38" ht="25.05" customHeight="1">
      <c r="A33" s="107" t="s">
        <v>144</v>
      </c>
      <c r="B33" s="171"/>
      <c r="C33" s="171"/>
      <c r="D33" s="171"/>
      <c r="E33" s="171"/>
      <c r="F33" s="108">
        <f t="shared" si="2"/>
        <v>0</v>
      </c>
      <c r="G33" s="171"/>
      <c r="H33" s="171"/>
      <c r="I33" s="171"/>
      <c r="J33" s="171"/>
      <c r="K33" s="108">
        <f t="shared" si="3"/>
        <v>0</v>
      </c>
      <c r="L33" s="171"/>
      <c r="M33" s="171"/>
      <c r="N33" s="171"/>
      <c r="O33" s="322"/>
      <c r="P33" s="109">
        <f t="shared" si="4"/>
        <v>0</v>
      </c>
      <c r="Q33" s="66"/>
      <c r="R33" s="107" t="s">
        <v>144</v>
      </c>
      <c r="S33" s="171"/>
      <c r="T33" s="171"/>
      <c r="U33" s="322"/>
      <c r="V33" s="172"/>
      <c r="X33" s="350"/>
      <c r="Y33" s="172"/>
      <c r="AA33" s="110">
        <f t="shared" si="5"/>
        <v>0</v>
      </c>
      <c r="AB33" s="111">
        <f t="shared" si="1"/>
        <v>0</v>
      </c>
      <c r="AC33" s="383" t="str">
        <f t="shared" si="6"/>
        <v>○</v>
      </c>
      <c r="AE33" s="110">
        <f t="shared" si="9"/>
        <v>0</v>
      </c>
      <c r="AF33" s="111">
        <f t="shared" si="7"/>
        <v>0</v>
      </c>
      <c r="AG33" s="383" t="str">
        <f t="shared" si="8"/>
        <v>○</v>
      </c>
    </row>
    <row r="34" spans="1:38" ht="25.05" customHeight="1">
      <c r="A34" s="107" t="s">
        <v>145</v>
      </c>
      <c r="B34" s="171"/>
      <c r="C34" s="171"/>
      <c r="D34" s="171"/>
      <c r="E34" s="171"/>
      <c r="F34" s="108">
        <f t="shared" si="2"/>
        <v>0</v>
      </c>
      <c r="G34" s="171"/>
      <c r="H34" s="171"/>
      <c r="I34" s="171"/>
      <c r="J34" s="171"/>
      <c r="K34" s="108">
        <f t="shared" si="3"/>
        <v>0</v>
      </c>
      <c r="L34" s="171"/>
      <c r="M34" s="171"/>
      <c r="N34" s="171"/>
      <c r="O34" s="322"/>
      <c r="P34" s="109">
        <f t="shared" si="4"/>
        <v>0</v>
      </c>
      <c r="Q34" s="66"/>
      <c r="R34" s="107" t="s">
        <v>145</v>
      </c>
      <c r="S34" s="171"/>
      <c r="T34" s="171"/>
      <c r="U34" s="322"/>
      <c r="V34" s="172"/>
      <c r="X34" s="350"/>
      <c r="Y34" s="172"/>
      <c r="AA34" s="110">
        <f t="shared" si="5"/>
        <v>0</v>
      </c>
      <c r="AB34" s="111">
        <f t="shared" si="1"/>
        <v>0</v>
      </c>
      <c r="AC34" s="383" t="str">
        <f t="shared" si="6"/>
        <v>○</v>
      </c>
      <c r="AE34" s="110">
        <f t="shared" si="9"/>
        <v>0</v>
      </c>
      <c r="AF34" s="111">
        <f t="shared" si="7"/>
        <v>0</v>
      </c>
      <c r="AG34" s="383" t="str">
        <f t="shared" si="8"/>
        <v>○</v>
      </c>
    </row>
    <row r="35" spans="1:38" ht="25.05" customHeight="1">
      <c r="A35" s="107" t="s">
        <v>146</v>
      </c>
      <c r="B35" s="171"/>
      <c r="C35" s="171"/>
      <c r="D35" s="171"/>
      <c r="E35" s="171"/>
      <c r="F35" s="108">
        <f t="shared" si="2"/>
        <v>0</v>
      </c>
      <c r="G35" s="171"/>
      <c r="H35" s="171"/>
      <c r="I35" s="171"/>
      <c r="J35" s="171"/>
      <c r="K35" s="108">
        <f t="shared" si="3"/>
        <v>0</v>
      </c>
      <c r="L35" s="171"/>
      <c r="M35" s="171"/>
      <c r="N35" s="171"/>
      <c r="O35" s="322"/>
      <c r="P35" s="109">
        <f t="shared" si="4"/>
        <v>0</v>
      </c>
      <c r="Q35" s="66"/>
      <c r="R35" s="107" t="s">
        <v>146</v>
      </c>
      <c r="S35" s="171"/>
      <c r="T35" s="171"/>
      <c r="U35" s="322"/>
      <c r="V35" s="172"/>
      <c r="X35" s="350"/>
      <c r="Y35" s="172"/>
      <c r="AA35" s="110">
        <f t="shared" si="5"/>
        <v>0</v>
      </c>
      <c r="AB35" s="111">
        <f t="shared" si="1"/>
        <v>0</v>
      </c>
      <c r="AC35" s="383" t="str">
        <f t="shared" si="6"/>
        <v>○</v>
      </c>
      <c r="AE35" s="110">
        <f t="shared" si="9"/>
        <v>0</v>
      </c>
      <c r="AF35" s="111">
        <f t="shared" si="7"/>
        <v>0</v>
      </c>
      <c r="AG35" s="383" t="str">
        <f t="shared" si="8"/>
        <v>○</v>
      </c>
    </row>
    <row r="36" spans="1:38" ht="25.05" customHeight="1">
      <c r="A36" s="107" t="s">
        <v>147</v>
      </c>
      <c r="B36" s="171"/>
      <c r="C36" s="171"/>
      <c r="D36" s="171"/>
      <c r="E36" s="171"/>
      <c r="F36" s="108">
        <f t="shared" si="2"/>
        <v>0</v>
      </c>
      <c r="G36" s="171"/>
      <c r="H36" s="171"/>
      <c r="I36" s="171"/>
      <c r="J36" s="171"/>
      <c r="K36" s="108">
        <f t="shared" si="3"/>
        <v>0</v>
      </c>
      <c r="L36" s="171"/>
      <c r="M36" s="171"/>
      <c r="N36" s="171"/>
      <c r="O36" s="322"/>
      <c r="P36" s="109">
        <f t="shared" si="4"/>
        <v>0</v>
      </c>
      <c r="Q36" s="66"/>
      <c r="R36" s="107" t="s">
        <v>147</v>
      </c>
      <c r="S36" s="171"/>
      <c r="T36" s="171"/>
      <c r="U36" s="322"/>
      <c r="V36" s="172"/>
      <c r="X36" s="350"/>
      <c r="Y36" s="172"/>
      <c r="AA36" s="110">
        <f t="shared" si="5"/>
        <v>0</v>
      </c>
      <c r="AB36" s="111">
        <f t="shared" si="1"/>
        <v>0</v>
      </c>
      <c r="AC36" s="383" t="str">
        <f t="shared" si="6"/>
        <v>○</v>
      </c>
      <c r="AE36" s="110">
        <f t="shared" si="9"/>
        <v>0</v>
      </c>
      <c r="AF36" s="111">
        <f t="shared" si="7"/>
        <v>0</v>
      </c>
      <c r="AG36" s="383" t="str">
        <f t="shared" si="8"/>
        <v>○</v>
      </c>
    </row>
    <row r="37" spans="1:38" ht="25.05" customHeight="1">
      <c r="A37" s="107" t="s">
        <v>148</v>
      </c>
      <c r="B37" s="171"/>
      <c r="C37" s="171"/>
      <c r="D37" s="171"/>
      <c r="E37" s="171"/>
      <c r="F37" s="108">
        <f t="shared" si="2"/>
        <v>0</v>
      </c>
      <c r="G37" s="171"/>
      <c r="H37" s="171"/>
      <c r="I37" s="171"/>
      <c r="J37" s="171"/>
      <c r="K37" s="108">
        <f t="shared" si="3"/>
        <v>0</v>
      </c>
      <c r="L37" s="171"/>
      <c r="M37" s="171"/>
      <c r="N37" s="171"/>
      <c r="O37" s="322"/>
      <c r="P37" s="109">
        <f t="shared" si="4"/>
        <v>0</v>
      </c>
      <c r="Q37" s="66"/>
      <c r="R37" s="107" t="s">
        <v>148</v>
      </c>
      <c r="S37" s="171"/>
      <c r="T37" s="171"/>
      <c r="U37" s="322"/>
      <c r="V37" s="172"/>
      <c r="X37" s="350"/>
      <c r="Y37" s="172"/>
      <c r="AA37" s="110">
        <f t="shared" si="5"/>
        <v>0</v>
      </c>
      <c r="AB37" s="111">
        <f t="shared" si="1"/>
        <v>0</v>
      </c>
      <c r="AC37" s="383" t="str">
        <f t="shared" si="6"/>
        <v>○</v>
      </c>
      <c r="AE37" s="110">
        <f t="shared" si="9"/>
        <v>0</v>
      </c>
      <c r="AF37" s="111">
        <f t="shared" si="7"/>
        <v>0</v>
      </c>
      <c r="AG37" s="383" t="str">
        <f t="shared" si="8"/>
        <v>○</v>
      </c>
    </row>
    <row r="38" spans="1:38" ht="25.05" customHeight="1">
      <c r="A38" s="107" t="s">
        <v>149</v>
      </c>
      <c r="B38" s="171"/>
      <c r="C38" s="171"/>
      <c r="D38" s="171"/>
      <c r="E38" s="171"/>
      <c r="F38" s="108">
        <f t="shared" si="2"/>
        <v>0</v>
      </c>
      <c r="G38" s="171"/>
      <c r="H38" s="171"/>
      <c r="I38" s="171"/>
      <c r="J38" s="171"/>
      <c r="K38" s="108">
        <f t="shared" si="3"/>
        <v>0</v>
      </c>
      <c r="L38" s="171"/>
      <c r="M38" s="171"/>
      <c r="N38" s="171"/>
      <c r="O38" s="322"/>
      <c r="P38" s="109">
        <f t="shared" si="4"/>
        <v>0</v>
      </c>
      <c r="Q38" s="66"/>
      <c r="R38" s="107" t="s">
        <v>149</v>
      </c>
      <c r="S38" s="171"/>
      <c r="T38" s="171"/>
      <c r="U38" s="322"/>
      <c r="V38" s="172"/>
      <c r="X38" s="350"/>
      <c r="Y38" s="172"/>
      <c r="AA38" s="110">
        <f>(C38+H38)*2+(M38)*1</f>
        <v>0</v>
      </c>
      <c r="AB38" s="111">
        <f t="shared" si="1"/>
        <v>0</v>
      </c>
      <c r="AC38" s="383" t="str">
        <f t="shared" si="6"/>
        <v>○</v>
      </c>
      <c r="AE38" s="110">
        <f t="shared" si="9"/>
        <v>0</v>
      </c>
      <c r="AF38" s="111">
        <f t="shared" si="7"/>
        <v>0</v>
      </c>
      <c r="AG38" s="383" t="str">
        <f t="shared" si="8"/>
        <v>○</v>
      </c>
    </row>
    <row r="39" spans="1:38" ht="24.6" customHeight="1">
      <c r="A39" s="101" t="s">
        <v>150</v>
      </c>
      <c r="B39" s="254"/>
      <c r="C39" s="254"/>
      <c r="D39" s="254"/>
      <c r="E39" s="254"/>
      <c r="F39" s="112">
        <f t="shared" si="2"/>
        <v>0</v>
      </c>
      <c r="G39" s="254"/>
      <c r="H39" s="254"/>
      <c r="I39" s="254"/>
      <c r="J39" s="254"/>
      <c r="K39" s="112">
        <f t="shared" si="3"/>
        <v>0</v>
      </c>
      <c r="L39" s="254"/>
      <c r="M39" s="254"/>
      <c r="N39" s="254"/>
      <c r="O39" s="254"/>
      <c r="P39" s="256">
        <f t="shared" si="4"/>
        <v>0</v>
      </c>
      <c r="Q39" s="66"/>
      <c r="R39" s="101" t="s">
        <v>150</v>
      </c>
      <c r="S39" s="254"/>
      <c r="T39" s="254"/>
      <c r="U39" s="254"/>
      <c r="V39" s="255"/>
      <c r="X39" s="351"/>
      <c r="Y39" s="255"/>
      <c r="AA39" s="113">
        <f>(C39+H39)*2+(M39)*1</f>
        <v>0</v>
      </c>
      <c r="AB39" s="114">
        <f t="shared" si="1"/>
        <v>0</v>
      </c>
      <c r="AC39" s="143" t="str">
        <f t="shared" si="6"/>
        <v>○</v>
      </c>
      <c r="AE39" s="113">
        <f>(C39+H39)*2+(M39)*2</f>
        <v>0</v>
      </c>
      <c r="AF39" s="114">
        <f t="shared" si="7"/>
        <v>0</v>
      </c>
      <c r="AG39" s="143" t="str">
        <f t="shared" si="8"/>
        <v>○</v>
      </c>
    </row>
    <row r="40" spans="1:38" s="232" customFormat="1" ht="18" customHeight="1">
      <c r="A40" s="228" t="s">
        <v>398</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E40" s="229"/>
      <c r="AF40" s="229"/>
      <c r="AG40" s="229"/>
    </row>
    <row r="41" spans="1:38" s="232" customFormat="1" ht="18" customHeight="1">
      <c r="A41" s="228"/>
      <c r="B41" s="229" t="s">
        <v>399</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E41" s="229"/>
      <c r="AF41" s="229"/>
      <c r="AG41" s="229"/>
    </row>
    <row r="42" spans="1:38" ht="19.2">
      <c r="A42" s="228" t="s">
        <v>289</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32"/>
      <c r="AB42" s="232"/>
      <c r="AC42" s="232"/>
      <c r="AD42" s="232"/>
      <c r="AE42" s="229"/>
      <c r="AF42" s="229"/>
      <c r="AG42" s="229"/>
    </row>
    <row r="43" spans="1:38" ht="19.2">
      <c r="A43" s="230" t="s">
        <v>400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32"/>
      <c r="AB43" s="232"/>
      <c r="AC43" s="232"/>
      <c r="AD43" s="232"/>
      <c r="AE43" s="229"/>
      <c r="AF43" s="229"/>
      <c r="AG43" s="229"/>
    </row>
    <row r="44" spans="1:38" ht="19.2">
      <c r="A44" s="230"/>
      <c r="B44" s="229" t="s">
        <v>401</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32"/>
      <c r="AB44" s="232"/>
      <c r="AC44" s="232"/>
      <c r="AD44" s="232"/>
      <c r="AE44" s="229"/>
      <c r="AF44" s="229"/>
      <c r="AG44" s="229"/>
    </row>
    <row r="45" spans="1:38" ht="16.2">
      <c r="A45" s="230" t="s">
        <v>292</v>
      </c>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row>
    <row r="46" spans="1:38" ht="17.25" customHeight="1">
      <c r="A46" s="230" t="s">
        <v>375</v>
      </c>
      <c r="B46" s="229"/>
      <c r="C46" s="229"/>
      <c r="D46" s="229"/>
      <c r="E46" s="229"/>
      <c r="F46" s="229"/>
      <c r="G46" s="229"/>
      <c r="H46" s="229"/>
    </row>
    <row r="47" spans="1:38" ht="17.25" customHeight="1">
      <c r="A47" s="253" t="s">
        <v>465</v>
      </c>
      <c r="B47" s="229"/>
      <c r="C47" s="229"/>
      <c r="D47" s="229"/>
      <c r="E47" s="229"/>
      <c r="F47" s="229"/>
      <c r="G47" s="229"/>
      <c r="H47" s="229"/>
    </row>
    <row r="48" spans="1:38" ht="16.2">
      <c r="A48" s="228" t="s">
        <v>467</v>
      </c>
    </row>
  </sheetData>
  <sheetProtection algorithmName="SHA-512" hashValue="CX91rf1wyrtgm20J6SlwoEvl0lPdleg3XJbsFemlNsYipGip7uQ1EIXQ+gvnitXg/p0KQFqCIuW9Kdy9Ol/6Pw==" saltValue="cZVl/7nHD+peCaxh/Q3G+A==" spinCount="100000" sheet="1" objects="1" scenarios="1"/>
  <mergeCells count="15">
    <mergeCell ref="A4:P4"/>
    <mergeCell ref="R4:V5"/>
    <mergeCell ref="AA4:AC5"/>
    <mergeCell ref="AE4:AG5"/>
    <mergeCell ref="A5:P5"/>
    <mergeCell ref="X4:Y5"/>
    <mergeCell ref="AE6:AE9"/>
    <mergeCell ref="AF6:AF9"/>
    <mergeCell ref="AG6:AG9"/>
    <mergeCell ref="B6:F6"/>
    <mergeCell ref="G6:K6"/>
    <mergeCell ref="L6:P6"/>
    <mergeCell ref="AA6:AA9"/>
    <mergeCell ref="AB6:AB9"/>
    <mergeCell ref="AC6:AC9"/>
  </mergeCells>
  <phoneticPr fontId="2"/>
  <dataValidations count="11">
    <dataValidation type="whole" operator="greaterThanOrEqual" allowBlank="1" showInputMessage="1" showErrorMessage="1" error="空床数がマイナスになっています" sqref="L10:L39 B10:B39 G10:G39">
      <formula1>D10</formula1>
    </dataValidation>
    <dataValidation type="whole" operator="lessThanOrEqual" allowBlank="1" showInputMessage="1" showErrorMessage="1" error="確保病床数を超えております" sqref="C10:C39 H10:H39 M10:M39">
      <formula1>B10</formula1>
    </dataValidation>
    <dataValidation type="whole" operator="lessThanOrEqual" showInputMessage="1" showErrorMessage="1" error="空床数がマイナスになっています" sqref="D10:D39 I10:I39 N10:N39">
      <formula1>C10</formula1>
    </dataValidation>
    <dataValidation type="whole" operator="lessThanOrEqual" allowBlank="1" showInputMessage="1" showErrorMessage="1" error="(C)と(D)の合計が(B)を超えています_x000a_" prompt="(C)と(D)の合計が(B)を超えない上限で値を入力してください" sqref="E10:E39 J10:J39">
      <formula1>C10-D10</formula1>
    </dataValidation>
    <dataValidation type="whole" operator="lessThanOrEqual" allowBlank="1" showInputMessage="1" showErrorMessage="1" error="(C)と(D)の合計が(B)を超えています" prompt="(C)と(D)の合計が(B)を超えない上限で値を入力してください" sqref="O10:O39">
      <formula1>M10-N10</formula1>
    </dataValidation>
    <dataValidation type="custom" allowBlank="1" showInputMessage="1" showErrorMessage="1" error="休止病床数の上限を上回っています" sqref="S10:S39">
      <formula1>SUM(S10:V10)&lt;=AA10</formula1>
    </dataValidation>
    <dataValidation type="custom" allowBlank="1" showInputMessage="1" showErrorMessage="1" error="休止病床数の上限を上回っています" sqref="V10:V39">
      <formula1>SUM(S10:V10)&lt;=AA10</formula1>
    </dataValidation>
    <dataValidation type="custom" allowBlank="1" showInputMessage="1" showErrorMessage="1" error="休止病床数の上限を上回っています" sqref="T10:T39">
      <formula1>SUM(S10:V10)&lt;=AA10</formula1>
    </dataValidation>
    <dataValidation type="custom" allowBlank="1" showInputMessage="1" showErrorMessage="1" error="休止病床数の上限を上回っています" sqref="X10:X39">
      <formula1>SUM(X10:Y10,S10:V10)&lt;=AE10</formula1>
    </dataValidation>
    <dataValidation type="custom" allowBlank="1" showInputMessage="1" showErrorMessage="1" error="休止病床数の上限を上回っています" sqref="Y10:Y39">
      <formula1>SUM(X10:Y10,S10:V10)&lt;=AE10</formula1>
    </dataValidation>
    <dataValidation type="custom" allowBlank="1" showInputMessage="1" showErrorMessage="1" error="休止病床数の上限を上回っています" sqref="U10:U39">
      <formula1>SUM(S10:V10)&lt;=AA10</formula1>
    </dataValidation>
  </dataValidations>
  <pageMargins left="0.7" right="0.7" top="0.75" bottom="0.75" header="0.3" footer="0.3"/>
  <pageSetup paperSize="9" scale="46"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FF0000"/>
    <pageSetUpPr fitToPage="1"/>
  </sheetPr>
  <dimension ref="A1:P42"/>
  <sheetViews>
    <sheetView view="pageBreakPreview" zoomScale="91" zoomScaleNormal="100" zoomScaleSheetLayoutView="91" workbookViewId="0">
      <selection activeCell="I11" sqref="I11"/>
    </sheetView>
  </sheetViews>
  <sheetFormatPr defaultColWidth="9" defaultRowHeight="33.6" customHeight="1"/>
  <cols>
    <col min="1" max="1" width="15.09765625" style="66" customWidth="1"/>
    <col min="2" max="4" width="12.69921875" style="66" customWidth="1"/>
    <col min="5" max="6" width="4.5" style="67" customWidth="1"/>
    <col min="7" max="7" width="5.19921875" style="68" bestFit="1" customWidth="1"/>
    <col min="8" max="8" width="8.5" style="69" customWidth="1"/>
    <col min="9" max="9" width="13.19921875" style="69" bestFit="1" customWidth="1"/>
    <col min="10" max="10" width="6.296875" style="68" customWidth="1"/>
    <col min="11" max="12" width="6.296875" style="66" customWidth="1"/>
    <col min="13" max="16384" width="9" style="66"/>
  </cols>
  <sheetData>
    <row r="1" spans="1:12" ht="33.6" customHeight="1">
      <c r="A1" s="65" t="s">
        <v>469</v>
      </c>
    </row>
    <row r="2" spans="1:12" ht="33.6" customHeight="1">
      <c r="A2" s="65" t="s">
        <v>60</v>
      </c>
    </row>
    <row r="3" spans="1:12" ht="33.6" customHeight="1" thickBot="1">
      <c r="G3" s="70" t="s">
        <v>415</v>
      </c>
    </row>
    <row r="4" spans="1:12" ht="33.6" customHeight="1" thickTop="1">
      <c r="A4" s="70" t="s">
        <v>415</v>
      </c>
      <c r="B4" s="71"/>
      <c r="C4" s="71"/>
      <c r="D4" s="72" t="s">
        <v>61</v>
      </c>
      <c r="E4" s="73"/>
      <c r="F4" s="73"/>
      <c r="G4" s="580" t="s">
        <v>115</v>
      </c>
      <c r="H4" s="74"/>
      <c r="I4" s="74"/>
      <c r="J4" s="75" t="s">
        <v>416</v>
      </c>
      <c r="K4" s="75" t="s">
        <v>417</v>
      </c>
      <c r="L4" s="75" t="s">
        <v>418</v>
      </c>
    </row>
    <row r="5" spans="1:12" ht="33.6" customHeight="1">
      <c r="A5" s="553" t="s">
        <v>62</v>
      </c>
      <c r="B5" s="522" t="s">
        <v>63</v>
      </c>
      <c r="C5" s="82" t="s">
        <v>64</v>
      </c>
      <c r="D5" s="403">
        <f>SUM(J7:L7)</f>
        <v>0</v>
      </c>
      <c r="E5" s="73"/>
      <c r="F5" s="73"/>
      <c r="G5" s="581"/>
      <c r="H5" s="529" t="s">
        <v>64</v>
      </c>
      <c r="I5" s="252" t="s">
        <v>370</v>
      </c>
      <c r="J5" s="134">
        <f>'空床数計算シート(院内感染７月) '!$B$7</f>
        <v>0</v>
      </c>
      <c r="K5" s="134">
        <f>'空床数計算シート(院内感染８月)'!$B$7</f>
        <v>0</v>
      </c>
      <c r="L5" s="134">
        <f>'空床数計算シート(院内感染９月)'!$B$7</f>
        <v>0</v>
      </c>
    </row>
    <row r="6" spans="1:12" ht="33.6" customHeight="1">
      <c r="A6" s="578"/>
      <c r="B6" s="523"/>
      <c r="C6" s="82" t="s">
        <v>492</v>
      </c>
      <c r="D6" s="403">
        <f>SUM(J10:L10)</f>
        <v>0</v>
      </c>
      <c r="E6" s="73"/>
      <c r="F6" s="73"/>
      <c r="G6" s="581"/>
      <c r="H6" s="530"/>
      <c r="I6" s="325" t="s">
        <v>247</v>
      </c>
      <c r="J6" s="135">
        <f>'空床数計算シート(院内感染７月) '!$C$7</f>
        <v>0</v>
      </c>
      <c r="K6" s="135">
        <f>'空床数計算シート(院内感染８月)'!$C$7</f>
        <v>0</v>
      </c>
      <c r="L6" s="135">
        <f>'空床数計算シート(院内感染９月)'!$C$7</f>
        <v>0</v>
      </c>
    </row>
    <row r="7" spans="1:12" ht="33.6" customHeight="1">
      <c r="A7" s="578"/>
      <c r="B7" s="523"/>
      <c r="C7" s="82" t="s">
        <v>72</v>
      </c>
      <c r="D7" s="403">
        <f>SUM(J13:L13)</f>
        <v>0</v>
      </c>
      <c r="E7" s="73"/>
      <c r="F7" s="73"/>
      <c r="G7" s="581"/>
      <c r="H7" s="531"/>
      <c r="I7" s="79" t="s">
        <v>358</v>
      </c>
      <c r="J7" s="136">
        <f>'空床数計算シート(院内感染７月) '!$L$7</f>
        <v>0</v>
      </c>
      <c r="K7" s="136">
        <f>'空床数計算シート(院内感染８月)'!$L$7</f>
        <v>0</v>
      </c>
      <c r="L7" s="136">
        <f>'空床数計算シート(院内感染９月)'!$L$7</f>
        <v>0</v>
      </c>
    </row>
    <row r="8" spans="1:12" ht="33.6" customHeight="1" thickBot="1">
      <c r="A8" s="579"/>
      <c r="B8" s="524"/>
      <c r="C8" s="404" t="s">
        <v>67</v>
      </c>
      <c r="D8" s="405">
        <f>SUM(J16:L16)</f>
        <v>0</v>
      </c>
      <c r="E8" s="73"/>
      <c r="F8" s="73"/>
      <c r="G8" s="581"/>
      <c r="H8" s="529" t="s">
        <v>492</v>
      </c>
      <c r="I8" s="252" t="s">
        <v>370</v>
      </c>
      <c r="J8" s="134">
        <f>'空床数計算シート(院内感染７月) '!$D$7</f>
        <v>0</v>
      </c>
      <c r="K8" s="134">
        <f>'空床数計算シート(院内感染８月)'!$D$7</f>
        <v>0</v>
      </c>
      <c r="L8" s="134">
        <f>'空床数計算シート(院内感染９月)'!$D$7</f>
        <v>0</v>
      </c>
    </row>
    <row r="9" spans="1:12" ht="33.6" customHeight="1">
      <c r="E9" s="73"/>
      <c r="F9" s="73"/>
      <c r="G9" s="581"/>
      <c r="H9" s="530"/>
      <c r="I9" s="325" t="s">
        <v>247</v>
      </c>
      <c r="J9" s="135">
        <f>'空床数計算シート(院内感染７月) '!$E$7</f>
        <v>0</v>
      </c>
      <c r="K9" s="135">
        <f>'空床数計算シート(院内感染８月)'!$E$7</f>
        <v>0</v>
      </c>
      <c r="L9" s="135">
        <f>'空床数計算シート(院内感染９月)'!$E$7</f>
        <v>0</v>
      </c>
    </row>
    <row r="10" spans="1:12" ht="33.6" customHeight="1">
      <c r="E10" s="73"/>
      <c r="F10" s="73"/>
      <c r="G10" s="581"/>
      <c r="H10" s="531"/>
      <c r="I10" s="79" t="s">
        <v>358</v>
      </c>
      <c r="J10" s="137">
        <f>'空床数計算シート(院内感染７月) '!$M$7</f>
        <v>0</v>
      </c>
      <c r="K10" s="137">
        <f>'空床数計算シート(院内感染８月)'!$M$7</f>
        <v>0</v>
      </c>
      <c r="L10" s="137">
        <f>'空床数計算シート(院内感染９月)'!$M$7</f>
        <v>0</v>
      </c>
    </row>
    <row r="11" spans="1:12" ht="33.6" customHeight="1">
      <c r="E11" s="73"/>
      <c r="F11" s="73"/>
      <c r="G11" s="581"/>
      <c r="H11" s="529" t="s">
        <v>378</v>
      </c>
      <c r="I11" s="252" t="s">
        <v>370</v>
      </c>
      <c r="J11" s="134">
        <f>'空床数計算シート(院内感染７月) '!$F$7</f>
        <v>0</v>
      </c>
      <c r="K11" s="134">
        <f>'空床数計算シート(院内感染８月)'!$F$7</f>
        <v>0</v>
      </c>
      <c r="L11" s="134">
        <f>'空床数計算シート(院内感染９月)'!$F$7</f>
        <v>0</v>
      </c>
    </row>
    <row r="12" spans="1:12" ht="33.6" customHeight="1">
      <c r="E12" s="73"/>
      <c r="F12" s="73"/>
      <c r="G12" s="581"/>
      <c r="H12" s="530"/>
      <c r="I12" s="325" t="s">
        <v>247</v>
      </c>
      <c r="J12" s="135">
        <f>'空床数計算シート(院内感染７月) '!$G$7</f>
        <v>0</v>
      </c>
      <c r="K12" s="135">
        <f>'空床数計算シート(院内感染８月)'!$G$7</f>
        <v>0</v>
      </c>
      <c r="L12" s="135">
        <f>'空床数計算シート(院内感染９月)'!$G$7</f>
        <v>0</v>
      </c>
    </row>
    <row r="13" spans="1:12" ht="33.6" customHeight="1">
      <c r="E13" s="73"/>
      <c r="F13" s="73"/>
      <c r="G13" s="581"/>
      <c r="H13" s="531"/>
      <c r="I13" s="79" t="s">
        <v>358</v>
      </c>
      <c r="J13" s="136">
        <f>'空床数計算シート(院内感染７月) '!$N$7</f>
        <v>0</v>
      </c>
      <c r="K13" s="136">
        <f>'空床数計算シート(院内感染８月)'!$N$7</f>
        <v>0</v>
      </c>
      <c r="L13" s="136">
        <f>'空床数計算シート(院内感染９月)'!$N$7</f>
        <v>0</v>
      </c>
    </row>
    <row r="14" spans="1:12" ht="33.6" customHeight="1">
      <c r="E14" s="73"/>
      <c r="F14" s="73"/>
      <c r="G14" s="581"/>
      <c r="H14" s="529" t="s">
        <v>67</v>
      </c>
      <c r="I14" s="252" t="s">
        <v>370</v>
      </c>
      <c r="J14" s="134">
        <f>'空床数計算シート(院内感染７月) '!$H$7</f>
        <v>0</v>
      </c>
      <c r="K14" s="134">
        <f>'空床数計算シート(院内感染８月)'!$H$7</f>
        <v>0</v>
      </c>
      <c r="L14" s="134">
        <f>'空床数計算シート(院内感染９月)'!$H$7</f>
        <v>0</v>
      </c>
    </row>
    <row r="15" spans="1:12" ht="33.6" customHeight="1">
      <c r="E15" s="73"/>
      <c r="F15" s="73"/>
      <c r="G15" s="581"/>
      <c r="H15" s="530"/>
      <c r="I15" s="325" t="s">
        <v>247</v>
      </c>
      <c r="J15" s="135">
        <f>'空床数計算シート(院内感染７月) '!$I$7</f>
        <v>0</v>
      </c>
      <c r="K15" s="135">
        <f>'空床数計算シート(院内感染８月)'!$I$7</f>
        <v>0</v>
      </c>
      <c r="L15" s="135">
        <f>'空床数計算シート(院内感染９月)'!$I$7</f>
        <v>0</v>
      </c>
    </row>
    <row r="16" spans="1:12" ht="33.6" customHeight="1">
      <c r="E16" s="73"/>
      <c r="F16" s="73"/>
      <c r="G16" s="582"/>
      <c r="H16" s="531"/>
      <c r="I16" s="244" t="s">
        <v>358</v>
      </c>
      <c r="J16" s="137">
        <f>'空床数計算シート(院内感染７月) '!$O$7</f>
        <v>0</v>
      </c>
      <c r="K16" s="137">
        <f>'空床数計算シート(院内感染８月)'!$O$7</f>
        <v>0</v>
      </c>
      <c r="L16" s="137">
        <f>'空床数計算シート(院内感染９月)'!$O$7</f>
        <v>0</v>
      </c>
    </row>
    <row r="17" spans="1:16" ht="33.6" customHeight="1">
      <c r="E17" s="73"/>
      <c r="F17" s="73"/>
    </row>
    <row r="18" spans="1:16" ht="33.6" customHeight="1" thickBot="1">
      <c r="E18" s="73"/>
      <c r="F18" s="73"/>
      <c r="G18" s="580" t="s">
        <v>73</v>
      </c>
      <c r="H18" s="74"/>
      <c r="I18" s="74"/>
      <c r="J18" s="75" t="s">
        <v>416</v>
      </c>
      <c r="K18" s="75" t="s">
        <v>417</v>
      </c>
      <c r="L18" s="75" t="s">
        <v>418</v>
      </c>
    </row>
    <row r="19" spans="1:16" ht="33.6" customHeight="1" thickTop="1">
      <c r="A19" s="70" t="s">
        <v>415</v>
      </c>
      <c r="B19" s="71"/>
      <c r="C19" s="81"/>
      <c r="D19" s="72" t="s">
        <v>68</v>
      </c>
      <c r="E19" s="73"/>
      <c r="F19" s="73"/>
      <c r="G19" s="581"/>
      <c r="H19" s="261" t="s">
        <v>71</v>
      </c>
      <c r="I19" s="90" t="s">
        <v>74</v>
      </c>
      <c r="J19" s="139">
        <f>'空床数計算シート(院内感染７月) '!$R$7</f>
        <v>0</v>
      </c>
      <c r="K19" s="139">
        <f>'空床数計算シート(院内感染８月)'!$R$7</f>
        <v>0</v>
      </c>
      <c r="L19" s="139">
        <f>'空床数計算シート(院内感染９月)'!$R$7</f>
        <v>0</v>
      </c>
    </row>
    <row r="20" spans="1:16" ht="39.6" customHeight="1">
      <c r="A20" s="522" t="s">
        <v>69</v>
      </c>
      <c r="B20" s="521" t="s">
        <v>70</v>
      </c>
      <c r="C20" s="404" t="s">
        <v>71</v>
      </c>
      <c r="D20" s="403">
        <f>SUM(J19:L19)</f>
        <v>0</v>
      </c>
      <c r="E20" s="66"/>
      <c r="G20" s="581"/>
      <c r="H20" s="261" t="s">
        <v>492</v>
      </c>
      <c r="I20" s="90" t="s">
        <v>74</v>
      </c>
      <c r="J20" s="139">
        <f>'空床数計算シート(院内感染７月) '!$S$7</f>
        <v>0</v>
      </c>
      <c r="K20" s="139">
        <f>'空床数計算シート(院内感染８月)'!$S$7</f>
        <v>0</v>
      </c>
      <c r="L20" s="139">
        <f>'空床数計算シート(院内感染９月)'!$S$7</f>
        <v>0</v>
      </c>
    </row>
    <row r="21" spans="1:16" ht="33.6" customHeight="1">
      <c r="A21" s="523"/>
      <c r="B21" s="521"/>
      <c r="C21" s="82" t="s">
        <v>492</v>
      </c>
      <c r="D21" s="403">
        <f>SUM(J20:L20)</f>
        <v>0</v>
      </c>
      <c r="E21" s="83"/>
      <c r="F21" s="83"/>
      <c r="G21" s="581"/>
      <c r="H21" s="261" t="s">
        <v>72</v>
      </c>
      <c r="I21" s="90" t="s">
        <v>74</v>
      </c>
      <c r="J21" s="139">
        <f>'空床数計算シート(院内感染７月) '!$T$7</f>
        <v>0</v>
      </c>
      <c r="K21" s="139">
        <f>'空床数計算シート(院内感染８月)'!$T$7</f>
        <v>0</v>
      </c>
      <c r="L21" s="139">
        <f>'空床数計算シート(院内感染９月)'!$T$7</f>
        <v>0</v>
      </c>
    </row>
    <row r="22" spans="1:16" ht="38.549999999999997" customHeight="1">
      <c r="A22" s="523"/>
      <c r="B22" s="521"/>
      <c r="C22" s="404" t="s">
        <v>72</v>
      </c>
      <c r="D22" s="403">
        <f>SUM(J21:L21)</f>
        <v>0</v>
      </c>
      <c r="E22" s="83"/>
      <c r="F22" s="83"/>
      <c r="G22" s="582"/>
      <c r="H22" s="261" t="s">
        <v>67</v>
      </c>
      <c r="I22" s="90" t="s">
        <v>74</v>
      </c>
      <c r="J22" s="139">
        <f>'空床数計算シート(院内感染７月) '!$U$7</f>
        <v>0</v>
      </c>
      <c r="K22" s="139">
        <f>'空床数計算シート(院内感染８月)'!$U$7</f>
        <v>0</v>
      </c>
      <c r="L22" s="139">
        <f>'空床数計算シート(院内感染９月)'!$U$7</f>
        <v>0</v>
      </c>
    </row>
    <row r="23" spans="1:16" ht="33.6" customHeight="1" thickBot="1">
      <c r="A23" s="524"/>
      <c r="B23" s="521"/>
      <c r="C23" s="404" t="s">
        <v>67</v>
      </c>
      <c r="D23" s="405">
        <f>SUM(J22:L22)</f>
        <v>0</v>
      </c>
      <c r="E23" s="83"/>
    </row>
    <row r="24" spans="1:16" ht="40.049999999999997" customHeight="1">
      <c r="G24" s="535"/>
      <c r="H24" s="535"/>
      <c r="I24" s="535"/>
      <c r="J24" s="535"/>
      <c r="K24" s="535"/>
      <c r="L24" s="577"/>
    </row>
    <row r="25" spans="1:16" ht="33.6" customHeight="1">
      <c r="E25" s="83"/>
    </row>
    <row r="26" spans="1:16" ht="33.6" customHeight="1">
      <c r="E26" s="83"/>
      <c r="F26" s="83"/>
      <c r="H26" s="93"/>
    </row>
    <row r="27" spans="1:16" ht="33.6" customHeight="1">
      <c r="E27" s="83"/>
      <c r="F27" s="83"/>
      <c r="P27" s="83"/>
    </row>
    <row r="28" spans="1:16" ht="33.6" customHeight="1">
      <c r="E28" s="88"/>
      <c r="F28" s="88"/>
      <c r="H28" s="355"/>
      <c r="I28" s="355"/>
      <c r="J28" s="355"/>
    </row>
    <row r="29" spans="1:16" ht="33.6" customHeight="1">
      <c r="E29" s="88"/>
      <c r="F29" s="88"/>
    </row>
    <row r="30" spans="1:16" ht="33.6" customHeight="1">
      <c r="E30" s="88"/>
      <c r="F30" s="88"/>
    </row>
    <row r="31" spans="1:16" ht="33.6" customHeight="1">
      <c r="E31" s="88"/>
      <c r="F31" s="88"/>
    </row>
    <row r="32" spans="1:16" ht="33.6" customHeight="1">
      <c r="E32" s="88"/>
      <c r="F32" s="88"/>
    </row>
    <row r="33" spans="5:6" ht="33.6" customHeight="1">
      <c r="E33" s="88"/>
      <c r="F33" s="88"/>
    </row>
    <row r="34" spans="5:6" ht="33.6" customHeight="1">
      <c r="E34" s="88"/>
      <c r="F34" s="88"/>
    </row>
    <row r="35" spans="5:6" ht="33.6" customHeight="1">
      <c r="E35" s="88"/>
      <c r="F35" s="88"/>
    </row>
    <row r="36" spans="5:6" ht="33.6" customHeight="1">
      <c r="E36" s="88"/>
      <c r="F36" s="88"/>
    </row>
    <row r="37" spans="5:6" ht="33.6" customHeight="1">
      <c r="E37" s="88"/>
      <c r="F37" s="88"/>
    </row>
    <row r="38" spans="5:6" ht="33.6" customHeight="1">
      <c r="E38" s="88"/>
      <c r="F38" s="88"/>
    </row>
    <row r="39" spans="5:6" ht="33.6" customHeight="1">
      <c r="E39" s="88"/>
      <c r="F39" s="88"/>
    </row>
    <row r="40" spans="5:6" ht="33.6" customHeight="1">
      <c r="E40" s="88"/>
      <c r="F40" s="88"/>
    </row>
    <row r="41" spans="5:6" ht="33.6" customHeight="1">
      <c r="E41" s="88"/>
      <c r="F41" s="88"/>
    </row>
    <row r="42" spans="5:6" ht="33.6" customHeight="1">
      <c r="E42" s="88"/>
      <c r="F42" s="88"/>
    </row>
  </sheetData>
  <sheetProtection algorithmName="SHA-512" hashValue="UHH0d85TrHP5HyFxWE2e2fcYENzXNvmGkn3xw185/zJxzD2Qq6EZwWAHcfjsD3t4y53bD+/9zYVd2EOeDVCKYg==" saltValue="pVEEUh/0nr56UV76SUgU4A==" spinCount="100000" sheet="1" objects="1" scenarios="1"/>
  <mergeCells count="11">
    <mergeCell ref="G24:L24"/>
    <mergeCell ref="B5:B8"/>
    <mergeCell ref="A20:A23"/>
    <mergeCell ref="B20:B23"/>
    <mergeCell ref="A5:A8"/>
    <mergeCell ref="H8:H10"/>
    <mergeCell ref="G18:G22"/>
    <mergeCell ref="G4:G16"/>
    <mergeCell ref="H5:H7"/>
    <mergeCell ref="H11:H13"/>
    <mergeCell ref="H14:H16"/>
  </mergeCells>
  <phoneticPr fontId="2"/>
  <printOptions horizontalCentered="1"/>
  <pageMargins left="0.59055118110236227" right="0.19685039370078741" top="0.78740157480314965" bottom="0.39370078740157483" header="0.31496062992125984" footer="0.31496062992125984"/>
  <pageSetup paperSize="9" scale="82"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pageSetUpPr fitToPage="1"/>
  </sheetPr>
  <dimension ref="A1:Z47"/>
  <sheetViews>
    <sheetView view="pageBreakPreview" zoomScale="75" zoomScaleNormal="85" zoomScaleSheetLayoutView="75" workbookViewId="0"/>
  </sheetViews>
  <sheetFormatPr defaultColWidth="9" defaultRowHeight="13.2"/>
  <cols>
    <col min="1" max="9" width="5.59765625" style="67" customWidth="1"/>
    <col min="10" max="10" width="2.796875" style="67" customWidth="1"/>
    <col min="11" max="11" width="7.69921875" style="67" customWidth="1"/>
    <col min="12" max="12" width="7.19921875" style="67" customWidth="1"/>
    <col min="13" max="13" width="7.5" style="67" customWidth="1"/>
    <col min="14" max="15" width="7.19921875" style="67" customWidth="1"/>
    <col min="16" max="16" width="3.59765625" style="67" customWidth="1"/>
    <col min="17" max="17" width="6.59765625" style="67" customWidth="1"/>
    <col min="18" max="19" width="7.19921875" style="67" customWidth="1"/>
    <col min="20" max="21" width="6.796875" style="67" customWidth="1"/>
    <col min="22" max="22" width="2.59765625" style="67" customWidth="1"/>
    <col min="23" max="16384" width="9" style="67"/>
  </cols>
  <sheetData>
    <row r="1" spans="1:26" ht="18.75" customHeight="1">
      <c r="A1" s="65" t="s">
        <v>470</v>
      </c>
      <c r="B1" s="66"/>
      <c r="C1" s="66"/>
      <c r="D1" s="66"/>
      <c r="E1" s="66"/>
      <c r="F1" s="66"/>
      <c r="G1" s="66"/>
    </row>
    <row r="2" spans="1:26" ht="18.75" customHeight="1">
      <c r="A2" s="65" t="s">
        <v>493</v>
      </c>
      <c r="B2" s="66"/>
      <c r="C2" s="66"/>
      <c r="D2" s="66"/>
      <c r="E2" s="94"/>
      <c r="F2" s="66"/>
      <c r="G2" s="66"/>
    </row>
    <row r="3" spans="1:26">
      <c r="A3" s="65"/>
      <c r="B3" s="66"/>
      <c r="C3" s="66"/>
      <c r="D3" s="66"/>
      <c r="E3" s="94"/>
      <c r="F3" s="66"/>
      <c r="G3" s="66"/>
    </row>
    <row r="4" spans="1:26" ht="18.75" customHeight="1">
      <c r="A4" s="550" t="s">
        <v>76</v>
      </c>
      <c r="B4" s="551"/>
      <c r="C4" s="551"/>
      <c r="D4" s="551"/>
      <c r="E4" s="551"/>
      <c r="F4" s="551"/>
      <c r="G4" s="551"/>
      <c r="H4" s="551"/>
      <c r="I4" s="552"/>
      <c r="J4" s="66"/>
      <c r="K4" s="553" t="s">
        <v>359</v>
      </c>
      <c r="L4" s="554"/>
      <c r="M4" s="554"/>
      <c r="N4" s="554"/>
      <c r="O4" s="555"/>
      <c r="P4" s="66"/>
      <c r="Q4" s="553" t="s">
        <v>77</v>
      </c>
      <c r="R4" s="554"/>
      <c r="S4" s="554"/>
      <c r="T4" s="554"/>
      <c r="U4" s="555"/>
      <c r="V4" s="95"/>
      <c r="W4" s="563" t="s">
        <v>117</v>
      </c>
      <c r="X4" s="564"/>
      <c r="Y4" s="565"/>
      <c r="Z4" s="96"/>
    </row>
    <row r="5" spans="1:26" ht="13.2" customHeight="1">
      <c r="A5" s="585" t="s">
        <v>63</v>
      </c>
      <c r="B5" s="586"/>
      <c r="C5" s="586"/>
      <c r="D5" s="586"/>
      <c r="E5" s="586"/>
      <c r="F5" s="586"/>
      <c r="G5" s="586"/>
      <c r="H5" s="586"/>
      <c r="I5" s="587"/>
      <c r="J5" s="66"/>
      <c r="K5" s="556"/>
      <c r="L5" s="557"/>
      <c r="M5" s="557"/>
      <c r="N5" s="557"/>
      <c r="O5" s="558"/>
      <c r="P5" s="66"/>
      <c r="Q5" s="556"/>
      <c r="R5" s="557"/>
      <c r="S5" s="557"/>
      <c r="T5" s="557"/>
      <c r="U5" s="558"/>
      <c r="V5" s="97"/>
      <c r="W5" s="566"/>
      <c r="X5" s="567"/>
      <c r="Y5" s="568"/>
      <c r="Z5" s="96"/>
    </row>
    <row r="6" spans="1:26" ht="30" customHeight="1">
      <c r="A6" s="98"/>
      <c r="B6" s="546" t="s">
        <v>64</v>
      </c>
      <c r="C6" s="546"/>
      <c r="D6" s="546" t="s">
        <v>492</v>
      </c>
      <c r="E6" s="546"/>
      <c r="F6" s="546" t="s">
        <v>378</v>
      </c>
      <c r="G6" s="546"/>
      <c r="H6" s="546" t="s">
        <v>67</v>
      </c>
      <c r="I6" s="590"/>
      <c r="J6" s="66"/>
      <c r="K6" s="98"/>
      <c r="L6" s="337" t="s">
        <v>71</v>
      </c>
      <c r="M6" s="337" t="s">
        <v>492</v>
      </c>
      <c r="N6" s="356" t="s">
        <v>378</v>
      </c>
      <c r="O6" s="338" t="s">
        <v>67</v>
      </c>
      <c r="P6" s="66"/>
      <c r="Q6" s="98"/>
      <c r="R6" s="189" t="s">
        <v>71</v>
      </c>
      <c r="S6" s="189" t="s">
        <v>492</v>
      </c>
      <c r="T6" s="189" t="s">
        <v>72</v>
      </c>
      <c r="U6" s="190" t="s">
        <v>67</v>
      </c>
      <c r="W6" s="540" t="s">
        <v>78</v>
      </c>
      <c r="X6" s="542" t="s">
        <v>250</v>
      </c>
      <c r="Y6" s="544" t="s">
        <v>249</v>
      </c>
    </row>
    <row r="7" spans="1:26" ht="25.2" customHeight="1">
      <c r="A7" s="101" t="s">
        <v>65</v>
      </c>
      <c r="B7" s="102">
        <f t="shared" ref="B7:I7" si="0">SUM(B10:B40)</f>
        <v>0</v>
      </c>
      <c r="C7" s="102">
        <f t="shared" si="0"/>
        <v>0</v>
      </c>
      <c r="D7" s="102">
        <f t="shared" si="0"/>
        <v>0</v>
      </c>
      <c r="E7" s="102">
        <f t="shared" si="0"/>
        <v>0</v>
      </c>
      <c r="F7" s="102">
        <f t="shared" ref="F7:G7" si="1">SUM(F10:F40)</f>
        <v>0</v>
      </c>
      <c r="G7" s="102">
        <f t="shared" si="1"/>
        <v>0</v>
      </c>
      <c r="H7" s="102">
        <f t="shared" si="0"/>
        <v>0</v>
      </c>
      <c r="I7" s="103">
        <f t="shared" si="0"/>
        <v>0</v>
      </c>
      <c r="J7" s="68"/>
      <c r="K7" s="101" t="s">
        <v>65</v>
      </c>
      <c r="L7" s="102">
        <f>SUM(L10:L40)</f>
        <v>0</v>
      </c>
      <c r="M7" s="102">
        <f>SUM(M10:M40)</f>
        <v>0</v>
      </c>
      <c r="N7" s="102">
        <f>SUM(N10:N40)</f>
        <v>0</v>
      </c>
      <c r="O7" s="103">
        <f>SUM(O10:O40)</f>
        <v>0</v>
      </c>
      <c r="P7" s="68"/>
      <c r="Q7" s="101" t="s">
        <v>65</v>
      </c>
      <c r="R7" s="102">
        <f>SUM(R10:R40)</f>
        <v>0</v>
      </c>
      <c r="S7" s="102">
        <f>SUM(S10:S40)</f>
        <v>0</v>
      </c>
      <c r="T7" s="102">
        <f>SUM(T10:T40)</f>
        <v>0</v>
      </c>
      <c r="U7" s="103">
        <f>SUM(U10:U40)</f>
        <v>0</v>
      </c>
      <c r="W7" s="541"/>
      <c r="X7" s="588"/>
      <c r="Y7" s="589"/>
    </row>
    <row r="8" spans="1:26" ht="25.2" customHeight="1">
      <c r="A8" s="89"/>
      <c r="B8" s="104"/>
      <c r="C8" s="104"/>
      <c r="D8" s="104"/>
      <c r="E8" s="104"/>
      <c r="F8" s="104"/>
      <c r="G8" s="104"/>
      <c r="H8" s="104"/>
      <c r="I8" s="104"/>
      <c r="J8" s="66"/>
      <c r="K8" s="89"/>
      <c r="L8" s="104"/>
      <c r="M8" s="104"/>
      <c r="N8" s="104"/>
      <c r="O8" s="104"/>
      <c r="P8" s="66"/>
      <c r="Q8" s="89"/>
      <c r="R8" s="104"/>
      <c r="S8" s="104"/>
      <c r="T8" s="104"/>
      <c r="U8" s="104"/>
      <c r="W8" s="541"/>
      <c r="X8" s="588"/>
      <c r="Y8" s="589"/>
    </row>
    <row r="9" spans="1:26" ht="50.1" customHeight="1">
      <c r="A9" s="140" t="s">
        <v>120</v>
      </c>
      <c r="B9" s="141" t="s">
        <v>371</v>
      </c>
      <c r="C9" s="141" t="s">
        <v>248</v>
      </c>
      <c r="D9" s="141" t="s">
        <v>371</v>
      </c>
      <c r="E9" s="141" t="s">
        <v>248</v>
      </c>
      <c r="F9" s="141" t="s">
        <v>371</v>
      </c>
      <c r="G9" s="141" t="s">
        <v>248</v>
      </c>
      <c r="H9" s="141" t="s">
        <v>371</v>
      </c>
      <c r="I9" s="142" t="s">
        <v>248</v>
      </c>
      <c r="J9" s="66"/>
      <c r="K9" s="140" t="s">
        <v>120</v>
      </c>
      <c r="L9" s="339" t="s">
        <v>358</v>
      </c>
      <c r="M9" s="339" t="s">
        <v>358</v>
      </c>
      <c r="N9" s="339" t="s">
        <v>358</v>
      </c>
      <c r="O9" s="340" t="s">
        <v>358</v>
      </c>
      <c r="P9" s="66"/>
      <c r="Q9" s="140" t="s">
        <v>120</v>
      </c>
      <c r="R9" s="105" t="s">
        <v>74</v>
      </c>
      <c r="S9" s="105" t="s">
        <v>74</v>
      </c>
      <c r="T9" s="105" t="s">
        <v>74</v>
      </c>
      <c r="U9" s="106" t="s">
        <v>74</v>
      </c>
      <c r="W9" s="541"/>
      <c r="X9" s="588"/>
      <c r="Y9" s="589"/>
    </row>
    <row r="10" spans="1:26" ht="25.2" customHeight="1">
      <c r="A10" s="107" t="s">
        <v>121</v>
      </c>
      <c r="B10" s="341">
        <f>C10</f>
        <v>0</v>
      </c>
      <c r="C10" s="171"/>
      <c r="D10" s="341">
        <f>E10</f>
        <v>0</v>
      </c>
      <c r="E10" s="171"/>
      <c r="F10" s="341">
        <f>G10</f>
        <v>0</v>
      </c>
      <c r="G10" s="171"/>
      <c r="H10" s="341">
        <f>I10</f>
        <v>0</v>
      </c>
      <c r="I10" s="172"/>
      <c r="J10" s="66"/>
      <c r="K10" s="107" t="s">
        <v>121</v>
      </c>
      <c r="L10" s="171"/>
      <c r="M10" s="171"/>
      <c r="N10" s="171"/>
      <c r="O10" s="172"/>
      <c r="P10" s="66"/>
      <c r="Q10" s="107" t="s">
        <v>121</v>
      </c>
      <c r="R10" s="171"/>
      <c r="S10" s="171"/>
      <c r="T10" s="171"/>
      <c r="U10" s="172"/>
      <c r="W10" s="110">
        <f>(C10+E10+L10+M10)*2+(I10+G10+N10+O10)*1</f>
        <v>0</v>
      </c>
      <c r="X10" s="111">
        <f>SUM(R10:U10)</f>
        <v>0</v>
      </c>
      <c r="Y10" s="188" t="str">
        <f t="shared" ref="Y10:Y41" si="2">IF(W10&lt;X10,"×","○")</f>
        <v>○</v>
      </c>
    </row>
    <row r="11" spans="1:26" ht="25.2" customHeight="1">
      <c r="A11" s="107" t="s">
        <v>122</v>
      </c>
      <c r="B11" s="341">
        <f t="shared" ref="B11:B40" si="3">C11</f>
        <v>0</v>
      </c>
      <c r="C11" s="171"/>
      <c r="D11" s="341">
        <f t="shared" ref="D11:D40" si="4">E11</f>
        <v>0</v>
      </c>
      <c r="E11" s="171"/>
      <c r="F11" s="341">
        <f t="shared" ref="F11:F40" si="5">G11</f>
        <v>0</v>
      </c>
      <c r="G11" s="171"/>
      <c r="H11" s="341">
        <f t="shared" ref="H11:H40" si="6">I11</f>
        <v>0</v>
      </c>
      <c r="I11" s="172"/>
      <c r="J11" s="66"/>
      <c r="K11" s="107" t="s">
        <v>122</v>
      </c>
      <c r="L11" s="171"/>
      <c r="M11" s="171"/>
      <c r="N11" s="171"/>
      <c r="O11" s="172"/>
      <c r="P11" s="66"/>
      <c r="Q11" s="107" t="s">
        <v>122</v>
      </c>
      <c r="R11" s="171"/>
      <c r="S11" s="171"/>
      <c r="T11" s="171"/>
      <c r="U11" s="172"/>
      <c r="W11" s="110">
        <f>(C11+E11+L11+M11)*2+(I11+G11+N11+O11)*1</f>
        <v>0</v>
      </c>
      <c r="X11" s="111">
        <f t="shared" ref="X11:X41" si="7">SUM(R11:U11)</f>
        <v>0</v>
      </c>
      <c r="Y11" s="188" t="str">
        <f t="shared" si="2"/>
        <v>○</v>
      </c>
    </row>
    <row r="12" spans="1:26" ht="25.2" customHeight="1">
      <c r="A12" s="107" t="s">
        <v>123</v>
      </c>
      <c r="B12" s="341">
        <f t="shared" si="3"/>
        <v>0</v>
      </c>
      <c r="C12" s="171"/>
      <c r="D12" s="341">
        <f t="shared" si="4"/>
        <v>0</v>
      </c>
      <c r="E12" s="171"/>
      <c r="F12" s="341">
        <f t="shared" si="5"/>
        <v>0</v>
      </c>
      <c r="G12" s="171"/>
      <c r="H12" s="341">
        <f t="shared" si="6"/>
        <v>0</v>
      </c>
      <c r="I12" s="172"/>
      <c r="J12" s="66"/>
      <c r="K12" s="107" t="s">
        <v>123</v>
      </c>
      <c r="L12" s="171"/>
      <c r="M12" s="171"/>
      <c r="N12" s="171"/>
      <c r="O12" s="172"/>
      <c r="P12" s="66"/>
      <c r="Q12" s="107" t="s">
        <v>123</v>
      </c>
      <c r="R12" s="171"/>
      <c r="S12" s="171"/>
      <c r="T12" s="171"/>
      <c r="U12" s="172"/>
      <c r="W12" s="110">
        <f t="shared" ref="W12:W40" si="8">(C12+E12+L12+M12)*2+(I12+G12+N12+O12)*1</f>
        <v>0</v>
      </c>
      <c r="X12" s="111">
        <f t="shared" si="7"/>
        <v>0</v>
      </c>
      <c r="Y12" s="188" t="str">
        <f t="shared" si="2"/>
        <v>○</v>
      </c>
    </row>
    <row r="13" spans="1:26" ht="25.2" customHeight="1">
      <c r="A13" s="107" t="s">
        <v>124</v>
      </c>
      <c r="B13" s="341">
        <f t="shared" si="3"/>
        <v>0</v>
      </c>
      <c r="C13" s="171"/>
      <c r="D13" s="341">
        <f t="shared" si="4"/>
        <v>0</v>
      </c>
      <c r="E13" s="171"/>
      <c r="F13" s="341">
        <f t="shared" si="5"/>
        <v>0</v>
      </c>
      <c r="G13" s="171"/>
      <c r="H13" s="341">
        <f t="shared" si="6"/>
        <v>0</v>
      </c>
      <c r="I13" s="172"/>
      <c r="J13" s="66"/>
      <c r="K13" s="107" t="s">
        <v>124</v>
      </c>
      <c r="L13" s="171"/>
      <c r="M13" s="171"/>
      <c r="N13" s="171"/>
      <c r="O13" s="172"/>
      <c r="P13" s="66"/>
      <c r="Q13" s="107" t="s">
        <v>124</v>
      </c>
      <c r="R13" s="171"/>
      <c r="S13" s="171"/>
      <c r="T13" s="171"/>
      <c r="U13" s="172"/>
      <c r="W13" s="110">
        <f t="shared" si="8"/>
        <v>0</v>
      </c>
      <c r="X13" s="111">
        <f t="shared" si="7"/>
        <v>0</v>
      </c>
      <c r="Y13" s="188" t="str">
        <f t="shared" si="2"/>
        <v>○</v>
      </c>
    </row>
    <row r="14" spans="1:26" ht="25.2" customHeight="1">
      <c r="A14" s="107" t="s">
        <v>125</v>
      </c>
      <c r="B14" s="341">
        <f t="shared" si="3"/>
        <v>0</v>
      </c>
      <c r="C14" s="171"/>
      <c r="D14" s="341">
        <f t="shared" si="4"/>
        <v>0</v>
      </c>
      <c r="E14" s="171"/>
      <c r="F14" s="341">
        <f t="shared" si="5"/>
        <v>0</v>
      </c>
      <c r="G14" s="171"/>
      <c r="H14" s="341">
        <f t="shared" si="6"/>
        <v>0</v>
      </c>
      <c r="I14" s="172"/>
      <c r="J14" s="66"/>
      <c r="K14" s="107" t="s">
        <v>125</v>
      </c>
      <c r="L14" s="171"/>
      <c r="M14" s="171"/>
      <c r="N14" s="171"/>
      <c r="O14" s="172"/>
      <c r="P14" s="66"/>
      <c r="Q14" s="107" t="s">
        <v>125</v>
      </c>
      <c r="R14" s="171"/>
      <c r="S14" s="171"/>
      <c r="T14" s="171"/>
      <c r="U14" s="172"/>
      <c r="W14" s="110">
        <f t="shared" si="8"/>
        <v>0</v>
      </c>
      <c r="X14" s="111">
        <f t="shared" si="7"/>
        <v>0</v>
      </c>
      <c r="Y14" s="188" t="str">
        <f t="shared" si="2"/>
        <v>○</v>
      </c>
    </row>
    <row r="15" spans="1:26" ht="25.2" customHeight="1">
      <c r="A15" s="107" t="s">
        <v>126</v>
      </c>
      <c r="B15" s="341">
        <f t="shared" si="3"/>
        <v>0</v>
      </c>
      <c r="C15" s="171"/>
      <c r="D15" s="341">
        <f t="shared" si="4"/>
        <v>0</v>
      </c>
      <c r="E15" s="171"/>
      <c r="F15" s="341">
        <f t="shared" si="5"/>
        <v>0</v>
      </c>
      <c r="G15" s="171"/>
      <c r="H15" s="341">
        <f t="shared" si="6"/>
        <v>0</v>
      </c>
      <c r="I15" s="172"/>
      <c r="J15" s="66"/>
      <c r="K15" s="107" t="s">
        <v>126</v>
      </c>
      <c r="L15" s="171"/>
      <c r="M15" s="171"/>
      <c r="N15" s="171"/>
      <c r="O15" s="172"/>
      <c r="P15" s="66"/>
      <c r="Q15" s="107" t="s">
        <v>126</v>
      </c>
      <c r="R15" s="171"/>
      <c r="S15" s="171"/>
      <c r="T15" s="171"/>
      <c r="U15" s="172"/>
      <c r="W15" s="110">
        <f t="shared" si="8"/>
        <v>0</v>
      </c>
      <c r="X15" s="111">
        <f t="shared" si="7"/>
        <v>0</v>
      </c>
      <c r="Y15" s="188" t="str">
        <f t="shared" si="2"/>
        <v>○</v>
      </c>
    </row>
    <row r="16" spans="1:26" ht="25.2" customHeight="1">
      <c r="A16" s="107" t="s">
        <v>127</v>
      </c>
      <c r="B16" s="341">
        <f t="shared" si="3"/>
        <v>0</v>
      </c>
      <c r="C16" s="171"/>
      <c r="D16" s="341">
        <f t="shared" si="4"/>
        <v>0</v>
      </c>
      <c r="E16" s="171"/>
      <c r="F16" s="341">
        <f t="shared" si="5"/>
        <v>0</v>
      </c>
      <c r="G16" s="171"/>
      <c r="H16" s="341">
        <f t="shared" si="6"/>
        <v>0</v>
      </c>
      <c r="I16" s="172"/>
      <c r="J16" s="66"/>
      <c r="K16" s="107" t="s">
        <v>127</v>
      </c>
      <c r="L16" s="171"/>
      <c r="M16" s="171"/>
      <c r="N16" s="171"/>
      <c r="O16" s="172"/>
      <c r="P16" s="66"/>
      <c r="Q16" s="107" t="s">
        <v>127</v>
      </c>
      <c r="R16" s="171"/>
      <c r="S16" s="171"/>
      <c r="T16" s="171"/>
      <c r="U16" s="172"/>
      <c r="W16" s="110">
        <f t="shared" si="8"/>
        <v>0</v>
      </c>
      <c r="X16" s="111">
        <f t="shared" si="7"/>
        <v>0</v>
      </c>
      <c r="Y16" s="188" t="str">
        <f t="shared" si="2"/>
        <v>○</v>
      </c>
    </row>
    <row r="17" spans="1:25" ht="25.2" customHeight="1">
      <c r="A17" s="107" t="s">
        <v>128</v>
      </c>
      <c r="B17" s="341">
        <f t="shared" si="3"/>
        <v>0</v>
      </c>
      <c r="C17" s="171"/>
      <c r="D17" s="341">
        <f t="shared" si="4"/>
        <v>0</v>
      </c>
      <c r="E17" s="171"/>
      <c r="F17" s="341">
        <f t="shared" si="5"/>
        <v>0</v>
      </c>
      <c r="G17" s="171"/>
      <c r="H17" s="341">
        <f t="shared" si="6"/>
        <v>0</v>
      </c>
      <c r="I17" s="172"/>
      <c r="J17" s="66"/>
      <c r="K17" s="107" t="s">
        <v>128</v>
      </c>
      <c r="L17" s="171"/>
      <c r="M17" s="171"/>
      <c r="N17" s="171"/>
      <c r="O17" s="172"/>
      <c r="P17" s="66"/>
      <c r="Q17" s="107" t="s">
        <v>128</v>
      </c>
      <c r="R17" s="171"/>
      <c r="S17" s="171"/>
      <c r="T17" s="171"/>
      <c r="U17" s="172"/>
      <c r="W17" s="110">
        <f t="shared" si="8"/>
        <v>0</v>
      </c>
      <c r="X17" s="111">
        <f t="shared" si="7"/>
        <v>0</v>
      </c>
      <c r="Y17" s="188" t="str">
        <f t="shared" si="2"/>
        <v>○</v>
      </c>
    </row>
    <row r="18" spans="1:25" ht="25.2" customHeight="1">
      <c r="A18" s="107" t="s">
        <v>129</v>
      </c>
      <c r="B18" s="341">
        <f t="shared" si="3"/>
        <v>0</v>
      </c>
      <c r="C18" s="171"/>
      <c r="D18" s="341">
        <f t="shared" si="4"/>
        <v>0</v>
      </c>
      <c r="E18" s="171"/>
      <c r="F18" s="341">
        <f t="shared" si="5"/>
        <v>0</v>
      </c>
      <c r="G18" s="171"/>
      <c r="H18" s="341">
        <f t="shared" si="6"/>
        <v>0</v>
      </c>
      <c r="I18" s="172"/>
      <c r="J18" s="66"/>
      <c r="K18" s="107" t="s">
        <v>129</v>
      </c>
      <c r="L18" s="171"/>
      <c r="M18" s="171"/>
      <c r="N18" s="171"/>
      <c r="O18" s="172"/>
      <c r="P18" s="66"/>
      <c r="Q18" s="107" t="s">
        <v>129</v>
      </c>
      <c r="R18" s="171"/>
      <c r="S18" s="171"/>
      <c r="T18" s="171"/>
      <c r="U18" s="172"/>
      <c r="W18" s="110">
        <f t="shared" si="8"/>
        <v>0</v>
      </c>
      <c r="X18" s="111">
        <f t="shared" si="7"/>
        <v>0</v>
      </c>
      <c r="Y18" s="188" t="str">
        <f t="shared" si="2"/>
        <v>○</v>
      </c>
    </row>
    <row r="19" spans="1:25" ht="25.2" customHeight="1">
      <c r="A19" s="107" t="s">
        <v>130</v>
      </c>
      <c r="B19" s="341">
        <f t="shared" si="3"/>
        <v>0</v>
      </c>
      <c r="C19" s="171"/>
      <c r="D19" s="341">
        <f t="shared" si="4"/>
        <v>0</v>
      </c>
      <c r="E19" s="171"/>
      <c r="F19" s="341">
        <f t="shared" si="5"/>
        <v>0</v>
      </c>
      <c r="G19" s="171"/>
      <c r="H19" s="341">
        <f t="shared" si="6"/>
        <v>0</v>
      </c>
      <c r="I19" s="172"/>
      <c r="J19" s="66"/>
      <c r="K19" s="107" t="s">
        <v>130</v>
      </c>
      <c r="L19" s="171"/>
      <c r="M19" s="171"/>
      <c r="N19" s="171"/>
      <c r="O19" s="172"/>
      <c r="P19" s="66"/>
      <c r="Q19" s="107" t="s">
        <v>130</v>
      </c>
      <c r="R19" s="171"/>
      <c r="S19" s="171"/>
      <c r="T19" s="171"/>
      <c r="U19" s="172"/>
      <c r="W19" s="110">
        <f t="shared" si="8"/>
        <v>0</v>
      </c>
      <c r="X19" s="111">
        <f t="shared" si="7"/>
        <v>0</v>
      </c>
      <c r="Y19" s="188" t="str">
        <f t="shared" si="2"/>
        <v>○</v>
      </c>
    </row>
    <row r="20" spans="1:25" ht="25.2" customHeight="1">
      <c r="A20" s="107" t="s">
        <v>131</v>
      </c>
      <c r="B20" s="341">
        <f t="shared" si="3"/>
        <v>0</v>
      </c>
      <c r="C20" s="171"/>
      <c r="D20" s="341">
        <f t="shared" si="4"/>
        <v>0</v>
      </c>
      <c r="E20" s="171"/>
      <c r="F20" s="341">
        <f t="shared" si="5"/>
        <v>0</v>
      </c>
      <c r="G20" s="171"/>
      <c r="H20" s="341">
        <f t="shared" si="6"/>
        <v>0</v>
      </c>
      <c r="I20" s="172"/>
      <c r="J20" s="66"/>
      <c r="K20" s="107" t="s">
        <v>131</v>
      </c>
      <c r="L20" s="171"/>
      <c r="M20" s="171"/>
      <c r="N20" s="171"/>
      <c r="O20" s="172"/>
      <c r="P20" s="66"/>
      <c r="Q20" s="107" t="s">
        <v>131</v>
      </c>
      <c r="R20" s="171"/>
      <c r="S20" s="171"/>
      <c r="T20" s="171"/>
      <c r="U20" s="172"/>
      <c r="W20" s="110">
        <f t="shared" si="8"/>
        <v>0</v>
      </c>
      <c r="X20" s="111">
        <f t="shared" si="7"/>
        <v>0</v>
      </c>
      <c r="Y20" s="188" t="str">
        <f t="shared" si="2"/>
        <v>○</v>
      </c>
    </row>
    <row r="21" spans="1:25" ht="25.2" customHeight="1">
      <c r="A21" s="107" t="s">
        <v>132</v>
      </c>
      <c r="B21" s="341">
        <f t="shared" si="3"/>
        <v>0</v>
      </c>
      <c r="C21" s="171"/>
      <c r="D21" s="341">
        <f t="shared" si="4"/>
        <v>0</v>
      </c>
      <c r="E21" s="171"/>
      <c r="F21" s="341">
        <f t="shared" si="5"/>
        <v>0</v>
      </c>
      <c r="G21" s="171"/>
      <c r="H21" s="341">
        <f t="shared" si="6"/>
        <v>0</v>
      </c>
      <c r="I21" s="172"/>
      <c r="J21" s="66"/>
      <c r="K21" s="107" t="s">
        <v>132</v>
      </c>
      <c r="L21" s="171"/>
      <c r="M21" s="171"/>
      <c r="N21" s="171"/>
      <c r="O21" s="172"/>
      <c r="P21" s="66"/>
      <c r="Q21" s="107" t="s">
        <v>132</v>
      </c>
      <c r="R21" s="171"/>
      <c r="S21" s="171"/>
      <c r="T21" s="171"/>
      <c r="U21" s="172"/>
      <c r="W21" s="110">
        <f t="shared" si="8"/>
        <v>0</v>
      </c>
      <c r="X21" s="111">
        <f t="shared" si="7"/>
        <v>0</v>
      </c>
      <c r="Y21" s="188" t="str">
        <f t="shared" si="2"/>
        <v>○</v>
      </c>
    </row>
    <row r="22" spans="1:25" ht="25.2" customHeight="1">
      <c r="A22" s="107" t="s">
        <v>133</v>
      </c>
      <c r="B22" s="341">
        <f t="shared" si="3"/>
        <v>0</v>
      </c>
      <c r="C22" s="171"/>
      <c r="D22" s="341">
        <f t="shared" si="4"/>
        <v>0</v>
      </c>
      <c r="E22" s="171"/>
      <c r="F22" s="341">
        <f t="shared" si="5"/>
        <v>0</v>
      </c>
      <c r="G22" s="171"/>
      <c r="H22" s="341">
        <f t="shared" si="6"/>
        <v>0</v>
      </c>
      <c r="I22" s="172"/>
      <c r="J22" s="66"/>
      <c r="K22" s="107" t="s">
        <v>133</v>
      </c>
      <c r="L22" s="171"/>
      <c r="M22" s="171"/>
      <c r="N22" s="171"/>
      <c r="O22" s="172"/>
      <c r="P22" s="66"/>
      <c r="Q22" s="107" t="s">
        <v>133</v>
      </c>
      <c r="R22" s="171"/>
      <c r="S22" s="171"/>
      <c r="T22" s="171"/>
      <c r="U22" s="172"/>
      <c r="W22" s="110">
        <f t="shared" si="8"/>
        <v>0</v>
      </c>
      <c r="X22" s="111">
        <f t="shared" si="7"/>
        <v>0</v>
      </c>
      <c r="Y22" s="188" t="str">
        <f t="shared" si="2"/>
        <v>○</v>
      </c>
    </row>
    <row r="23" spans="1:25" ht="25.2" customHeight="1">
      <c r="A23" s="107" t="s">
        <v>134</v>
      </c>
      <c r="B23" s="341">
        <f t="shared" si="3"/>
        <v>0</v>
      </c>
      <c r="C23" s="171"/>
      <c r="D23" s="341">
        <f t="shared" si="4"/>
        <v>0</v>
      </c>
      <c r="E23" s="171"/>
      <c r="F23" s="341">
        <f t="shared" si="5"/>
        <v>0</v>
      </c>
      <c r="G23" s="171"/>
      <c r="H23" s="341">
        <f t="shared" si="6"/>
        <v>0</v>
      </c>
      <c r="I23" s="172"/>
      <c r="J23" s="66"/>
      <c r="K23" s="107" t="s">
        <v>134</v>
      </c>
      <c r="L23" s="171"/>
      <c r="M23" s="171"/>
      <c r="N23" s="171"/>
      <c r="O23" s="172"/>
      <c r="P23" s="66"/>
      <c r="Q23" s="107" t="s">
        <v>134</v>
      </c>
      <c r="R23" s="171"/>
      <c r="S23" s="171"/>
      <c r="T23" s="171"/>
      <c r="U23" s="172"/>
      <c r="W23" s="110">
        <f t="shared" si="8"/>
        <v>0</v>
      </c>
      <c r="X23" s="111">
        <f t="shared" si="7"/>
        <v>0</v>
      </c>
      <c r="Y23" s="188" t="str">
        <f t="shared" si="2"/>
        <v>○</v>
      </c>
    </row>
    <row r="24" spans="1:25" ht="25.2" customHeight="1">
      <c r="A24" s="107" t="s">
        <v>135</v>
      </c>
      <c r="B24" s="341">
        <f t="shared" si="3"/>
        <v>0</v>
      </c>
      <c r="C24" s="171"/>
      <c r="D24" s="341">
        <f t="shared" si="4"/>
        <v>0</v>
      </c>
      <c r="E24" s="171"/>
      <c r="F24" s="341">
        <f t="shared" si="5"/>
        <v>0</v>
      </c>
      <c r="G24" s="171"/>
      <c r="H24" s="341">
        <f t="shared" si="6"/>
        <v>0</v>
      </c>
      <c r="I24" s="172"/>
      <c r="J24" s="66"/>
      <c r="K24" s="107" t="s">
        <v>135</v>
      </c>
      <c r="L24" s="171"/>
      <c r="M24" s="171"/>
      <c r="N24" s="171"/>
      <c r="O24" s="172"/>
      <c r="P24" s="66"/>
      <c r="Q24" s="107" t="s">
        <v>135</v>
      </c>
      <c r="R24" s="171"/>
      <c r="S24" s="171"/>
      <c r="T24" s="171"/>
      <c r="U24" s="172"/>
      <c r="W24" s="110">
        <f t="shared" si="8"/>
        <v>0</v>
      </c>
      <c r="X24" s="111">
        <f t="shared" si="7"/>
        <v>0</v>
      </c>
      <c r="Y24" s="188" t="str">
        <f t="shared" si="2"/>
        <v>○</v>
      </c>
    </row>
    <row r="25" spans="1:25" ht="25.2" customHeight="1">
      <c r="A25" s="107" t="s">
        <v>136</v>
      </c>
      <c r="B25" s="341">
        <f t="shared" si="3"/>
        <v>0</v>
      </c>
      <c r="C25" s="171"/>
      <c r="D25" s="341">
        <f t="shared" si="4"/>
        <v>0</v>
      </c>
      <c r="E25" s="171"/>
      <c r="F25" s="341">
        <f t="shared" si="5"/>
        <v>0</v>
      </c>
      <c r="G25" s="171"/>
      <c r="H25" s="341">
        <f t="shared" si="6"/>
        <v>0</v>
      </c>
      <c r="I25" s="172"/>
      <c r="J25" s="66"/>
      <c r="K25" s="107" t="s">
        <v>136</v>
      </c>
      <c r="L25" s="171"/>
      <c r="M25" s="171"/>
      <c r="N25" s="171"/>
      <c r="O25" s="172"/>
      <c r="P25" s="66"/>
      <c r="Q25" s="107" t="s">
        <v>136</v>
      </c>
      <c r="R25" s="171"/>
      <c r="S25" s="171"/>
      <c r="T25" s="171"/>
      <c r="U25" s="172"/>
      <c r="W25" s="110">
        <f t="shared" si="8"/>
        <v>0</v>
      </c>
      <c r="X25" s="111">
        <f t="shared" si="7"/>
        <v>0</v>
      </c>
      <c r="Y25" s="188" t="str">
        <f t="shared" si="2"/>
        <v>○</v>
      </c>
    </row>
    <row r="26" spans="1:25" ht="25.2" customHeight="1">
      <c r="A26" s="107" t="s">
        <v>137</v>
      </c>
      <c r="B26" s="341">
        <f t="shared" si="3"/>
        <v>0</v>
      </c>
      <c r="C26" s="171"/>
      <c r="D26" s="341">
        <f t="shared" si="4"/>
        <v>0</v>
      </c>
      <c r="E26" s="171"/>
      <c r="F26" s="341">
        <f t="shared" si="5"/>
        <v>0</v>
      </c>
      <c r="G26" s="171"/>
      <c r="H26" s="341">
        <f t="shared" si="6"/>
        <v>0</v>
      </c>
      <c r="I26" s="172"/>
      <c r="J26" s="66"/>
      <c r="K26" s="107" t="s">
        <v>137</v>
      </c>
      <c r="L26" s="171"/>
      <c r="M26" s="171"/>
      <c r="N26" s="171"/>
      <c r="O26" s="172"/>
      <c r="P26" s="66"/>
      <c r="Q26" s="107" t="s">
        <v>137</v>
      </c>
      <c r="R26" s="171"/>
      <c r="S26" s="171"/>
      <c r="T26" s="171"/>
      <c r="U26" s="172"/>
      <c r="W26" s="110">
        <f t="shared" si="8"/>
        <v>0</v>
      </c>
      <c r="X26" s="111">
        <f t="shared" si="7"/>
        <v>0</v>
      </c>
      <c r="Y26" s="188" t="str">
        <f t="shared" si="2"/>
        <v>○</v>
      </c>
    </row>
    <row r="27" spans="1:25" ht="25.2" customHeight="1">
      <c r="A27" s="107" t="s">
        <v>138</v>
      </c>
      <c r="B27" s="341">
        <f t="shared" si="3"/>
        <v>0</v>
      </c>
      <c r="C27" s="171"/>
      <c r="D27" s="341">
        <f t="shared" si="4"/>
        <v>0</v>
      </c>
      <c r="E27" s="171"/>
      <c r="F27" s="341">
        <f t="shared" si="5"/>
        <v>0</v>
      </c>
      <c r="G27" s="171"/>
      <c r="H27" s="341">
        <f t="shared" si="6"/>
        <v>0</v>
      </c>
      <c r="I27" s="172"/>
      <c r="J27" s="66"/>
      <c r="K27" s="107" t="s">
        <v>138</v>
      </c>
      <c r="L27" s="171"/>
      <c r="M27" s="171"/>
      <c r="N27" s="171"/>
      <c r="O27" s="172"/>
      <c r="P27" s="66"/>
      <c r="Q27" s="107" t="s">
        <v>138</v>
      </c>
      <c r="R27" s="171"/>
      <c r="S27" s="171"/>
      <c r="T27" s="171"/>
      <c r="U27" s="172"/>
      <c r="W27" s="110">
        <f t="shared" si="8"/>
        <v>0</v>
      </c>
      <c r="X27" s="111">
        <f t="shared" si="7"/>
        <v>0</v>
      </c>
      <c r="Y27" s="188" t="str">
        <f t="shared" si="2"/>
        <v>○</v>
      </c>
    </row>
    <row r="28" spans="1:25" ht="25.2" customHeight="1">
      <c r="A28" s="107" t="s">
        <v>139</v>
      </c>
      <c r="B28" s="341">
        <f t="shared" si="3"/>
        <v>0</v>
      </c>
      <c r="C28" s="171"/>
      <c r="D28" s="341">
        <f t="shared" si="4"/>
        <v>0</v>
      </c>
      <c r="E28" s="171"/>
      <c r="F28" s="341">
        <f t="shared" si="5"/>
        <v>0</v>
      </c>
      <c r="G28" s="171"/>
      <c r="H28" s="341">
        <f t="shared" si="6"/>
        <v>0</v>
      </c>
      <c r="I28" s="172"/>
      <c r="J28" s="66"/>
      <c r="K28" s="107" t="s">
        <v>139</v>
      </c>
      <c r="L28" s="171"/>
      <c r="M28" s="171"/>
      <c r="N28" s="171"/>
      <c r="O28" s="172"/>
      <c r="P28" s="66"/>
      <c r="Q28" s="107" t="s">
        <v>139</v>
      </c>
      <c r="R28" s="171"/>
      <c r="S28" s="171"/>
      <c r="T28" s="171"/>
      <c r="U28" s="172"/>
      <c r="W28" s="110">
        <f t="shared" si="8"/>
        <v>0</v>
      </c>
      <c r="X28" s="111">
        <f t="shared" si="7"/>
        <v>0</v>
      </c>
      <c r="Y28" s="188" t="str">
        <f t="shared" si="2"/>
        <v>○</v>
      </c>
    </row>
    <row r="29" spans="1:25" ht="25.2" customHeight="1">
      <c r="A29" s="107" t="s">
        <v>140</v>
      </c>
      <c r="B29" s="341">
        <f t="shared" si="3"/>
        <v>0</v>
      </c>
      <c r="C29" s="171"/>
      <c r="D29" s="341">
        <f t="shared" si="4"/>
        <v>0</v>
      </c>
      <c r="E29" s="171"/>
      <c r="F29" s="341">
        <f t="shared" si="5"/>
        <v>0</v>
      </c>
      <c r="G29" s="171"/>
      <c r="H29" s="341">
        <f t="shared" si="6"/>
        <v>0</v>
      </c>
      <c r="I29" s="172"/>
      <c r="J29" s="66"/>
      <c r="K29" s="107" t="s">
        <v>140</v>
      </c>
      <c r="L29" s="171"/>
      <c r="M29" s="171"/>
      <c r="N29" s="171"/>
      <c r="O29" s="172"/>
      <c r="P29" s="66"/>
      <c r="Q29" s="107" t="s">
        <v>140</v>
      </c>
      <c r="R29" s="171"/>
      <c r="S29" s="171"/>
      <c r="T29" s="171"/>
      <c r="U29" s="172"/>
      <c r="W29" s="110">
        <f t="shared" si="8"/>
        <v>0</v>
      </c>
      <c r="X29" s="111">
        <f t="shared" si="7"/>
        <v>0</v>
      </c>
      <c r="Y29" s="188" t="str">
        <f t="shared" si="2"/>
        <v>○</v>
      </c>
    </row>
    <row r="30" spans="1:25" ht="25.2" customHeight="1">
      <c r="A30" s="107" t="s">
        <v>141</v>
      </c>
      <c r="B30" s="341">
        <f t="shared" si="3"/>
        <v>0</v>
      </c>
      <c r="C30" s="171"/>
      <c r="D30" s="341">
        <f t="shared" si="4"/>
        <v>0</v>
      </c>
      <c r="E30" s="171"/>
      <c r="F30" s="341">
        <f t="shared" si="5"/>
        <v>0</v>
      </c>
      <c r="G30" s="171"/>
      <c r="H30" s="341">
        <f t="shared" si="6"/>
        <v>0</v>
      </c>
      <c r="I30" s="172"/>
      <c r="J30" s="66"/>
      <c r="K30" s="107" t="s">
        <v>141</v>
      </c>
      <c r="L30" s="171"/>
      <c r="M30" s="171"/>
      <c r="N30" s="171"/>
      <c r="O30" s="172"/>
      <c r="P30" s="66"/>
      <c r="Q30" s="107" t="s">
        <v>141</v>
      </c>
      <c r="R30" s="171"/>
      <c r="S30" s="171"/>
      <c r="T30" s="171"/>
      <c r="U30" s="172"/>
      <c r="W30" s="110">
        <f t="shared" si="8"/>
        <v>0</v>
      </c>
      <c r="X30" s="111">
        <f t="shared" si="7"/>
        <v>0</v>
      </c>
      <c r="Y30" s="188" t="str">
        <f t="shared" si="2"/>
        <v>○</v>
      </c>
    </row>
    <row r="31" spans="1:25" ht="25.2" customHeight="1">
      <c r="A31" s="107" t="s">
        <v>142</v>
      </c>
      <c r="B31" s="341">
        <f t="shared" si="3"/>
        <v>0</v>
      </c>
      <c r="C31" s="171"/>
      <c r="D31" s="341">
        <f t="shared" si="4"/>
        <v>0</v>
      </c>
      <c r="E31" s="171"/>
      <c r="F31" s="341">
        <f t="shared" si="5"/>
        <v>0</v>
      </c>
      <c r="G31" s="171"/>
      <c r="H31" s="341">
        <f t="shared" si="6"/>
        <v>0</v>
      </c>
      <c r="I31" s="172"/>
      <c r="J31" s="66"/>
      <c r="K31" s="107" t="s">
        <v>142</v>
      </c>
      <c r="L31" s="171"/>
      <c r="M31" s="171"/>
      <c r="N31" s="171"/>
      <c r="O31" s="172"/>
      <c r="P31" s="66"/>
      <c r="Q31" s="107" t="s">
        <v>142</v>
      </c>
      <c r="R31" s="171"/>
      <c r="S31" s="171"/>
      <c r="T31" s="171"/>
      <c r="U31" s="172"/>
      <c r="W31" s="110">
        <f t="shared" si="8"/>
        <v>0</v>
      </c>
      <c r="X31" s="111">
        <f t="shared" si="7"/>
        <v>0</v>
      </c>
      <c r="Y31" s="188" t="str">
        <f t="shared" si="2"/>
        <v>○</v>
      </c>
    </row>
    <row r="32" spans="1:25" ht="25.2" customHeight="1">
      <c r="A32" s="107" t="s">
        <v>143</v>
      </c>
      <c r="B32" s="341">
        <f t="shared" si="3"/>
        <v>0</v>
      </c>
      <c r="C32" s="171"/>
      <c r="D32" s="341">
        <f t="shared" si="4"/>
        <v>0</v>
      </c>
      <c r="E32" s="171"/>
      <c r="F32" s="341">
        <f t="shared" si="5"/>
        <v>0</v>
      </c>
      <c r="G32" s="171"/>
      <c r="H32" s="341">
        <f t="shared" si="6"/>
        <v>0</v>
      </c>
      <c r="I32" s="172"/>
      <c r="J32" s="66"/>
      <c r="K32" s="107" t="s">
        <v>143</v>
      </c>
      <c r="L32" s="171"/>
      <c r="M32" s="171"/>
      <c r="N32" s="171"/>
      <c r="O32" s="172"/>
      <c r="P32" s="66"/>
      <c r="Q32" s="107" t="s">
        <v>143</v>
      </c>
      <c r="R32" s="171"/>
      <c r="S32" s="171"/>
      <c r="T32" s="171"/>
      <c r="U32" s="172"/>
      <c r="W32" s="110">
        <f t="shared" si="8"/>
        <v>0</v>
      </c>
      <c r="X32" s="111">
        <f t="shared" si="7"/>
        <v>0</v>
      </c>
      <c r="Y32" s="188" t="str">
        <f t="shared" si="2"/>
        <v>○</v>
      </c>
    </row>
    <row r="33" spans="1:25" ht="25.2" customHeight="1">
      <c r="A33" s="107" t="s">
        <v>144</v>
      </c>
      <c r="B33" s="341">
        <f t="shared" si="3"/>
        <v>0</v>
      </c>
      <c r="C33" s="171"/>
      <c r="D33" s="341">
        <f t="shared" si="4"/>
        <v>0</v>
      </c>
      <c r="E33" s="171"/>
      <c r="F33" s="341">
        <f t="shared" si="5"/>
        <v>0</v>
      </c>
      <c r="G33" s="171"/>
      <c r="H33" s="341">
        <f t="shared" si="6"/>
        <v>0</v>
      </c>
      <c r="I33" s="172"/>
      <c r="J33" s="66"/>
      <c r="K33" s="107" t="s">
        <v>144</v>
      </c>
      <c r="L33" s="171"/>
      <c r="M33" s="171"/>
      <c r="N33" s="171"/>
      <c r="O33" s="172"/>
      <c r="P33" s="66"/>
      <c r="Q33" s="107" t="s">
        <v>144</v>
      </c>
      <c r="R33" s="171"/>
      <c r="S33" s="171"/>
      <c r="T33" s="171"/>
      <c r="U33" s="172"/>
      <c r="W33" s="110">
        <f t="shared" si="8"/>
        <v>0</v>
      </c>
      <c r="X33" s="111">
        <f t="shared" si="7"/>
        <v>0</v>
      </c>
      <c r="Y33" s="188" t="str">
        <f t="shared" si="2"/>
        <v>○</v>
      </c>
    </row>
    <row r="34" spans="1:25" ht="25.2" customHeight="1">
      <c r="A34" s="107" t="s">
        <v>145</v>
      </c>
      <c r="B34" s="341">
        <f t="shared" si="3"/>
        <v>0</v>
      </c>
      <c r="C34" s="171"/>
      <c r="D34" s="341">
        <f t="shared" si="4"/>
        <v>0</v>
      </c>
      <c r="E34" s="171"/>
      <c r="F34" s="341">
        <f t="shared" si="5"/>
        <v>0</v>
      </c>
      <c r="G34" s="171"/>
      <c r="H34" s="341">
        <f t="shared" si="6"/>
        <v>0</v>
      </c>
      <c r="I34" s="172"/>
      <c r="J34" s="66"/>
      <c r="K34" s="107" t="s">
        <v>145</v>
      </c>
      <c r="L34" s="171"/>
      <c r="M34" s="171"/>
      <c r="N34" s="171"/>
      <c r="O34" s="172"/>
      <c r="P34" s="66"/>
      <c r="Q34" s="107" t="s">
        <v>145</v>
      </c>
      <c r="R34" s="171"/>
      <c r="S34" s="171"/>
      <c r="T34" s="171"/>
      <c r="U34" s="172"/>
      <c r="W34" s="110">
        <f t="shared" si="8"/>
        <v>0</v>
      </c>
      <c r="X34" s="111">
        <f t="shared" si="7"/>
        <v>0</v>
      </c>
      <c r="Y34" s="188" t="str">
        <f t="shared" si="2"/>
        <v>○</v>
      </c>
    </row>
    <row r="35" spans="1:25" ht="25.2" customHeight="1">
      <c r="A35" s="107" t="s">
        <v>146</v>
      </c>
      <c r="B35" s="341">
        <f t="shared" si="3"/>
        <v>0</v>
      </c>
      <c r="C35" s="171"/>
      <c r="D35" s="341">
        <f t="shared" si="4"/>
        <v>0</v>
      </c>
      <c r="E35" s="171"/>
      <c r="F35" s="341">
        <f t="shared" si="5"/>
        <v>0</v>
      </c>
      <c r="G35" s="171"/>
      <c r="H35" s="341">
        <f t="shared" si="6"/>
        <v>0</v>
      </c>
      <c r="I35" s="172"/>
      <c r="J35" s="66"/>
      <c r="K35" s="107" t="s">
        <v>146</v>
      </c>
      <c r="L35" s="171"/>
      <c r="M35" s="171"/>
      <c r="N35" s="171"/>
      <c r="O35" s="172"/>
      <c r="P35" s="66"/>
      <c r="Q35" s="107" t="s">
        <v>146</v>
      </c>
      <c r="R35" s="171"/>
      <c r="S35" s="171"/>
      <c r="T35" s="171"/>
      <c r="U35" s="172"/>
      <c r="W35" s="110">
        <f t="shared" si="8"/>
        <v>0</v>
      </c>
      <c r="X35" s="111">
        <f t="shared" si="7"/>
        <v>0</v>
      </c>
      <c r="Y35" s="188" t="str">
        <f t="shared" si="2"/>
        <v>○</v>
      </c>
    </row>
    <row r="36" spans="1:25" ht="25.2" customHeight="1">
      <c r="A36" s="107" t="s">
        <v>147</v>
      </c>
      <c r="B36" s="341">
        <f t="shared" si="3"/>
        <v>0</v>
      </c>
      <c r="C36" s="171"/>
      <c r="D36" s="341">
        <f t="shared" si="4"/>
        <v>0</v>
      </c>
      <c r="E36" s="171"/>
      <c r="F36" s="341">
        <f t="shared" si="5"/>
        <v>0</v>
      </c>
      <c r="G36" s="171"/>
      <c r="H36" s="341">
        <f t="shared" si="6"/>
        <v>0</v>
      </c>
      <c r="I36" s="172"/>
      <c r="J36" s="66"/>
      <c r="K36" s="107" t="s">
        <v>147</v>
      </c>
      <c r="L36" s="171"/>
      <c r="M36" s="171"/>
      <c r="N36" s="171"/>
      <c r="O36" s="172"/>
      <c r="P36" s="66"/>
      <c r="Q36" s="107" t="s">
        <v>147</v>
      </c>
      <c r="R36" s="171"/>
      <c r="S36" s="171"/>
      <c r="T36" s="171"/>
      <c r="U36" s="172"/>
      <c r="W36" s="110">
        <f t="shared" si="8"/>
        <v>0</v>
      </c>
      <c r="X36" s="111">
        <f t="shared" si="7"/>
        <v>0</v>
      </c>
      <c r="Y36" s="188" t="str">
        <f t="shared" si="2"/>
        <v>○</v>
      </c>
    </row>
    <row r="37" spans="1:25" ht="25.2" customHeight="1">
      <c r="A37" s="107" t="s">
        <v>148</v>
      </c>
      <c r="B37" s="341">
        <f t="shared" si="3"/>
        <v>0</v>
      </c>
      <c r="C37" s="171"/>
      <c r="D37" s="341">
        <f t="shared" si="4"/>
        <v>0</v>
      </c>
      <c r="E37" s="171"/>
      <c r="F37" s="341">
        <f t="shared" si="5"/>
        <v>0</v>
      </c>
      <c r="G37" s="171"/>
      <c r="H37" s="341">
        <f t="shared" si="6"/>
        <v>0</v>
      </c>
      <c r="I37" s="172"/>
      <c r="J37" s="66"/>
      <c r="K37" s="107" t="s">
        <v>148</v>
      </c>
      <c r="L37" s="171"/>
      <c r="M37" s="171"/>
      <c r="N37" s="171"/>
      <c r="O37" s="172"/>
      <c r="P37" s="66"/>
      <c r="Q37" s="107" t="s">
        <v>148</v>
      </c>
      <c r="R37" s="171"/>
      <c r="S37" s="171"/>
      <c r="T37" s="171"/>
      <c r="U37" s="172"/>
      <c r="W37" s="110">
        <f t="shared" si="8"/>
        <v>0</v>
      </c>
      <c r="X37" s="111">
        <f t="shared" si="7"/>
        <v>0</v>
      </c>
      <c r="Y37" s="188" t="str">
        <f t="shared" si="2"/>
        <v>○</v>
      </c>
    </row>
    <row r="38" spans="1:25" ht="25.2" customHeight="1">
      <c r="A38" s="107" t="s">
        <v>149</v>
      </c>
      <c r="B38" s="341">
        <f t="shared" si="3"/>
        <v>0</v>
      </c>
      <c r="C38" s="171"/>
      <c r="D38" s="341">
        <f t="shared" si="4"/>
        <v>0</v>
      </c>
      <c r="E38" s="171"/>
      <c r="F38" s="341">
        <f t="shared" si="5"/>
        <v>0</v>
      </c>
      <c r="G38" s="171"/>
      <c r="H38" s="341">
        <f t="shared" si="6"/>
        <v>0</v>
      </c>
      <c r="I38" s="172"/>
      <c r="J38" s="66"/>
      <c r="K38" s="107" t="s">
        <v>149</v>
      </c>
      <c r="L38" s="171"/>
      <c r="M38" s="171"/>
      <c r="N38" s="171"/>
      <c r="O38" s="172"/>
      <c r="P38" s="66"/>
      <c r="Q38" s="107" t="s">
        <v>149</v>
      </c>
      <c r="R38" s="171"/>
      <c r="S38" s="171"/>
      <c r="T38" s="171"/>
      <c r="U38" s="172"/>
      <c r="W38" s="110">
        <f t="shared" si="8"/>
        <v>0</v>
      </c>
      <c r="X38" s="111">
        <f t="shared" si="7"/>
        <v>0</v>
      </c>
      <c r="Y38" s="188" t="str">
        <f t="shared" si="2"/>
        <v>○</v>
      </c>
    </row>
    <row r="39" spans="1:25" ht="25.2" customHeight="1">
      <c r="A39" s="107" t="s">
        <v>150</v>
      </c>
      <c r="B39" s="341">
        <f t="shared" ref="B39" si="9">C39</f>
        <v>0</v>
      </c>
      <c r="C39" s="171"/>
      <c r="D39" s="341">
        <f t="shared" ref="D39" si="10">E39</f>
        <v>0</v>
      </c>
      <c r="E39" s="171"/>
      <c r="F39" s="341">
        <f t="shared" ref="F39" si="11">G39</f>
        <v>0</v>
      </c>
      <c r="G39" s="171"/>
      <c r="H39" s="341">
        <f t="shared" ref="H39" si="12">I39</f>
        <v>0</v>
      </c>
      <c r="I39" s="172"/>
      <c r="J39" s="66"/>
      <c r="K39" s="107" t="s">
        <v>150</v>
      </c>
      <c r="L39" s="171"/>
      <c r="M39" s="171"/>
      <c r="N39" s="171"/>
      <c r="O39" s="172"/>
      <c r="P39" s="66"/>
      <c r="Q39" s="107" t="s">
        <v>150</v>
      </c>
      <c r="R39" s="171"/>
      <c r="S39" s="171"/>
      <c r="T39" s="171"/>
      <c r="U39" s="172"/>
      <c r="W39" s="110">
        <f t="shared" ref="W39" si="13">(C39+E39+L39+M39)*2+(I39+G39+N39+O39)*1</f>
        <v>0</v>
      </c>
      <c r="X39" s="111">
        <f t="shared" ref="X39" si="14">SUM(R39:U39)</f>
        <v>0</v>
      </c>
      <c r="Y39" s="396" t="str">
        <f t="shared" ref="Y39" si="15">IF(W39&lt;X39,"×","○")</f>
        <v>○</v>
      </c>
    </row>
    <row r="40" spans="1:25" ht="25.2" customHeight="1">
      <c r="A40" s="101" t="s">
        <v>420</v>
      </c>
      <c r="B40" s="342">
        <f t="shared" si="3"/>
        <v>0</v>
      </c>
      <c r="C40" s="254"/>
      <c r="D40" s="342">
        <f t="shared" si="4"/>
        <v>0</v>
      </c>
      <c r="E40" s="254"/>
      <c r="F40" s="342">
        <f t="shared" si="5"/>
        <v>0</v>
      </c>
      <c r="G40" s="254"/>
      <c r="H40" s="342">
        <f t="shared" si="6"/>
        <v>0</v>
      </c>
      <c r="I40" s="255"/>
      <c r="J40" s="66"/>
      <c r="K40" s="101" t="s">
        <v>420</v>
      </c>
      <c r="L40" s="254"/>
      <c r="M40" s="254"/>
      <c r="N40" s="254"/>
      <c r="O40" s="255"/>
      <c r="P40" s="66"/>
      <c r="Q40" s="101" t="s">
        <v>420</v>
      </c>
      <c r="R40" s="254"/>
      <c r="S40" s="254"/>
      <c r="T40" s="254"/>
      <c r="U40" s="255"/>
      <c r="W40" s="113">
        <f t="shared" si="8"/>
        <v>0</v>
      </c>
      <c r="X40" s="114">
        <f t="shared" si="7"/>
        <v>0</v>
      </c>
      <c r="Y40" s="143" t="str">
        <f t="shared" si="2"/>
        <v>○</v>
      </c>
    </row>
    <row r="41" spans="1:25" hidden="1">
      <c r="A41" s="115">
        <v>31</v>
      </c>
      <c r="B41" s="116"/>
      <c r="C41" s="116"/>
      <c r="D41" s="116"/>
      <c r="E41" s="116"/>
      <c r="F41" s="116"/>
      <c r="G41" s="116"/>
      <c r="H41" s="116"/>
      <c r="I41" s="116"/>
      <c r="K41" s="115">
        <v>31</v>
      </c>
      <c r="L41" s="116"/>
      <c r="M41" s="116"/>
      <c r="N41" s="116"/>
      <c r="O41" s="117"/>
      <c r="Q41" s="115">
        <v>31</v>
      </c>
      <c r="R41" s="116"/>
      <c r="S41" s="116"/>
      <c r="T41" s="116"/>
      <c r="U41" s="117"/>
      <c r="W41" s="118" t="e">
        <f>(B41+D41+#REF!+#REF!+#REF!+#REF!)*4+(H41+#REF!+#REF!)*2</f>
        <v>#REF!</v>
      </c>
      <c r="X41" s="119">
        <f t="shared" si="7"/>
        <v>0</v>
      </c>
      <c r="Y41" s="120" t="e">
        <f t="shared" si="2"/>
        <v>#REF!</v>
      </c>
    </row>
    <row r="42" spans="1:25">
      <c r="A42" s="66"/>
    </row>
    <row r="43" spans="1:25">
      <c r="A43" s="65" t="s">
        <v>471</v>
      </c>
    </row>
    <row r="44" spans="1:25">
      <c r="A44" s="65" t="s">
        <v>270</v>
      </c>
    </row>
    <row r="45" spans="1:25" ht="13.2" customHeight="1">
      <c r="A45" s="583" t="s">
        <v>372</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row>
    <row r="46" spans="1:25">
      <c r="A46" s="584"/>
      <c r="B46" s="584"/>
      <c r="C46" s="584"/>
      <c r="D46" s="584"/>
      <c r="E46" s="584"/>
      <c r="F46" s="584"/>
      <c r="G46" s="584"/>
      <c r="H46" s="584"/>
      <c r="I46" s="584"/>
      <c r="J46" s="584"/>
      <c r="K46" s="584"/>
      <c r="L46" s="584"/>
      <c r="M46" s="584"/>
      <c r="N46" s="584"/>
      <c r="O46" s="584"/>
      <c r="P46" s="584"/>
      <c r="Q46" s="584"/>
      <c r="R46" s="584"/>
      <c r="S46" s="584"/>
      <c r="T46" s="584"/>
      <c r="U46" s="584"/>
      <c r="V46" s="584"/>
      <c r="W46" s="584"/>
      <c r="X46" s="584"/>
      <c r="Y46" s="584"/>
    </row>
    <row r="47" spans="1:25" ht="14.4">
      <c r="A47" s="227"/>
    </row>
  </sheetData>
  <sheetProtection algorithmName="SHA-512" hashValue="PC6gh+7LvThUXhYhrv5MtSvCyUqK5ezRDdg8w/fdfE7yBV5TRfdl/piVRiU52i0e598MDt4b/emGER2CqHNO2Q==" saltValue="Sug9ERiueGbvFZ+vskjiug==" spinCount="100000" sheet="1" objects="1" scenarios="1"/>
  <mergeCells count="13">
    <mergeCell ref="A45:Y46"/>
    <mergeCell ref="A4:I4"/>
    <mergeCell ref="Q4:U5"/>
    <mergeCell ref="W4:Y5"/>
    <mergeCell ref="A5:I5"/>
    <mergeCell ref="W6:W9"/>
    <mergeCell ref="X6:X9"/>
    <mergeCell ref="Y6:Y9"/>
    <mergeCell ref="B6:C6"/>
    <mergeCell ref="D6:E6"/>
    <mergeCell ref="H6:I6"/>
    <mergeCell ref="K4:O5"/>
    <mergeCell ref="F6:G6"/>
  </mergeCells>
  <phoneticPr fontId="2"/>
  <dataValidations count="5">
    <dataValidation type="custom" allowBlank="1" showInputMessage="1" showErrorMessage="1" error="休止病床数の上限を上回っています" sqref="R10:R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S10:S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U10:U40">
      <formula1>SUM(R10:U10)&lt;=W10</formula1>
    </dataValidation>
  </dataValidations>
  <pageMargins left="0.7" right="0.7" top="0.75" bottom="0.75" header="0.3" footer="0.3"/>
  <pageSetup paperSize="9" scale="5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7"/>
  <sheetViews>
    <sheetView view="pageBreakPreview" zoomScale="75" zoomScaleNormal="85" zoomScaleSheetLayoutView="75" workbookViewId="0"/>
  </sheetViews>
  <sheetFormatPr defaultColWidth="9" defaultRowHeight="13.2"/>
  <cols>
    <col min="1" max="9" width="5.59765625" style="67" customWidth="1"/>
    <col min="10" max="10" width="2.796875" style="67" customWidth="1"/>
    <col min="11" max="11" width="7.69921875" style="67" customWidth="1"/>
    <col min="12" max="12" width="7.19921875" style="67" customWidth="1"/>
    <col min="13" max="13" width="7.5" style="67" customWidth="1"/>
    <col min="14" max="15" width="7.19921875" style="67" customWidth="1"/>
    <col min="16" max="16" width="3.59765625" style="67" customWidth="1"/>
    <col min="17" max="17" width="6.59765625" style="67" customWidth="1"/>
    <col min="18" max="19" width="7.19921875" style="67" customWidth="1"/>
    <col min="20" max="21" width="6.796875" style="67" customWidth="1"/>
    <col min="22" max="22" width="2.59765625" style="67" customWidth="1"/>
    <col min="23" max="16384" width="9" style="67"/>
  </cols>
  <sheetData>
    <row r="1" spans="1:26" ht="18.75" customHeight="1">
      <c r="A1" s="65" t="s">
        <v>470</v>
      </c>
      <c r="B1" s="66"/>
      <c r="C1" s="66"/>
      <c r="D1" s="66"/>
      <c r="E1" s="66"/>
      <c r="F1" s="66"/>
      <c r="G1" s="66"/>
    </row>
    <row r="2" spans="1:26" ht="18.75" customHeight="1">
      <c r="A2" s="65" t="s">
        <v>494</v>
      </c>
      <c r="B2" s="66"/>
      <c r="C2" s="66"/>
      <c r="D2" s="66"/>
      <c r="E2" s="94"/>
      <c r="F2" s="66"/>
      <c r="G2" s="66"/>
    </row>
    <row r="3" spans="1:26">
      <c r="A3" s="65"/>
      <c r="B3" s="66"/>
      <c r="C3" s="66"/>
      <c r="D3" s="66"/>
      <c r="E3" s="94"/>
      <c r="F3" s="66"/>
      <c r="G3" s="66"/>
    </row>
    <row r="4" spans="1:26" ht="18.75" customHeight="1">
      <c r="A4" s="550" t="s">
        <v>76</v>
      </c>
      <c r="B4" s="551"/>
      <c r="C4" s="551"/>
      <c r="D4" s="551"/>
      <c r="E4" s="551"/>
      <c r="F4" s="551"/>
      <c r="G4" s="551"/>
      <c r="H4" s="551"/>
      <c r="I4" s="552"/>
      <c r="J4" s="66"/>
      <c r="K4" s="553" t="s">
        <v>359</v>
      </c>
      <c r="L4" s="554"/>
      <c r="M4" s="554"/>
      <c r="N4" s="554"/>
      <c r="O4" s="555"/>
      <c r="P4" s="66"/>
      <c r="Q4" s="553" t="s">
        <v>77</v>
      </c>
      <c r="R4" s="554"/>
      <c r="S4" s="554"/>
      <c r="T4" s="554"/>
      <c r="U4" s="555"/>
      <c r="V4" s="95"/>
      <c r="W4" s="563" t="s">
        <v>117</v>
      </c>
      <c r="X4" s="564"/>
      <c r="Y4" s="565"/>
      <c r="Z4" s="96"/>
    </row>
    <row r="5" spans="1:26" ht="13.2" customHeight="1">
      <c r="A5" s="585" t="s">
        <v>63</v>
      </c>
      <c r="B5" s="586"/>
      <c r="C5" s="586"/>
      <c r="D5" s="586"/>
      <c r="E5" s="586"/>
      <c r="F5" s="586"/>
      <c r="G5" s="586"/>
      <c r="H5" s="586"/>
      <c r="I5" s="587"/>
      <c r="J5" s="66"/>
      <c r="K5" s="556"/>
      <c r="L5" s="557"/>
      <c r="M5" s="557"/>
      <c r="N5" s="557"/>
      <c r="O5" s="558"/>
      <c r="P5" s="66"/>
      <c r="Q5" s="556"/>
      <c r="R5" s="557"/>
      <c r="S5" s="557"/>
      <c r="T5" s="557"/>
      <c r="U5" s="558"/>
      <c r="V5" s="97"/>
      <c r="W5" s="566"/>
      <c r="X5" s="567"/>
      <c r="Y5" s="568"/>
      <c r="Z5" s="96"/>
    </row>
    <row r="6" spans="1:26" ht="30" customHeight="1">
      <c r="A6" s="98"/>
      <c r="B6" s="546" t="s">
        <v>64</v>
      </c>
      <c r="C6" s="546"/>
      <c r="D6" s="546" t="s">
        <v>492</v>
      </c>
      <c r="E6" s="546"/>
      <c r="F6" s="546" t="s">
        <v>378</v>
      </c>
      <c r="G6" s="546"/>
      <c r="H6" s="546" t="s">
        <v>67</v>
      </c>
      <c r="I6" s="590"/>
      <c r="J6" s="66"/>
      <c r="K6" s="98"/>
      <c r="L6" s="386" t="s">
        <v>71</v>
      </c>
      <c r="M6" s="386" t="s">
        <v>492</v>
      </c>
      <c r="N6" s="386" t="s">
        <v>378</v>
      </c>
      <c r="O6" s="387" t="s">
        <v>67</v>
      </c>
      <c r="P6" s="66"/>
      <c r="Q6" s="98"/>
      <c r="R6" s="386" t="s">
        <v>71</v>
      </c>
      <c r="S6" s="386" t="s">
        <v>492</v>
      </c>
      <c r="T6" s="386" t="s">
        <v>72</v>
      </c>
      <c r="U6" s="387" t="s">
        <v>67</v>
      </c>
      <c r="W6" s="540" t="s">
        <v>78</v>
      </c>
      <c r="X6" s="542" t="s">
        <v>250</v>
      </c>
      <c r="Y6" s="544" t="s">
        <v>249</v>
      </c>
    </row>
    <row r="7" spans="1:26" ht="25.2" customHeight="1">
      <c r="A7" s="101" t="s">
        <v>65</v>
      </c>
      <c r="B7" s="102">
        <f t="shared" ref="B7:I7" si="0">SUM(B10:B40)</f>
        <v>0</v>
      </c>
      <c r="C7" s="102">
        <f t="shared" si="0"/>
        <v>0</v>
      </c>
      <c r="D7" s="102">
        <f t="shared" si="0"/>
        <v>0</v>
      </c>
      <c r="E7" s="102">
        <f t="shared" si="0"/>
        <v>0</v>
      </c>
      <c r="F7" s="102">
        <f t="shared" si="0"/>
        <v>0</v>
      </c>
      <c r="G7" s="102">
        <f t="shared" si="0"/>
        <v>0</v>
      </c>
      <c r="H7" s="102">
        <f t="shared" si="0"/>
        <v>0</v>
      </c>
      <c r="I7" s="103">
        <f t="shared" si="0"/>
        <v>0</v>
      </c>
      <c r="J7" s="68"/>
      <c r="K7" s="101" t="s">
        <v>65</v>
      </c>
      <c r="L7" s="102">
        <f>SUM(L10:L40)</f>
        <v>0</v>
      </c>
      <c r="M7" s="102">
        <f>SUM(M10:M40)</f>
        <v>0</v>
      </c>
      <c r="N7" s="102">
        <f>SUM(N10:N40)</f>
        <v>0</v>
      </c>
      <c r="O7" s="103">
        <f>SUM(O10:O40)</f>
        <v>0</v>
      </c>
      <c r="P7" s="68"/>
      <c r="Q7" s="101" t="s">
        <v>65</v>
      </c>
      <c r="R7" s="102">
        <f>SUM(R10:R40)</f>
        <v>0</v>
      </c>
      <c r="S7" s="102">
        <f>SUM(S10:S40)</f>
        <v>0</v>
      </c>
      <c r="T7" s="102">
        <f>SUM(T10:T40)</f>
        <v>0</v>
      </c>
      <c r="U7" s="103">
        <f>SUM(U10:U40)</f>
        <v>0</v>
      </c>
      <c r="W7" s="541"/>
      <c r="X7" s="588"/>
      <c r="Y7" s="589"/>
    </row>
    <row r="8" spans="1:26" ht="25.2" customHeight="1">
      <c r="A8" s="89"/>
      <c r="B8" s="104"/>
      <c r="C8" s="104"/>
      <c r="D8" s="104"/>
      <c r="E8" s="104"/>
      <c r="F8" s="104"/>
      <c r="G8" s="104"/>
      <c r="H8" s="104"/>
      <c r="I8" s="104"/>
      <c r="J8" s="66"/>
      <c r="K8" s="89"/>
      <c r="L8" s="104"/>
      <c r="M8" s="104"/>
      <c r="N8" s="104"/>
      <c r="O8" s="104"/>
      <c r="P8" s="66"/>
      <c r="Q8" s="89"/>
      <c r="R8" s="104"/>
      <c r="S8" s="104"/>
      <c r="T8" s="104"/>
      <c r="U8" s="104"/>
      <c r="W8" s="541"/>
      <c r="X8" s="588"/>
      <c r="Y8" s="589"/>
    </row>
    <row r="9" spans="1:26" ht="50.1" customHeight="1">
      <c r="A9" s="140" t="s">
        <v>120</v>
      </c>
      <c r="B9" s="141" t="s">
        <v>371</v>
      </c>
      <c r="C9" s="141" t="s">
        <v>248</v>
      </c>
      <c r="D9" s="141" t="s">
        <v>371</v>
      </c>
      <c r="E9" s="141" t="s">
        <v>248</v>
      </c>
      <c r="F9" s="141" t="s">
        <v>371</v>
      </c>
      <c r="G9" s="141" t="s">
        <v>248</v>
      </c>
      <c r="H9" s="141" t="s">
        <v>371</v>
      </c>
      <c r="I9" s="142" t="s">
        <v>248</v>
      </c>
      <c r="J9" s="66"/>
      <c r="K9" s="140" t="s">
        <v>120</v>
      </c>
      <c r="L9" s="339" t="s">
        <v>358</v>
      </c>
      <c r="M9" s="339" t="s">
        <v>358</v>
      </c>
      <c r="N9" s="339" t="s">
        <v>358</v>
      </c>
      <c r="O9" s="340" t="s">
        <v>358</v>
      </c>
      <c r="P9" s="66"/>
      <c r="Q9" s="140" t="s">
        <v>120</v>
      </c>
      <c r="R9" s="105" t="s">
        <v>74</v>
      </c>
      <c r="S9" s="105" t="s">
        <v>74</v>
      </c>
      <c r="T9" s="105" t="s">
        <v>74</v>
      </c>
      <c r="U9" s="106" t="s">
        <v>74</v>
      </c>
      <c r="W9" s="541"/>
      <c r="X9" s="588"/>
      <c r="Y9" s="589"/>
    </row>
    <row r="10" spans="1:26" ht="25.2" customHeight="1">
      <c r="A10" s="107" t="s">
        <v>121</v>
      </c>
      <c r="B10" s="341">
        <f>C10</f>
        <v>0</v>
      </c>
      <c r="C10" s="171"/>
      <c r="D10" s="341">
        <f>E10</f>
        <v>0</v>
      </c>
      <c r="E10" s="171"/>
      <c r="F10" s="341">
        <f>G10</f>
        <v>0</v>
      </c>
      <c r="G10" s="171"/>
      <c r="H10" s="341">
        <f>I10</f>
        <v>0</v>
      </c>
      <c r="I10" s="172"/>
      <c r="J10" s="66"/>
      <c r="K10" s="107" t="s">
        <v>121</v>
      </c>
      <c r="L10" s="171"/>
      <c r="M10" s="171"/>
      <c r="N10" s="171"/>
      <c r="O10" s="172"/>
      <c r="P10" s="66"/>
      <c r="Q10" s="107" t="s">
        <v>121</v>
      </c>
      <c r="R10" s="171"/>
      <c r="S10" s="171"/>
      <c r="T10" s="171"/>
      <c r="U10" s="172"/>
      <c r="W10" s="110">
        <f>(C10+E10+L10+M10)*2+(I10+G10+N10+O10)*1</f>
        <v>0</v>
      </c>
      <c r="X10" s="111">
        <f>SUM(R10:U10)</f>
        <v>0</v>
      </c>
      <c r="Y10" s="385" t="str">
        <f t="shared" ref="Y10:Y41" si="1">IF(W10&lt;X10,"×","○")</f>
        <v>○</v>
      </c>
    </row>
    <row r="11" spans="1:26" ht="25.2" customHeight="1">
      <c r="A11" s="107" t="s">
        <v>122</v>
      </c>
      <c r="B11" s="341">
        <f t="shared" ref="B11:B40" si="2">C11</f>
        <v>0</v>
      </c>
      <c r="C11" s="171"/>
      <c r="D11" s="341">
        <f t="shared" ref="D11:D40" si="3">E11</f>
        <v>0</v>
      </c>
      <c r="E11" s="171"/>
      <c r="F11" s="341">
        <f t="shared" ref="F11:F40" si="4">G11</f>
        <v>0</v>
      </c>
      <c r="G11" s="171"/>
      <c r="H11" s="341">
        <f t="shared" ref="H11:H40" si="5">I11</f>
        <v>0</v>
      </c>
      <c r="I11" s="172"/>
      <c r="J11" s="66"/>
      <c r="K11" s="107" t="s">
        <v>122</v>
      </c>
      <c r="L11" s="171"/>
      <c r="M11" s="171"/>
      <c r="N11" s="171"/>
      <c r="O11" s="172"/>
      <c r="P11" s="66"/>
      <c r="Q11" s="107" t="s">
        <v>122</v>
      </c>
      <c r="R11" s="171"/>
      <c r="S11" s="171"/>
      <c r="T11" s="171"/>
      <c r="U11" s="172"/>
      <c r="W11" s="110">
        <f t="shared" ref="W11:W40" si="6">(C11+E11+L11+M11)*2+(I11+G11+N11+O11)*1</f>
        <v>0</v>
      </c>
      <c r="X11" s="111">
        <f t="shared" ref="X11:X41" si="7">SUM(R11:U11)</f>
        <v>0</v>
      </c>
      <c r="Y11" s="385" t="str">
        <f t="shared" si="1"/>
        <v>○</v>
      </c>
    </row>
    <row r="12" spans="1:26" ht="25.2" customHeight="1">
      <c r="A12" s="107" t="s">
        <v>123</v>
      </c>
      <c r="B12" s="341">
        <f t="shared" si="2"/>
        <v>0</v>
      </c>
      <c r="C12" s="171"/>
      <c r="D12" s="341">
        <f t="shared" si="3"/>
        <v>0</v>
      </c>
      <c r="E12" s="171"/>
      <c r="F12" s="341">
        <f t="shared" si="4"/>
        <v>0</v>
      </c>
      <c r="G12" s="171"/>
      <c r="H12" s="341">
        <f t="shared" si="5"/>
        <v>0</v>
      </c>
      <c r="I12" s="172"/>
      <c r="J12" s="66"/>
      <c r="K12" s="107" t="s">
        <v>123</v>
      </c>
      <c r="L12" s="171"/>
      <c r="M12" s="171"/>
      <c r="N12" s="171"/>
      <c r="O12" s="172"/>
      <c r="P12" s="66"/>
      <c r="Q12" s="107" t="s">
        <v>123</v>
      </c>
      <c r="R12" s="171"/>
      <c r="S12" s="171"/>
      <c r="T12" s="171"/>
      <c r="U12" s="172"/>
      <c r="W12" s="110">
        <f t="shared" si="6"/>
        <v>0</v>
      </c>
      <c r="X12" s="111">
        <f t="shared" si="7"/>
        <v>0</v>
      </c>
      <c r="Y12" s="385" t="str">
        <f t="shared" si="1"/>
        <v>○</v>
      </c>
    </row>
    <row r="13" spans="1:26" ht="25.2" customHeight="1">
      <c r="A13" s="107" t="s">
        <v>124</v>
      </c>
      <c r="B13" s="341">
        <f t="shared" si="2"/>
        <v>0</v>
      </c>
      <c r="C13" s="171"/>
      <c r="D13" s="341">
        <f t="shared" si="3"/>
        <v>0</v>
      </c>
      <c r="E13" s="171"/>
      <c r="F13" s="341">
        <f t="shared" si="4"/>
        <v>0</v>
      </c>
      <c r="G13" s="171"/>
      <c r="H13" s="341">
        <f t="shared" si="5"/>
        <v>0</v>
      </c>
      <c r="I13" s="172"/>
      <c r="J13" s="66"/>
      <c r="K13" s="107" t="s">
        <v>124</v>
      </c>
      <c r="L13" s="171"/>
      <c r="M13" s="171"/>
      <c r="N13" s="171"/>
      <c r="O13" s="172"/>
      <c r="P13" s="66"/>
      <c r="Q13" s="107" t="s">
        <v>124</v>
      </c>
      <c r="R13" s="171"/>
      <c r="S13" s="171"/>
      <c r="T13" s="171"/>
      <c r="U13" s="172"/>
      <c r="W13" s="110">
        <f t="shared" si="6"/>
        <v>0</v>
      </c>
      <c r="X13" s="111">
        <f t="shared" si="7"/>
        <v>0</v>
      </c>
      <c r="Y13" s="385" t="str">
        <f t="shared" si="1"/>
        <v>○</v>
      </c>
    </row>
    <row r="14" spans="1:26" ht="25.2" customHeight="1">
      <c r="A14" s="107" t="s">
        <v>125</v>
      </c>
      <c r="B14" s="341">
        <f t="shared" si="2"/>
        <v>0</v>
      </c>
      <c r="C14" s="171"/>
      <c r="D14" s="341">
        <f t="shared" si="3"/>
        <v>0</v>
      </c>
      <c r="E14" s="171"/>
      <c r="F14" s="341">
        <f t="shared" si="4"/>
        <v>0</v>
      </c>
      <c r="G14" s="171"/>
      <c r="H14" s="341">
        <f t="shared" si="5"/>
        <v>0</v>
      </c>
      <c r="I14" s="172"/>
      <c r="J14" s="66"/>
      <c r="K14" s="107" t="s">
        <v>125</v>
      </c>
      <c r="L14" s="171"/>
      <c r="M14" s="171"/>
      <c r="N14" s="171"/>
      <c r="O14" s="172"/>
      <c r="P14" s="66"/>
      <c r="Q14" s="107" t="s">
        <v>125</v>
      </c>
      <c r="R14" s="171"/>
      <c r="S14" s="171"/>
      <c r="T14" s="171"/>
      <c r="U14" s="172"/>
      <c r="W14" s="110">
        <f t="shared" si="6"/>
        <v>0</v>
      </c>
      <c r="X14" s="111">
        <f t="shared" si="7"/>
        <v>0</v>
      </c>
      <c r="Y14" s="385" t="str">
        <f t="shared" si="1"/>
        <v>○</v>
      </c>
    </row>
    <row r="15" spans="1:26" ht="25.2" customHeight="1">
      <c r="A15" s="107" t="s">
        <v>126</v>
      </c>
      <c r="B15" s="341">
        <f t="shared" si="2"/>
        <v>0</v>
      </c>
      <c r="C15" s="171"/>
      <c r="D15" s="341">
        <f t="shared" si="3"/>
        <v>0</v>
      </c>
      <c r="E15" s="171"/>
      <c r="F15" s="341">
        <f t="shared" si="4"/>
        <v>0</v>
      </c>
      <c r="G15" s="171"/>
      <c r="H15" s="341">
        <f t="shared" si="5"/>
        <v>0</v>
      </c>
      <c r="I15" s="172"/>
      <c r="J15" s="66"/>
      <c r="K15" s="107" t="s">
        <v>126</v>
      </c>
      <c r="L15" s="171"/>
      <c r="M15" s="171"/>
      <c r="N15" s="171"/>
      <c r="O15" s="172"/>
      <c r="P15" s="66"/>
      <c r="Q15" s="107" t="s">
        <v>126</v>
      </c>
      <c r="R15" s="171"/>
      <c r="S15" s="171"/>
      <c r="T15" s="171"/>
      <c r="U15" s="172"/>
      <c r="W15" s="110">
        <f t="shared" si="6"/>
        <v>0</v>
      </c>
      <c r="X15" s="111">
        <f t="shared" si="7"/>
        <v>0</v>
      </c>
      <c r="Y15" s="385" t="str">
        <f t="shared" si="1"/>
        <v>○</v>
      </c>
    </row>
    <row r="16" spans="1:26" ht="25.2" customHeight="1">
      <c r="A16" s="107" t="s">
        <v>127</v>
      </c>
      <c r="B16" s="341">
        <f t="shared" si="2"/>
        <v>0</v>
      </c>
      <c r="C16" s="171"/>
      <c r="D16" s="341">
        <f t="shared" si="3"/>
        <v>0</v>
      </c>
      <c r="E16" s="171"/>
      <c r="F16" s="341">
        <f t="shared" si="4"/>
        <v>0</v>
      </c>
      <c r="G16" s="171"/>
      <c r="H16" s="341">
        <f t="shared" si="5"/>
        <v>0</v>
      </c>
      <c r="I16" s="172"/>
      <c r="J16" s="66"/>
      <c r="K16" s="107" t="s">
        <v>127</v>
      </c>
      <c r="L16" s="171"/>
      <c r="M16" s="171"/>
      <c r="N16" s="171"/>
      <c r="O16" s="172"/>
      <c r="P16" s="66"/>
      <c r="Q16" s="107" t="s">
        <v>127</v>
      </c>
      <c r="R16" s="171"/>
      <c r="S16" s="171"/>
      <c r="T16" s="171"/>
      <c r="U16" s="172"/>
      <c r="W16" s="110">
        <f t="shared" si="6"/>
        <v>0</v>
      </c>
      <c r="X16" s="111">
        <f t="shared" si="7"/>
        <v>0</v>
      </c>
      <c r="Y16" s="385" t="str">
        <f t="shared" si="1"/>
        <v>○</v>
      </c>
    </row>
    <row r="17" spans="1:25" ht="25.2" customHeight="1">
      <c r="A17" s="107" t="s">
        <v>128</v>
      </c>
      <c r="B17" s="341">
        <f t="shared" si="2"/>
        <v>0</v>
      </c>
      <c r="C17" s="171"/>
      <c r="D17" s="341">
        <f t="shared" si="3"/>
        <v>0</v>
      </c>
      <c r="E17" s="171"/>
      <c r="F17" s="341">
        <f t="shared" si="4"/>
        <v>0</v>
      </c>
      <c r="G17" s="171"/>
      <c r="H17" s="341">
        <f t="shared" si="5"/>
        <v>0</v>
      </c>
      <c r="I17" s="172"/>
      <c r="J17" s="66"/>
      <c r="K17" s="107" t="s">
        <v>128</v>
      </c>
      <c r="L17" s="171"/>
      <c r="M17" s="171"/>
      <c r="N17" s="171"/>
      <c r="O17" s="172"/>
      <c r="P17" s="66"/>
      <c r="Q17" s="107" t="s">
        <v>128</v>
      </c>
      <c r="R17" s="171"/>
      <c r="S17" s="171"/>
      <c r="T17" s="171"/>
      <c r="U17" s="172"/>
      <c r="W17" s="110">
        <f t="shared" si="6"/>
        <v>0</v>
      </c>
      <c r="X17" s="111">
        <f t="shared" si="7"/>
        <v>0</v>
      </c>
      <c r="Y17" s="385" t="str">
        <f t="shared" si="1"/>
        <v>○</v>
      </c>
    </row>
    <row r="18" spans="1:25" ht="25.2" customHeight="1">
      <c r="A18" s="107" t="s">
        <v>129</v>
      </c>
      <c r="B18" s="341">
        <f t="shared" si="2"/>
        <v>0</v>
      </c>
      <c r="C18" s="171"/>
      <c r="D18" s="341">
        <f t="shared" si="3"/>
        <v>0</v>
      </c>
      <c r="E18" s="171"/>
      <c r="F18" s="341">
        <f t="shared" si="4"/>
        <v>0</v>
      </c>
      <c r="G18" s="171"/>
      <c r="H18" s="341">
        <f t="shared" si="5"/>
        <v>0</v>
      </c>
      <c r="I18" s="172"/>
      <c r="J18" s="66"/>
      <c r="K18" s="107" t="s">
        <v>129</v>
      </c>
      <c r="L18" s="171"/>
      <c r="M18" s="171"/>
      <c r="N18" s="171"/>
      <c r="O18" s="172"/>
      <c r="P18" s="66"/>
      <c r="Q18" s="107" t="s">
        <v>129</v>
      </c>
      <c r="R18" s="171"/>
      <c r="S18" s="171"/>
      <c r="T18" s="171"/>
      <c r="U18" s="172"/>
      <c r="W18" s="110">
        <f t="shared" si="6"/>
        <v>0</v>
      </c>
      <c r="X18" s="111">
        <f t="shared" si="7"/>
        <v>0</v>
      </c>
      <c r="Y18" s="385" t="str">
        <f t="shared" si="1"/>
        <v>○</v>
      </c>
    </row>
    <row r="19" spans="1:25" ht="25.2" customHeight="1">
      <c r="A19" s="107" t="s">
        <v>130</v>
      </c>
      <c r="B19" s="341">
        <f t="shared" si="2"/>
        <v>0</v>
      </c>
      <c r="C19" s="171"/>
      <c r="D19" s="341">
        <f t="shared" si="3"/>
        <v>0</v>
      </c>
      <c r="E19" s="171"/>
      <c r="F19" s="341">
        <f t="shared" si="4"/>
        <v>0</v>
      </c>
      <c r="G19" s="171"/>
      <c r="H19" s="341">
        <f t="shared" si="5"/>
        <v>0</v>
      </c>
      <c r="I19" s="172"/>
      <c r="J19" s="66"/>
      <c r="K19" s="107" t="s">
        <v>130</v>
      </c>
      <c r="L19" s="171"/>
      <c r="M19" s="171"/>
      <c r="N19" s="171"/>
      <c r="O19" s="172"/>
      <c r="P19" s="66"/>
      <c r="Q19" s="107" t="s">
        <v>130</v>
      </c>
      <c r="R19" s="171"/>
      <c r="S19" s="171"/>
      <c r="T19" s="171"/>
      <c r="U19" s="172"/>
      <c r="W19" s="110">
        <f t="shared" si="6"/>
        <v>0</v>
      </c>
      <c r="X19" s="111">
        <f t="shared" si="7"/>
        <v>0</v>
      </c>
      <c r="Y19" s="385" t="str">
        <f t="shared" si="1"/>
        <v>○</v>
      </c>
    </row>
    <row r="20" spans="1:25" ht="25.2" customHeight="1">
      <c r="A20" s="107" t="s">
        <v>131</v>
      </c>
      <c r="B20" s="341">
        <f t="shared" si="2"/>
        <v>0</v>
      </c>
      <c r="C20" s="171"/>
      <c r="D20" s="341">
        <f t="shared" si="3"/>
        <v>0</v>
      </c>
      <c r="E20" s="171"/>
      <c r="F20" s="341">
        <f t="shared" si="4"/>
        <v>0</v>
      </c>
      <c r="G20" s="171"/>
      <c r="H20" s="341">
        <f t="shared" si="5"/>
        <v>0</v>
      </c>
      <c r="I20" s="172"/>
      <c r="J20" s="66"/>
      <c r="K20" s="107" t="s">
        <v>131</v>
      </c>
      <c r="L20" s="171"/>
      <c r="M20" s="171"/>
      <c r="N20" s="171"/>
      <c r="O20" s="172"/>
      <c r="P20" s="66"/>
      <c r="Q20" s="107" t="s">
        <v>131</v>
      </c>
      <c r="R20" s="171"/>
      <c r="S20" s="171"/>
      <c r="T20" s="171"/>
      <c r="U20" s="172"/>
      <c r="W20" s="110">
        <f t="shared" si="6"/>
        <v>0</v>
      </c>
      <c r="X20" s="111">
        <f t="shared" si="7"/>
        <v>0</v>
      </c>
      <c r="Y20" s="385" t="str">
        <f t="shared" si="1"/>
        <v>○</v>
      </c>
    </row>
    <row r="21" spans="1:25" ht="25.2" customHeight="1">
      <c r="A21" s="107" t="s">
        <v>132</v>
      </c>
      <c r="B21" s="341">
        <f t="shared" si="2"/>
        <v>0</v>
      </c>
      <c r="C21" s="171"/>
      <c r="D21" s="341">
        <f t="shared" si="3"/>
        <v>0</v>
      </c>
      <c r="E21" s="171"/>
      <c r="F21" s="341">
        <f t="shared" si="4"/>
        <v>0</v>
      </c>
      <c r="G21" s="171"/>
      <c r="H21" s="341">
        <f t="shared" si="5"/>
        <v>0</v>
      </c>
      <c r="I21" s="172"/>
      <c r="J21" s="66"/>
      <c r="K21" s="107" t="s">
        <v>132</v>
      </c>
      <c r="L21" s="171"/>
      <c r="M21" s="171"/>
      <c r="N21" s="171"/>
      <c r="O21" s="172"/>
      <c r="P21" s="66"/>
      <c r="Q21" s="107" t="s">
        <v>132</v>
      </c>
      <c r="R21" s="171"/>
      <c r="S21" s="171"/>
      <c r="T21" s="171"/>
      <c r="U21" s="172"/>
      <c r="W21" s="110">
        <f t="shared" si="6"/>
        <v>0</v>
      </c>
      <c r="X21" s="111">
        <f t="shared" si="7"/>
        <v>0</v>
      </c>
      <c r="Y21" s="385" t="str">
        <f t="shared" si="1"/>
        <v>○</v>
      </c>
    </row>
    <row r="22" spans="1:25" ht="25.2" customHeight="1">
      <c r="A22" s="107" t="s">
        <v>133</v>
      </c>
      <c r="B22" s="341">
        <f t="shared" si="2"/>
        <v>0</v>
      </c>
      <c r="C22" s="171"/>
      <c r="D22" s="341">
        <f t="shared" si="3"/>
        <v>0</v>
      </c>
      <c r="E22" s="171"/>
      <c r="F22" s="341">
        <f t="shared" si="4"/>
        <v>0</v>
      </c>
      <c r="G22" s="171"/>
      <c r="H22" s="341">
        <f t="shared" si="5"/>
        <v>0</v>
      </c>
      <c r="I22" s="172"/>
      <c r="J22" s="66"/>
      <c r="K22" s="107" t="s">
        <v>133</v>
      </c>
      <c r="L22" s="171"/>
      <c r="M22" s="171"/>
      <c r="N22" s="171"/>
      <c r="O22" s="172"/>
      <c r="P22" s="66"/>
      <c r="Q22" s="107" t="s">
        <v>133</v>
      </c>
      <c r="R22" s="171"/>
      <c r="S22" s="171"/>
      <c r="T22" s="171"/>
      <c r="U22" s="172"/>
      <c r="W22" s="110">
        <f t="shared" si="6"/>
        <v>0</v>
      </c>
      <c r="X22" s="111">
        <f t="shared" si="7"/>
        <v>0</v>
      </c>
      <c r="Y22" s="385" t="str">
        <f t="shared" si="1"/>
        <v>○</v>
      </c>
    </row>
    <row r="23" spans="1:25" ht="25.2" customHeight="1">
      <c r="A23" s="107" t="s">
        <v>134</v>
      </c>
      <c r="B23" s="341">
        <f t="shared" si="2"/>
        <v>0</v>
      </c>
      <c r="C23" s="171"/>
      <c r="D23" s="341">
        <f t="shared" si="3"/>
        <v>0</v>
      </c>
      <c r="E23" s="171"/>
      <c r="F23" s="341">
        <f t="shared" si="4"/>
        <v>0</v>
      </c>
      <c r="G23" s="171"/>
      <c r="H23" s="341">
        <f t="shared" si="5"/>
        <v>0</v>
      </c>
      <c r="I23" s="172"/>
      <c r="J23" s="66"/>
      <c r="K23" s="107" t="s">
        <v>134</v>
      </c>
      <c r="L23" s="171"/>
      <c r="M23" s="171"/>
      <c r="N23" s="171"/>
      <c r="O23" s="172"/>
      <c r="P23" s="66"/>
      <c r="Q23" s="107" t="s">
        <v>134</v>
      </c>
      <c r="R23" s="171"/>
      <c r="S23" s="171"/>
      <c r="T23" s="171"/>
      <c r="U23" s="172"/>
      <c r="W23" s="110">
        <f t="shared" si="6"/>
        <v>0</v>
      </c>
      <c r="X23" s="111">
        <f t="shared" si="7"/>
        <v>0</v>
      </c>
      <c r="Y23" s="385" t="str">
        <f t="shared" si="1"/>
        <v>○</v>
      </c>
    </row>
    <row r="24" spans="1:25" ht="25.2" customHeight="1">
      <c r="A24" s="107" t="s">
        <v>135</v>
      </c>
      <c r="B24" s="341">
        <f t="shared" si="2"/>
        <v>0</v>
      </c>
      <c r="C24" s="171"/>
      <c r="D24" s="341">
        <f t="shared" si="3"/>
        <v>0</v>
      </c>
      <c r="E24" s="171"/>
      <c r="F24" s="341">
        <f t="shared" si="4"/>
        <v>0</v>
      </c>
      <c r="G24" s="171"/>
      <c r="H24" s="341">
        <f t="shared" si="5"/>
        <v>0</v>
      </c>
      <c r="I24" s="172"/>
      <c r="J24" s="66"/>
      <c r="K24" s="107" t="s">
        <v>135</v>
      </c>
      <c r="L24" s="171"/>
      <c r="M24" s="171"/>
      <c r="N24" s="171"/>
      <c r="O24" s="172"/>
      <c r="P24" s="66"/>
      <c r="Q24" s="107" t="s">
        <v>135</v>
      </c>
      <c r="R24" s="171"/>
      <c r="S24" s="171"/>
      <c r="T24" s="171"/>
      <c r="U24" s="172"/>
      <c r="W24" s="110">
        <f t="shared" si="6"/>
        <v>0</v>
      </c>
      <c r="X24" s="111">
        <f t="shared" si="7"/>
        <v>0</v>
      </c>
      <c r="Y24" s="385" t="str">
        <f t="shared" si="1"/>
        <v>○</v>
      </c>
    </row>
    <row r="25" spans="1:25" ht="25.2" customHeight="1">
      <c r="A25" s="107" t="s">
        <v>136</v>
      </c>
      <c r="B25" s="341">
        <f t="shared" si="2"/>
        <v>0</v>
      </c>
      <c r="C25" s="171"/>
      <c r="D25" s="341">
        <f t="shared" si="3"/>
        <v>0</v>
      </c>
      <c r="E25" s="171"/>
      <c r="F25" s="341">
        <f t="shared" si="4"/>
        <v>0</v>
      </c>
      <c r="G25" s="171"/>
      <c r="H25" s="341">
        <f t="shared" si="5"/>
        <v>0</v>
      </c>
      <c r="I25" s="172"/>
      <c r="J25" s="66"/>
      <c r="K25" s="107" t="s">
        <v>136</v>
      </c>
      <c r="L25" s="171"/>
      <c r="M25" s="171"/>
      <c r="N25" s="171"/>
      <c r="O25" s="172"/>
      <c r="P25" s="66"/>
      <c r="Q25" s="107" t="s">
        <v>136</v>
      </c>
      <c r="R25" s="171"/>
      <c r="S25" s="171"/>
      <c r="T25" s="171"/>
      <c r="U25" s="172"/>
      <c r="W25" s="110">
        <f t="shared" si="6"/>
        <v>0</v>
      </c>
      <c r="X25" s="111">
        <f t="shared" si="7"/>
        <v>0</v>
      </c>
      <c r="Y25" s="385" t="str">
        <f t="shared" si="1"/>
        <v>○</v>
      </c>
    </row>
    <row r="26" spans="1:25" ht="25.2" customHeight="1">
      <c r="A26" s="107" t="s">
        <v>137</v>
      </c>
      <c r="B26" s="341">
        <f t="shared" si="2"/>
        <v>0</v>
      </c>
      <c r="C26" s="171"/>
      <c r="D26" s="341">
        <f t="shared" si="3"/>
        <v>0</v>
      </c>
      <c r="E26" s="171"/>
      <c r="F26" s="341">
        <f t="shared" si="4"/>
        <v>0</v>
      </c>
      <c r="G26" s="171"/>
      <c r="H26" s="341">
        <f t="shared" si="5"/>
        <v>0</v>
      </c>
      <c r="I26" s="172"/>
      <c r="J26" s="66"/>
      <c r="K26" s="107" t="s">
        <v>137</v>
      </c>
      <c r="L26" s="171"/>
      <c r="M26" s="171"/>
      <c r="N26" s="171"/>
      <c r="O26" s="172"/>
      <c r="P26" s="66"/>
      <c r="Q26" s="107" t="s">
        <v>137</v>
      </c>
      <c r="R26" s="171"/>
      <c r="S26" s="171"/>
      <c r="T26" s="171"/>
      <c r="U26" s="172"/>
      <c r="W26" s="110">
        <f t="shared" si="6"/>
        <v>0</v>
      </c>
      <c r="X26" s="111">
        <f t="shared" si="7"/>
        <v>0</v>
      </c>
      <c r="Y26" s="385" t="str">
        <f t="shared" si="1"/>
        <v>○</v>
      </c>
    </row>
    <row r="27" spans="1:25" ht="25.2" customHeight="1">
      <c r="A27" s="107" t="s">
        <v>138</v>
      </c>
      <c r="B27" s="341">
        <f t="shared" si="2"/>
        <v>0</v>
      </c>
      <c r="C27" s="171"/>
      <c r="D27" s="341">
        <f t="shared" si="3"/>
        <v>0</v>
      </c>
      <c r="E27" s="171"/>
      <c r="F27" s="341">
        <f t="shared" si="4"/>
        <v>0</v>
      </c>
      <c r="G27" s="171"/>
      <c r="H27" s="341">
        <f t="shared" si="5"/>
        <v>0</v>
      </c>
      <c r="I27" s="172"/>
      <c r="J27" s="66"/>
      <c r="K27" s="107" t="s">
        <v>138</v>
      </c>
      <c r="L27" s="171"/>
      <c r="M27" s="171"/>
      <c r="N27" s="171"/>
      <c r="O27" s="172"/>
      <c r="P27" s="66"/>
      <c r="Q27" s="107" t="s">
        <v>138</v>
      </c>
      <c r="R27" s="171"/>
      <c r="S27" s="171"/>
      <c r="T27" s="171"/>
      <c r="U27" s="172"/>
      <c r="W27" s="110">
        <f t="shared" si="6"/>
        <v>0</v>
      </c>
      <c r="X27" s="111">
        <f t="shared" si="7"/>
        <v>0</v>
      </c>
      <c r="Y27" s="385" t="str">
        <f t="shared" si="1"/>
        <v>○</v>
      </c>
    </row>
    <row r="28" spans="1:25" ht="25.2" customHeight="1">
      <c r="A28" s="107" t="s">
        <v>139</v>
      </c>
      <c r="B28" s="341">
        <f t="shared" si="2"/>
        <v>0</v>
      </c>
      <c r="C28" s="171"/>
      <c r="D28" s="341">
        <f t="shared" si="3"/>
        <v>0</v>
      </c>
      <c r="E28" s="171"/>
      <c r="F28" s="341">
        <f t="shared" si="4"/>
        <v>0</v>
      </c>
      <c r="G28" s="171"/>
      <c r="H28" s="341">
        <f t="shared" si="5"/>
        <v>0</v>
      </c>
      <c r="I28" s="172"/>
      <c r="J28" s="66"/>
      <c r="K28" s="107" t="s">
        <v>139</v>
      </c>
      <c r="L28" s="171"/>
      <c r="M28" s="171"/>
      <c r="N28" s="171"/>
      <c r="O28" s="172"/>
      <c r="P28" s="66"/>
      <c r="Q28" s="107" t="s">
        <v>139</v>
      </c>
      <c r="R28" s="171"/>
      <c r="S28" s="171"/>
      <c r="T28" s="171"/>
      <c r="U28" s="172"/>
      <c r="W28" s="110">
        <f t="shared" si="6"/>
        <v>0</v>
      </c>
      <c r="X28" s="111">
        <f t="shared" si="7"/>
        <v>0</v>
      </c>
      <c r="Y28" s="385" t="str">
        <f t="shared" si="1"/>
        <v>○</v>
      </c>
    </row>
    <row r="29" spans="1:25" ht="25.2" customHeight="1">
      <c r="A29" s="107" t="s">
        <v>140</v>
      </c>
      <c r="B29" s="341">
        <f t="shared" si="2"/>
        <v>0</v>
      </c>
      <c r="C29" s="171"/>
      <c r="D29" s="341">
        <f t="shared" si="3"/>
        <v>0</v>
      </c>
      <c r="E29" s="171"/>
      <c r="F29" s="341">
        <f t="shared" si="4"/>
        <v>0</v>
      </c>
      <c r="G29" s="171"/>
      <c r="H29" s="341">
        <f t="shared" si="5"/>
        <v>0</v>
      </c>
      <c r="I29" s="172"/>
      <c r="J29" s="66"/>
      <c r="K29" s="107" t="s">
        <v>140</v>
      </c>
      <c r="L29" s="171"/>
      <c r="M29" s="171"/>
      <c r="N29" s="171"/>
      <c r="O29" s="172"/>
      <c r="P29" s="66"/>
      <c r="Q29" s="107" t="s">
        <v>140</v>
      </c>
      <c r="R29" s="171"/>
      <c r="S29" s="171"/>
      <c r="T29" s="171"/>
      <c r="U29" s="172"/>
      <c r="W29" s="110">
        <f t="shared" si="6"/>
        <v>0</v>
      </c>
      <c r="X29" s="111">
        <f t="shared" si="7"/>
        <v>0</v>
      </c>
      <c r="Y29" s="385" t="str">
        <f t="shared" si="1"/>
        <v>○</v>
      </c>
    </row>
    <row r="30" spans="1:25" ht="25.2" customHeight="1">
      <c r="A30" s="107" t="s">
        <v>141</v>
      </c>
      <c r="B30" s="341">
        <f t="shared" si="2"/>
        <v>0</v>
      </c>
      <c r="C30" s="171"/>
      <c r="D30" s="341">
        <f t="shared" si="3"/>
        <v>0</v>
      </c>
      <c r="E30" s="171"/>
      <c r="F30" s="341">
        <f t="shared" si="4"/>
        <v>0</v>
      </c>
      <c r="G30" s="171"/>
      <c r="H30" s="341">
        <f t="shared" si="5"/>
        <v>0</v>
      </c>
      <c r="I30" s="172"/>
      <c r="J30" s="66"/>
      <c r="K30" s="107" t="s">
        <v>141</v>
      </c>
      <c r="L30" s="171"/>
      <c r="M30" s="171"/>
      <c r="N30" s="171"/>
      <c r="O30" s="172"/>
      <c r="P30" s="66"/>
      <c r="Q30" s="107" t="s">
        <v>141</v>
      </c>
      <c r="R30" s="171"/>
      <c r="S30" s="171"/>
      <c r="T30" s="171"/>
      <c r="U30" s="172"/>
      <c r="W30" s="110">
        <f t="shared" si="6"/>
        <v>0</v>
      </c>
      <c r="X30" s="111">
        <f t="shared" si="7"/>
        <v>0</v>
      </c>
      <c r="Y30" s="385" t="str">
        <f t="shared" si="1"/>
        <v>○</v>
      </c>
    </row>
    <row r="31" spans="1:25" ht="25.2" customHeight="1">
      <c r="A31" s="107" t="s">
        <v>142</v>
      </c>
      <c r="B31" s="341">
        <f t="shared" si="2"/>
        <v>0</v>
      </c>
      <c r="C31" s="171"/>
      <c r="D31" s="341">
        <f t="shared" si="3"/>
        <v>0</v>
      </c>
      <c r="E31" s="171"/>
      <c r="F31" s="341">
        <f t="shared" si="4"/>
        <v>0</v>
      </c>
      <c r="G31" s="171"/>
      <c r="H31" s="341">
        <f t="shared" si="5"/>
        <v>0</v>
      </c>
      <c r="I31" s="172"/>
      <c r="J31" s="66"/>
      <c r="K31" s="107" t="s">
        <v>142</v>
      </c>
      <c r="L31" s="171"/>
      <c r="M31" s="171"/>
      <c r="N31" s="171"/>
      <c r="O31" s="172"/>
      <c r="P31" s="66"/>
      <c r="Q31" s="107" t="s">
        <v>142</v>
      </c>
      <c r="R31" s="171"/>
      <c r="S31" s="171"/>
      <c r="T31" s="171"/>
      <c r="U31" s="172"/>
      <c r="W31" s="110">
        <f t="shared" si="6"/>
        <v>0</v>
      </c>
      <c r="X31" s="111">
        <f t="shared" si="7"/>
        <v>0</v>
      </c>
      <c r="Y31" s="385" t="str">
        <f t="shared" si="1"/>
        <v>○</v>
      </c>
    </row>
    <row r="32" spans="1:25" ht="25.2" customHeight="1">
      <c r="A32" s="107" t="s">
        <v>143</v>
      </c>
      <c r="B32" s="341">
        <f t="shared" si="2"/>
        <v>0</v>
      </c>
      <c r="C32" s="171"/>
      <c r="D32" s="341">
        <f t="shared" si="3"/>
        <v>0</v>
      </c>
      <c r="E32" s="171"/>
      <c r="F32" s="341">
        <f t="shared" si="4"/>
        <v>0</v>
      </c>
      <c r="G32" s="171"/>
      <c r="H32" s="341">
        <f t="shared" si="5"/>
        <v>0</v>
      </c>
      <c r="I32" s="172"/>
      <c r="J32" s="66"/>
      <c r="K32" s="107" t="s">
        <v>143</v>
      </c>
      <c r="L32" s="171"/>
      <c r="M32" s="171"/>
      <c r="N32" s="171"/>
      <c r="O32" s="172"/>
      <c r="P32" s="66"/>
      <c r="Q32" s="107" t="s">
        <v>143</v>
      </c>
      <c r="R32" s="171"/>
      <c r="S32" s="171"/>
      <c r="T32" s="171"/>
      <c r="U32" s="172"/>
      <c r="W32" s="110">
        <f t="shared" si="6"/>
        <v>0</v>
      </c>
      <c r="X32" s="111">
        <f t="shared" si="7"/>
        <v>0</v>
      </c>
      <c r="Y32" s="385" t="str">
        <f t="shared" si="1"/>
        <v>○</v>
      </c>
    </row>
    <row r="33" spans="1:25" ht="25.2" customHeight="1">
      <c r="A33" s="107" t="s">
        <v>144</v>
      </c>
      <c r="B33" s="341">
        <f t="shared" si="2"/>
        <v>0</v>
      </c>
      <c r="C33" s="171"/>
      <c r="D33" s="341">
        <f t="shared" si="3"/>
        <v>0</v>
      </c>
      <c r="E33" s="171"/>
      <c r="F33" s="341">
        <f t="shared" si="4"/>
        <v>0</v>
      </c>
      <c r="G33" s="171"/>
      <c r="H33" s="341">
        <f t="shared" si="5"/>
        <v>0</v>
      </c>
      <c r="I33" s="172"/>
      <c r="J33" s="66"/>
      <c r="K33" s="107" t="s">
        <v>144</v>
      </c>
      <c r="L33" s="171"/>
      <c r="M33" s="171"/>
      <c r="N33" s="171"/>
      <c r="O33" s="172"/>
      <c r="P33" s="66"/>
      <c r="Q33" s="107" t="s">
        <v>144</v>
      </c>
      <c r="R33" s="171"/>
      <c r="S33" s="171"/>
      <c r="T33" s="171"/>
      <c r="U33" s="172"/>
      <c r="W33" s="110">
        <f t="shared" si="6"/>
        <v>0</v>
      </c>
      <c r="X33" s="111">
        <f t="shared" si="7"/>
        <v>0</v>
      </c>
      <c r="Y33" s="385" t="str">
        <f t="shared" si="1"/>
        <v>○</v>
      </c>
    </row>
    <row r="34" spans="1:25" ht="25.2" customHeight="1">
      <c r="A34" s="107" t="s">
        <v>145</v>
      </c>
      <c r="B34" s="341">
        <f t="shared" si="2"/>
        <v>0</v>
      </c>
      <c r="C34" s="171"/>
      <c r="D34" s="341">
        <f t="shared" si="3"/>
        <v>0</v>
      </c>
      <c r="E34" s="171"/>
      <c r="F34" s="341">
        <f t="shared" si="4"/>
        <v>0</v>
      </c>
      <c r="G34" s="171"/>
      <c r="H34" s="341">
        <f t="shared" si="5"/>
        <v>0</v>
      </c>
      <c r="I34" s="172"/>
      <c r="J34" s="66"/>
      <c r="K34" s="107" t="s">
        <v>145</v>
      </c>
      <c r="L34" s="171"/>
      <c r="M34" s="171"/>
      <c r="N34" s="171"/>
      <c r="O34" s="172"/>
      <c r="P34" s="66"/>
      <c r="Q34" s="107" t="s">
        <v>145</v>
      </c>
      <c r="R34" s="171"/>
      <c r="S34" s="171"/>
      <c r="T34" s="171"/>
      <c r="U34" s="172"/>
      <c r="W34" s="110">
        <f t="shared" si="6"/>
        <v>0</v>
      </c>
      <c r="X34" s="111">
        <f t="shared" si="7"/>
        <v>0</v>
      </c>
      <c r="Y34" s="385" t="str">
        <f t="shared" si="1"/>
        <v>○</v>
      </c>
    </row>
    <row r="35" spans="1:25" ht="25.2" customHeight="1">
      <c r="A35" s="107" t="s">
        <v>146</v>
      </c>
      <c r="B35" s="341">
        <f t="shared" si="2"/>
        <v>0</v>
      </c>
      <c r="C35" s="171"/>
      <c r="D35" s="341">
        <f t="shared" si="3"/>
        <v>0</v>
      </c>
      <c r="E35" s="171"/>
      <c r="F35" s="341">
        <f t="shared" si="4"/>
        <v>0</v>
      </c>
      <c r="G35" s="171"/>
      <c r="H35" s="341">
        <f t="shared" si="5"/>
        <v>0</v>
      </c>
      <c r="I35" s="172"/>
      <c r="J35" s="66"/>
      <c r="K35" s="107" t="s">
        <v>146</v>
      </c>
      <c r="L35" s="171"/>
      <c r="M35" s="171"/>
      <c r="N35" s="171"/>
      <c r="O35" s="172"/>
      <c r="P35" s="66"/>
      <c r="Q35" s="107" t="s">
        <v>146</v>
      </c>
      <c r="R35" s="171"/>
      <c r="S35" s="171"/>
      <c r="T35" s="171"/>
      <c r="U35" s="172"/>
      <c r="W35" s="110">
        <f t="shared" si="6"/>
        <v>0</v>
      </c>
      <c r="X35" s="111">
        <f t="shared" si="7"/>
        <v>0</v>
      </c>
      <c r="Y35" s="385" t="str">
        <f t="shared" si="1"/>
        <v>○</v>
      </c>
    </row>
    <row r="36" spans="1:25" ht="25.2" customHeight="1">
      <c r="A36" s="107" t="s">
        <v>147</v>
      </c>
      <c r="B36" s="341">
        <f t="shared" si="2"/>
        <v>0</v>
      </c>
      <c r="C36" s="171"/>
      <c r="D36" s="341">
        <f t="shared" si="3"/>
        <v>0</v>
      </c>
      <c r="E36" s="171"/>
      <c r="F36" s="341">
        <f t="shared" si="4"/>
        <v>0</v>
      </c>
      <c r="G36" s="171"/>
      <c r="H36" s="341">
        <f t="shared" si="5"/>
        <v>0</v>
      </c>
      <c r="I36" s="172"/>
      <c r="J36" s="66"/>
      <c r="K36" s="107" t="s">
        <v>147</v>
      </c>
      <c r="L36" s="171"/>
      <c r="M36" s="171"/>
      <c r="N36" s="171"/>
      <c r="O36" s="172"/>
      <c r="P36" s="66"/>
      <c r="Q36" s="107" t="s">
        <v>147</v>
      </c>
      <c r="R36" s="171"/>
      <c r="S36" s="171"/>
      <c r="T36" s="171"/>
      <c r="U36" s="172"/>
      <c r="W36" s="110">
        <f t="shared" si="6"/>
        <v>0</v>
      </c>
      <c r="X36" s="111">
        <f t="shared" si="7"/>
        <v>0</v>
      </c>
      <c r="Y36" s="385" t="str">
        <f t="shared" si="1"/>
        <v>○</v>
      </c>
    </row>
    <row r="37" spans="1:25" ht="25.2" customHeight="1">
      <c r="A37" s="107" t="s">
        <v>148</v>
      </c>
      <c r="B37" s="341">
        <f t="shared" si="2"/>
        <v>0</v>
      </c>
      <c r="C37" s="171"/>
      <c r="D37" s="341">
        <f t="shared" si="3"/>
        <v>0</v>
      </c>
      <c r="E37" s="171"/>
      <c r="F37" s="341">
        <f t="shared" si="4"/>
        <v>0</v>
      </c>
      <c r="G37" s="171"/>
      <c r="H37" s="341">
        <f t="shared" si="5"/>
        <v>0</v>
      </c>
      <c r="I37" s="172"/>
      <c r="J37" s="66"/>
      <c r="K37" s="107" t="s">
        <v>148</v>
      </c>
      <c r="L37" s="171"/>
      <c r="M37" s="171"/>
      <c r="N37" s="171"/>
      <c r="O37" s="172"/>
      <c r="P37" s="66"/>
      <c r="Q37" s="107" t="s">
        <v>148</v>
      </c>
      <c r="R37" s="171"/>
      <c r="S37" s="171"/>
      <c r="T37" s="171"/>
      <c r="U37" s="172"/>
      <c r="W37" s="110">
        <f t="shared" si="6"/>
        <v>0</v>
      </c>
      <c r="X37" s="111">
        <f t="shared" si="7"/>
        <v>0</v>
      </c>
      <c r="Y37" s="385" t="str">
        <f t="shared" si="1"/>
        <v>○</v>
      </c>
    </row>
    <row r="38" spans="1:25" ht="25.2" customHeight="1">
      <c r="A38" s="107" t="s">
        <v>149</v>
      </c>
      <c r="B38" s="341">
        <f t="shared" si="2"/>
        <v>0</v>
      </c>
      <c r="C38" s="171"/>
      <c r="D38" s="341">
        <f t="shared" si="3"/>
        <v>0</v>
      </c>
      <c r="E38" s="171"/>
      <c r="F38" s="341">
        <f t="shared" si="4"/>
        <v>0</v>
      </c>
      <c r="G38" s="171"/>
      <c r="H38" s="341">
        <f t="shared" si="5"/>
        <v>0</v>
      </c>
      <c r="I38" s="172"/>
      <c r="J38" s="66"/>
      <c r="K38" s="107" t="s">
        <v>149</v>
      </c>
      <c r="L38" s="171"/>
      <c r="M38" s="171"/>
      <c r="N38" s="171"/>
      <c r="O38" s="172"/>
      <c r="P38" s="66"/>
      <c r="Q38" s="107" t="s">
        <v>149</v>
      </c>
      <c r="R38" s="171"/>
      <c r="S38" s="171"/>
      <c r="T38" s="171"/>
      <c r="U38" s="172"/>
      <c r="W38" s="110">
        <f t="shared" si="6"/>
        <v>0</v>
      </c>
      <c r="X38" s="111">
        <f t="shared" si="7"/>
        <v>0</v>
      </c>
      <c r="Y38" s="385" t="str">
        <f t="shared" si="1"/>
        <v>○</v>
      </c>
    </row>
    <row r="39" spans="1:25" ht="25.2" customHeight="1">
      <c r="A39" s="107" t="s">
        <v>150</v>
      </c>
      <c r="B39" s="341">
        <f t="shared" ref="B39" si="8">C39</f>
        <v>0</v>
      </c>
      <c r="C39" s="171"/>
      <c r="D39" s="341">
        <f t="shared" ref="D39" si="9">E39</f>
        <v>0</v>
      </c>
      <c r="E39" s="171"/>
      <c r="F39" s="341">
        <f t="shared" ref="F39" si="10">G39</f>
        <v>0</v>
      </c>
      <c r="G39" s="171"/>
      <c r="H39" s="341">
        <f t="shared" ref="H39" si="11">I39</f>
        <v>0</v>
      </c>
      <c r="I39" s="172"/>
      <c r="J39" s="66"/>
      <c r="K39" s="107" t="s">
        <v>150</v>
      </c>
      <c r="L39" s="171"/>
      <c r="M39" s="171"/>
      <c r="N39" s="171"/>
      <c r="O39" s="172"/>
      <c r="P39" s="66"/>
      <c r="Q39" s="107" t="s">
        <v>150</v>
      </c>
      <c r="R39" s="171"/>
      <c r="S39" s="171"/>
      <c r="T39" s="171"/>
      <c r="U39" s="172"/>
      <c r="W39" s="110">
        <f t="shared" ref="W39" si="12">(C39+E39+L39+M39)*2+(I39+G39+N39+O39)*1</f>
        <v>0</v>
      </c>
      <c r="X39" s="111">
        <f t="shared" ref="X39" si="13">SUM(R39:U39)</f>
        <v>0</v>
      </c>
      <c r="Y39" s="396" t="str">
        <f t="shared" ref="Y39" si="14">IF(W39&lt;X39,"×","○")</f>
        <v>○</v>
      </c>
    </row>
    <row r="40" spans="1:25" ht="25.2" customHeight="1">
      <c r="A40" s="101" t="s">
        <v>420</v>
      </c>
      <c r="B40" s="342">
        <f t="shared" si="2"/>
        <v>0</v>
      </c>
      <c r="C40" s="254"/>
      <c r="D40" s="342">
        <f t="shared" si="3"/>
        <v>0</v>
      </c>
      <c r="E40" s="254"/>
      <c r="F40" s="342">
        <f t="shared" si="4"/>
        <v>0</v>
      </c>
      <c r="G40" s="254"/>
      <c r="H40" s="342">
        <f t="shared" si="5"/>
        <v>0</v>
      </c>
      <c r="I40" s="255"/>
      <c r="J40" s="66"/>
      <c r="K40" s="101" t="s">
        <v>420</v>
      </c>
      <c r="L40" s="254"/>
      <c r="M40" s="254"/>
      <c r="N40" s="254"/>
      <c r="O40" s="255"/>
      <c r="P40" s="66"/>
      <c r="Q40" s="101" t="s">
        <v>420</v>
      </c>
      <c r="R40" s="254"/>
      <c r="S40" s="254"/>
      <c r="T40" s="254"/>
      <c r="U40" s="255"/>
      <c r="W40" s="113">
        <f t="shared" si="6"/>
        <v>0</v>
      </c>
      <c r="X40" s="114">
        <f t="shared" si="7"/>
        <v>0</v>
      </c>
      <c r="Y40" s="143" t="str">
        <f t="shared" si="1"/>
        <v>○</v>
      </c>
    </row>
    <row r="41" spans="1:25" hidden="1">
      <c r="A41" s="115">
        <v>31</v>
      </c>
      <c r="B41" s="116"/>
      <c r="C41" s="116"/>
      <c r="D41" s="116"/>
      <c r="E41" s="116"/>
      <c r="F41" s="116"/>
      <c r="G41" s="116"/>
      <c r="H41" s="116"/>
      <c r="I41" s="116"/>
      <c r="K41" s="115">
        <v>31</v>
      </c>
      <c r="L41" s="116"/>
      <c r="M41" s="116"/>
      <c r="N41" s="116"/>
      <c r="O41" s="117"/>
      <c r="Q41" s="115">
        <v>31</v>
      </c>
      <c r="R41" s="116"/>
      <c r="S41" s="116"/>
      <c r="T41" s="116"/>
      <c r="U41" s="117"/>
      <c r="W41" s="118" t="e">
        <f>(B41+D41+#REF!+#REF!+#REF!+#REF!)*4+(H41+#REF!+#REF!)*2</f>
        <v>#REF!</v>
      </c>
      <c r="X41" s="119">
        <f t="shared" si="7"/>
        <v>0</v>
      </c>
      <c r="Y41" s="120" t="e">
        <f t="shared" si="1"/>
        <v>#REF!</v>
      </c>
    </row>
    <row r="42" spans="1:25">
      <c r="A42" s="66"/>
    </row>
    <row r="43" spans="1:25">
      <c r="A43" s="65" t="s">
        <v>471</v>
      </c>
    </row>
    <row r="44" spans="1:25">
      <c r="A44" s="65" t="s">
        <v>270</v>
      </c>
    </row>
    <row r="45" spans="1:25" ht="13.2" customHeight="1">
      <c r="A45" s="583" t="s">
        <v>372</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row>
    <row r="46" spans="1:25">
      <c r="A46" s="584"/>
      <c r="B46" s="584"/>
      <c r="C46" s="584"/>
      <c r="D46" s="584"/>
      <c r="E46" s="584"/>
      <c r="F46" s="584"/>
      <c r="G46" s="584"/>
      <c r="H46" s="584"/>
      <c r="I46" s="584"/>
      <c r="J46" s="584"/>
      <c r="K46" s="584"/>
      <c r="L46" s="584"/>
      <c r="M46" s="584"/>
      <c r="N46" s="584"/>
      <c r="O46" s="584"/>
      <c r="P46" s="584"/>
      <c r="Q46" s="584"/>
      <c r="R46" s="584"/>
      <c r="S46" s="584"/>
      <c r="T46" s="584"/>
      <c r="U46" s="584"/>
      <c r="V46" s="584"/>
      <c r="W46" s="584"/>
      <c r="X46" s="584"/>
      <c r="Y46" s="584"/>
    </row>
    <row r="47" spans="1:25" ht="14.4">
      <c r="A47" s="227"/>
    </row>
  </sheetData>
  <sheetProtection algorithmName="SHA-512" hashValue="bimr38mZaM3XRz3HdPD7fG7lBux9jzM+Nj0a62UzIE6iiMD22MN+7a2mZZYaYdvN+RhKvyBc6YbGdnEFsJeEMQ==" saltValue="C1UH3tWlCdxfYvxy2FRpUw==" spinCount="100000" sheet="1" objects="1" scenarios="1"/>
  <mergeCells count="13">
    <mergeCell ref="X6:X9"/>
    <mergeCell ref="Y6:Y9"/>
    <mergeCell ref="A45:Y46"/>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U10:U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S10:S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R10:R40">
      <formula1>SUM(R10:U10)&lt;=W10</formula1>
    </dataValidation>
  </dataValidations>
  <pageMargins left="0.7" right="0.7" top="0.75" bottom="0.75" header="0.3" footer="0.3"/>
  <pageSetup paperSize="9" scale="5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6"/>
  <sheetViews>
    <sheetView view="pageBreakPreview" zoomScale="75" zoomScaleNormal="85" zoomScaleSheetLayoutView="75" workbookViewId="0"/>
  </sheetViews>
  <sheetFormatPr defaultColWidth="9" defaultRowHeight="13.2"/>
  <cols>
    <col min="1" max="9" width="5.59765625" style="67" customWidth="1"/>
    <col min="10" max="10" width="2.796875" style="67" customWidth="1"/>
    <col min="11" max="11" width="7.69921875" style="67" customWidth="1"/>
    <col min="12" max="12" width="7.19921875" style="67" customWidth="1"/>
    <col min="13" max="13" width="7.5" style="67" customWidth="1"/>
    <col min="14" max="15" width="7.19921875" style="67" customWidth="1"/>
    <col min="16" max="16" width="3.59765625" style="67" customWidth="1"/>
    <col min="17" max="17" width="6.59765625" style="67" customWidth="1"/>
    <col min="18" max="19" width="7.19921875" style="67" customWidth="1"/>
    <col min="20" max="21" width="6.796875" style="67" customWidth="1"/>
    <col min="22" max="22" width="2.59765625" style="67" customWidth="1"/>
    <col min="23" max="16384" width="9" style="67"/>
  </cols>
  <sheetData>
    <row r="1" spans="1:26" ht="18.75" customHeight="1">
      <c r="A1" s="65" t="s">
        <v>470</v>
      </c>
      <c r="B1" s="66"/>
      <c r="C1" s="66"/>
      <c r="D1" s="66"/>
      <c r="E1" s="66"/>
      <c r="F1" s="66"/>
      <c r="G1" s="66"/>
    </row>
    <row r="2" spans="1:26" ht="18.75" customHeight="1">
      <c r="A2" s="65" t="s">
        <v>495</v>
      </c>
      <c r="B2" s="66"/>
      <c r="C2" s="66"/>
      <c r="D2" s="66"/>
      <c r="E2" s="94"/>
      <c r="F2" s="66"/>
      <c r="G2" s="66"/>
    </row>
    <row r="3" spans="1:26">
      <c r="A3" s="65"/>
      <c r="B3" s="66"/>
      <c r="C3" s="66"/>
      <c r="D3" s="66"/>
      <c r="E3" s="94"/>
      <c r="F3" s="66"/>
      <c r="G3" s="66"/>
    </row>
    <row r="4" spans="1:26" ht="18.75" customHeight="1">
      <c r="A4" s="550" t="s">
        <v>76</v>
      </c>
      <c r="B4" s="551"/>
      <c r="C4" s="551"/>
      <c r="D4" s="551"/>
      <c r="E4" s="551"/>
      <c r="F4" s="551"/>
      <c r="G4" s="551"/>
      <c r="H4" s="551"/>
      <c r="I4" s="552"/>
      <c r="J4" s="66"/>
      <c r="K4" s="553" t="s">
        <v>359</v>
      </c>
      <c r="L4" s="554"/>
      <c r="M4" s="554"/>
      <c r="N4" s="554"/>
      <c r="O4" s="555"/>
      <c r="P4" s="66"/>
      <c r="Q4" s="553" t="s">
        <v>77</v>
      </c>
      <c r="R4" s="554"/>
      <c r="S4" s="554"/>
      <c r="T4" s="554"/>
      <c r="U4" s="555"/>
      <c r="V4" s="95"/>
      <c r="W4" s="563" t="s">
        <v>117</v>
      </c>
      <c r="X4" s="564"/>
      <c r="Y4" s="565"/>
      <c r="Z4" s="96"/>
    </row>
    <row r="5" spans="1:26" ht="13.2" customHeight="1">
      <c r="A5" s="585" t="s">
        <v>63</v>
      </c>
      <c r="B5" s="586"/>
      <c r="C5" s="586"/>
      <c r="D5" s="586"/>
      <c r="E5" s="586"/>
      <c r="F5" s="586"/>
      <c r="G5" s="586"/>
      <c r="H5" s="586"/>
      <c r="I5" s="587"/>
      <c r="J5" s="66"/>
      <c r="K5" s="556"/>
      <c r="L5" s="557"/>
      <c r="M5" s="557"/>
      <c r="N5" s="557"/>
      <c r="O5" s="558"/>
      <c r="P5" s="66"/>
      <c r="Q5" s="556"/>
      <c r="R5" s="557"/>
      <c r="S5" s="557"/>
      <c r="T5" s="557"/>
      <c r="U5" s="558"/>
      <c r="V5" s="97"/>
      <c r="W5" s="566"/>
      <c r="X5" s="567"/>
      <c r="Y5" s="568"/>
      <c r="Z5" s="96"/>
    </row>
    <row r="6" spans="1:26" ht="30" customHeight="1">
      <c r="A6" s="98"/>
      <c r="B6" s="546" t="s">
        <v>64</v>
      </c>
      <c r="C6" s="546"/>
      <c r="D6" s="546" t="s">
        <v>492</v>
      </c>
      <c r="E6" s="546"/>
      <c r="F6" s="546" t="s">
        <v>378</v>
      </c>
      <c r="G6" s="546"/>
      <c r="H6" s="546" t="s">
        <v>67</v>
      </c>
      <c r="I6" s="590"/>
      <c r="J6" s="66"/>
      <c r="K6" s="98"/>
      <c r="L6" s="386" t="s">
        <v>71</v>
      </c>
      <c r="M6" s="386" t="s">
        <v>492</v>
      </c>
      <c r="N6" s="386" t="s">
        <v>378</v>
      </c>
      <c r="O6" s="387" t="s">
        <v>67</v>
      </c>
      <c r="P6" s="66"/>
      <c r="Q6" s="98"/>
      <c r="R6" s="386" t="s">
        <v>71</v>
      </c>
      <c r="S6" s="386" t="s">
        <v>492</v>
      </c>
      <c r="T6" s="386" t="s">
        <v>72</v>
      </c>
      <c r="U6" s="387" t="s">
        <v>67</v>
      </c>
      <c r="W6" s="540" t="s">
        <v>78</v>
      </c>
      <c r="X6" s="542" t="s">
        <v>250</v>
      </c>
      <c r="Y6" s="544" t="s">
        <v>249</v>
      </c>
    </row>
    <row r="7" spans="1:26" ht="25.2" customHeight="1">
      <c r="A7" s="101" t="s">
        <v>65</v>
      </c>
      <c r="B7" s="102">
        <f t="shared" ref="B7:I7" si="0">SUM(B10:B39)</f>
        <v>0</v>
      </c>
      <c r="C7" s="102">
        <f t="shared" si="0"/>
        <v>0</v>
      </c>
      <c r="D7" s="102">
        <f t="shared" si="0"/>
        <v>0</v>
      </c>
      <c r="E7" s="102">
        <f t="shared" si="0"/>
        <v>0</v>
      </c>
      <c r="F7" s="102">
        <f t="shared" si="0"/>
        <v>0</v>
      </c>
      <c r="G7" s="102">
        <f t="shared" si="0"/>
        <v>0</v>
      </c>
      <c r="H7" s="102">
        <f t="shared" si="0"/>
        <v>0</v>
      </c>
      <c r="I7" s="103">
        <f t="shared" si="0"/>
        <v>0</v>
      </c>
      <c r="J7" s="68"/>
      <c r="K7" s="101" t="s">
        <v>65</v>
      </c>
      <c r="L7" s="102">
        <f>SUM(L10:L39)</f>
        <v>0</v>
      </c>
      <c r="M7" s="102">
        <f>SUM(M10:M39)</f>
        <v>0</v>
      </c>
      <c r="N7" s="102">
        <f>SUM(N10:N39)</f>
        <v>0</v>
      </c>
      <c r="O7" s="103">
        <f>SUM(O10:O39)</f>
        <v>0</v>
      </c>
      <c r="P7" s="68"/>
      <c r="Q7" s="101" t="s">
        <v>65</v>
      </c>
      <c r="R7" s="102">
        <f>SUM(R10:R39)</f>
        <v>0</v>
      </c>
      <c r="S7" s="102">
        <f>SUM(S10:S39)</f>
        <v>0</v>
      </c>
      <c r="T7" s="102">
        <f>SUM(T10:T39)</f>
        <v>0</v>
      </c>
      <c r="U7" s="103">
        <f>SUM(U10:U39)</f>
        <v>0</v>
      </c>
      <c r="W7" s="541"/>
      <c r="X7" s="588"/>
      <c r="Y7" s="589"/>
    </row>
    <row r="8" spans="1:26" ht="25.2" customHeight="1">
      <c r="A8" s="89"/>
      <c r="B8" s="104"/>
      <c r="C8" s="104"/>
      <c r="D8" s="104"/>
      <c r="E8" s="104"/>
      <c r="F8" s="104"/>
      <c r="G8" s="104"/>
      <c r="H8" s="104"/>
      <c r="I8" s="104"/>
      <c r="J8" s="66"/>
      <c r="K8" s="89"/>
      <c r="L8" s="104"/>
      <c r="M8" s="104"/>
      <c r="N8" s="104"/>
      <c r="O8" s="104"/>
      <c r="P8" s="66"/>
      <c r="Q8" s="89"/>
      <c r="R8" s="104"/>
      <c r="S8" s="104"/>
      <c r="T8" s="104"/>
      <c r="U8" s="104"/>
      <c r="W8" s="541"/>
      <c r="X8" s="588"/>
      <c r="Y8" s="589"/>
    </row>
    <row r="9" spans="1:26" ht="50.1" customHeight="1">
      <c r="A9" s="140" t="s">
        <v>120</v>
      </c>
      <c r="B9" s="141" t="s">
        <v>371</v>
      </c>
      <c r="C9" s="141" t="s">
        <v>248</v>
      </c>
      <c r="D9" s="141" t="s">
        <v>371</v>
      </c>
      <c r="E9" s="141" t="s">
        <v>248</v>
      </c>
      <c r="F9" s="141" t="s">
        <v>371</v>
      </c>
      <c r="G9" s="141" t="s">
        <v>248</v>
      </c>
      <c r="H9" s="141" t="s">
        <v>371</v>
      </c>
      <c r="I9" s="142" t="s">
        <v>248</v>
      </c>
      <c r="J9" s="66"/>
      <c r="K9" s="140" t="s">
        <v>120</v>
      </c>
      <c r="L9" s="339" t="s">
        <v>358</v>
      </c>
      <c r="M9" s="339" t="s">
        <v>358</v>
      </c>
      <c r="N9" s="339" t="s">
        <v>358</v>
      </c>
      <c r="O9" s="340" t="s">
        <v>358</v>
      </c>
      <c r="P9" s="66"/>
      <c r="Q9" s="140" t="s">
        <v>120</v>
      </c>
      <c r="R9" s="105" t="s">
        <v>74</v>
      </c>
      <c r="S9" s="105" t="s">
        <v>74</v>
      </c>
      <c r="T9" s="105" t="s">
        <v>74</v>
      </c>
      <c r="U9" s="106" t="s">
        <v>74</v>
      </c>
      <c r="W9" s="541"/>
      <c r="X9" s="588"/>
      <c r="Y9" s="589"/>
    </row>
    <row r="10" spans="1:26" ht="25.2" customHeight="1">
      <c r="A10" s="107" t="s">
        <v>121</v>
      </c>
      <c r="B10" s="341">
        <f>C10</f>
        <v>0</v>
      </c>
      <c r="C10" s="171"/>
      <c r="D10" s="341">
        <f>E10</f>
        <v>0</v>
      </c>
      <c r="E10" s="171"/>
      <c r="F10" s="341">
        <f>G10</f>
        <v>0</v>
      </c>
      <c r="G10" s="171"/>
      <c r="H10" s="341">
        <f>I10</f>
        <v>0</v>
      </c>
      <c r="I10" s="172"/>
      <c r="J10" s="66"/>
      <c r="K10" s="107" t="s">
        <v>121</v>
      </c>
      <c r="L10" s="171"/>
      <c r="M10" s="171"/>
      <c r="N10" s="171"/>
      <c r="O10" s="172"/>
      <c r="P10" s="66"/>
      <c r="Q10" s="107" t="s">
        <v>121</v>
      </c>
      <c r="R10" s="171"/>
      <c r="S10" s="171"/>
      <c r="T10" s="171"/>
      <c r="U10" s="172"/>
      <c r="W10" s="110">
        <f>(C10+E10+L10+M10)*2+(I10+G10+N10+O10)*1</f>
        <v>0</v>
      </c>
      <c r="X10" s="111">
        <f>SUM(R10:U10)</f>
        <v>0</v>
      </c>
      <c r="Y10" s="385" t="str">
        <f t="shared" ref="Y10:Y40" si="1">IF(W10&lt;X10,"×","○")</f>
        <v>○</v>
      </c>
    </row>
    <row r="11" spans="1:26" ht="25.2" customHeight="1">
      <c r="A11" s="107" t="s">
        <v>122</v>
      </c>
      <c r="B11" s="341">
        <f t="shared" ref="B11:B39" si="2">C11</f>
        <v>0</v>
      </c>
      <c r="C11" s="171"/>
      <c r="D11" s="341">
        <f t="shared" ref="D11:D39" si="3">E11</f>
        <v>0</v>
      </c>
      <c r="E11" s="171"/>
      <c r="F11" s="341">
        <f t="shared" ref="F11:F39" si="4">G11</f>
        <v>0</v>
      </c>
      <c r="G11" s="171"/>
      <c r="H11" s="341">
        <f t="shared" ref="H11:H39" si="5">I11</f>
        <v>0</v>
      </c>
      <c r="I11" s="172"/>
      <c r="J11" s="66"/>
      <c r="K11" s="107" t="s">
        <v>122</v>
      </c>
      <c r="L11" s="171"/>
      <c r="M11" s="171"/>
      <c r="N11" s="171"/>
      <c r="O11" s="172"/>
      <c r="P11" s="66"/>
      <c r="Q11" s="107" t="s">
        <v>122</v>
      </c>
      <c r="R11" s="171"/>
      <c r="S11" s="171"/>
      <c r="T11" s="171"/>
      <c r="U11" s="172"/>
      <c r="W11" s="110">
        <f t="shared" ref="W11:W39" si="6">(C11+E11+L11+M11)*2+(I11+G11+N11+O11)*1</f>
        <v>0</v>
      </c>
      <c r="X11" s="111">
        <f t="shared" ref="X11:X40" si="7">SUM(R11:U11)</f>
        <v>0</v>
      </c>
      <c r="Y11" s="385" t="str">
        <f t="shared" si="1"/>
        <v>○</v>
      </c>
    </row>
    <row r="12" spans="1:26" ht="25.2" customHeight="1">
      <c r="A12" s="107" t="s">
        <v>123</v>
      </c>
      <c r="B12" s="341">
        <f t="shared" si="2"/>
        <v>0</v>
      </c>
      <c r="C12" s="171"/>
      <c r="D12" s="341">
        <f t="shared" si="3"/>
        <v>0</v>
      </c>
      <c r="E12" s="171"/>
      <c r="F12" s="341">
        <f t="shared" si="4"/>
        <v>0</v>
      </c>
      <c r="G12" s="171"/>
      <c r="H12" s="341">
        <f t="shared" si="5"/>
        <v>0</v>
      </c>
      <c r="I12" s="172"/>
      <c r="J12" s="66"/>
      <c r="K12" s="107" t="s">
        <v>123</v>
      </c>
      <c r="L12" s="171"/>
      <c r="M12" s="171"/>
      <c r="N12" s="171"/>
      <c r="O12" s="172"/>
      <c r="P12" s="66"/>
      <c r="Q12" s="107" t="s">
        <v>123</v>
      </c>
      <c r="R12" s="171"/>
      <c r="S12" s="171"/>
      <c r="T12" s="171"/>
      <c r="U12" s="172"/>
      <c r="W12" s="110">
        <f t="shared" si="6"/>
        <v>0</v>
      </c>
      <c r="X12" s="111">
        <f t="shared" si="7"/>
        <v>0</v>
      </c>
      <c r="Y12" s="385" t="str">
        <f t="shared" si="1"/>
        <v>○</v>
      </c>
    </row>
    <row r="13" spans="1:26" ht="25.2" customHeight="1">
      <c r="A13" s="107" t="s">
        <v>124</v>
      </c>
      <c r="B13" s="341">
        <f t="shared" si="2"/>
        <v>0</v>
      </c>
      <c r="C13" s="171"/>
      <c r="D13" s="341">
        <f t="shared" si="3"/>
        <v>0</v>
      </c>
      <c r="E13" s="171"/>
      <c r="F13" s="341">
        <f t="shared" si="4"/>
        <v>0</v>
      </c>
      <c r="G13" s="171"/>
      <c r="H13" s="341">
        <f t="shared" si="5"/>
        <v>0</v>
      </c>
      <c r="I13" s="172"/>
      <c r="J13" s="66"/>
      <c r="K13" s="107" t="s">
        <v>124</v>
      </c>
      <c r="L13" s="171"/>
      <c r="M13" s="171"/>
      <c r="N13" s="171"/>
      <c r="O13" s="172"/>
      <c r="P13" s="66"/>
      <c r="Q13" s="107" t="s">
        <v>124</v>
      </c>
      <c r="R13" s="171"/>
      <c r="S13" s="171"/>
      <c r="T13" s="171"/>
      <c r="U13" s="172"/>
      <c r="W13" s="110">
        <f t="shared" si="6"/>
        <v>0</v>
      </c>
      <c r="X13" s="111">
        <f t="shared" si="7"/>
        <v>0</v>
      </c>
      <c r="Y13" s="385" t="str">
        <f t="shared" si="1"/>
        <v>○</v>
      </c>
    </row>
    <row r="14" spans="1:26" ht="25.2" customHeight="1">
      <c r="A14" s="107" t="s">
        <v>125</v>
      </c>
      <c r="B14" s="341">
        <f t="shared" si="2"/>
        <v>0</v>
      </c>
      <c r="C14" s="171"/>
      <c r="D14" s="341">
        <f t="shared" si="3"/>
        <v>0</v>
      </c>
      <c r="E14" s="171"/>
      <c r="F14" s="341">
        <f t="shared" si="4"/>
        <v>0</v>
      </c>
      <c r="G14" s="171"/>
      <c r="H14" s="341">
        <f t="shared" si="5"/>
        <v>0</v>
      </c>
      <c r="I14" s="172"/>
      <c r="J14" s="66"/>
      <c r="K14" s="107" t="s">
        <v>125</v>
      </c>
      <c r="L14" s="171"/>
      <c r="M14" s="171"/>
      <c r="N14" s="171"/>
      <c r="O14" s="172"/>
      <c r="P14" s="66"/>
      <c r="Q14" s="107" t="s">
        <v>125</v>
      </c>
      <c r="R14" s="171"/>
      <c r="S14" s="171"/>
      <c r="T14" s="171"/>
      <c r="U14" s="172"/>
      <c r="W14" s="110">
        <f t="shared" si="6"/>
        <v>0</v>
      </c>
      <c r="X14" s="111">
        <f t="shared" si="7"/>
        <v>0</v>
      </c>
      <c r="Y14" s="385" t="str">
        <f t="shared" si="1"/>
        <v>○</v>
      </c>
    </row>
    <row r="15" spans="1:26" ht="25.2" customHeight="1">
      <c r="A15" s="107" t="s">
        <v>126</v>
      </c>
      <c r="B15" s="341">
        <f t="shared" si="2"/>
        <v>0</v>
      </c>
      <c r="C15" s="171"/>
      <c r="D15" s="341">
        <f t="shared" si="3"/>
        <v>0</v>
      </c>
      <c r="E15" s="171"/>
      <c r="F15" s="341">
        <f t="shared" si="4"/>
        <v>0</v>
      </c>
      <c r="G15" s="171"/>
      <c r="H15" s="341">
        <f t="shared" si="5"/>
        <v>0</v>
      </c>
      <c r="I15" s="172"/>
      <c r="J15" s="66"/>
      <c r="K15" s="107" t="s">
        <v>126</v>
      </c>
      <c r="L15" s="171"/>
      <c r="M15" s="171"/>
      <c r="N15" s="171"/>
      <c r="O15" s="172"/>
      <c r="P15" s="66"/>
      <c r="Q15" s="107" t="s">
        <v>126</v>
      </c>
      <c r="R15" s="171"/>
      <c r="S15" s="171"/>
      <c r="T15" s="171"/>
      <c r="U15" s="172"/>
      <c r="W15" s="110">
        <f t="shared" si="6"/>
        <v>0</v>
      </c>
      <c r="X15" s="111">
        <f t="shared" si="7"/>
        <v>0</v>
      </c>
      <c r="Y15" s="385" t="str">
        <f t="shared" si="1"/>
        <v>○</v>
      </c>
    </row>
    <row r="16" spans="1:26" ht="25.2" customHeight="1">
      <c r="A16" s="107" t="s">
        <v>127</v>
      </c>
      <c r="B16" s="341">
        <f t="shared" si="2"/>
        <v>0</v>
      </c>
      <c r="C16" s="171"/>
      <c r="D16" s="341">
        <f t="shared" si="3"/>
        <v>0</v>
      </c>
      <c r="E16" s="171"/>
      <c r="F16" s="341">
        <f t="shared" si="4"/>
        <v>0</v>
      </c>
      <c r="G16" s="171"/>
      <c r="H16" s="341">
        <f t="shared" si="5"/>
        <v>0</v>
      </c>
      <c r="I16" s="172"/>
      <c r="J16" s="66"/>
      <c r="K16" s="107" t="s">
        <v>127</v>
      </c>
      <c r="L16" s="171"/>
      <c r="M16" s="171"/>
      <c r="N16" s="171"/>
      <c r="O16" s="172"/>
      <c r="P16" s="66"/>
      <c r="Q16" s="107" t="s">
        <v>127</v>
      </c>
      <c r="R16" s="171"/>
      <c r="S16" s="171"/>
      <c r="T16" s="171"/>
      <c r="U16" s="172"/>
      <c r="W16" s="110">
        <f t="shared" si="6"/>
        <v>0</v>
      </c>
      <c r="X16" s="111">
        <f t="shared" si="7"/>
        <v>0</v>
      </c>
      <c r="Y16" s="385" t="str">
        <f t="shared" si="1"/>
        <v>○</v>
      </c>
    </row>
    <row r="17" spans="1:25" ht="25.2" customHeight="1">
      <c r="A17" s="107" t="s">
        <v>128</v>
      </c>
      <c r="B17" s="341">
        <f t="shared" si="2"/>
        <v>0</v>
      </c>
      <c r="C17" s="171"/>
      <c r="D17" s="341">
        <f t="shared" si="3"/>
        <v>0</v>
      </c>
      <c r="E17" s="171"/>
      <c r="F17" s="341">
        <f t="shared" si="4"/>
        <v>0</v>
      </c>
      <c r="G17" s="171"/>
      <c r="H17" s="341">
        <f t="shared" si="5"/>
        <v>0</v>
      </c>
      <c r="I17" s="172"/>
      <c r="J17" s="66"/>
      <c r="K17" s="107" t="s">
        <v>128</v>
      </c>
      <c r="L17" s="171"/>
      <c r="M17" s="171"/>
      <c r="N17" s="171"/>
      <c r="O17" s="172"/>
      <c r="P17" s="66"/>
      <c r="Q17" s="107" t="s">
        <v>128</v>
      </c>
      <c r="R17" s="171"/>
      <c r="S17" s="171"/>
      <c r="T17" s="171"/>
      <c r="U17" s="172"/>
      <c r="W17" s="110">
        <f t="shared" si="6"/>
        <v>0</v>
      </c>
      <c r="X17" s="111">
        <f t="shared" si="7"/>
        <v>0</v>
      </c>
      <c r="Y17" s="385" t="str">
        <f t="shared" si="1"/>
        <v>○</v>
      </c>
    </row>
    <row r="18" spans="1:25" ht="25.2" customHeight="1">
      <c r="A18" s="107" t="s">
        <v>129</v>
      </c>
      <c r="B18" s="341">
        <f t="shared" si="2"/>
        <v>0</v>
      </c>
      <c r="C18" s="171"/>
      <c r="D18" s="341">
        <f t="shared" si="3"/>
        <v>0</v>
      </c>
      <c r="E18" s="171"/>
      <c r="F18" s="341">
        <f t="shared" si="4"/>
        <v>0</v>
      </c>
      <c r="G18" s="171"/>
      <c r="H18" s="341">
        <f t="shared" si="5"/>
        <v>0</v>
      </c>
      <c r="I18" s="172"/>
      <c r="J18" s="66"/>
      <c r="K18" s="107" t="s">
        <v>129</v>
      </c>
      <c r="L18" s="171"/>
      <c r="M18" s="171"/>
      <c r="N18" s="171"/>
      <c r="O18" s="172"/>
      <c r="P18" s="66"/>
      <c r="Q18" s="107" t="s">
        <v>129</v>
      </c>
      <c r="R18" s="171"/>
      <c r="S18" s="171"/>
      <c r="T18" s="171"/>
      <c r="U18" s="172"/>
      <c r="W18" s="110">
        <f t="shared" si="6"/>
        <v>0</v>
      </c>
      <c r="X18" s="111">
        <f t="shared" si="7"/>
        <v>0</v>
      </c>
      <c r="Y18" s="385" t="str">
        <f t="shared" si="1"/>
        <v>○</v>
      </c>
    </row>
    <row r="19" spans="1:25" ht="25.2" customHeight="1">
      <c r="A19" s="107" t="s">
        <v>130</v>
      </c>
      <c r="B19" s="341">
        <f t="shared" si="2"/>
        <v>0</v>
      </c>
      <c r="C19" s="171"/>
      <c r="D19" s="341">
        <f t="shared" si="3"/>
        <v>0</v>
      </c>
      <c r="E19" s="171"/>
      <c r="F19" s="341">
        <f t="shared" si="4"/>
        <v>0</v>
      </c>
      <c r="G19" s="171"/>
      <c r="H19" s="341">
        <f t="shared" si="5"/>
        <v>0</v>
      </c>
      <c r="I19" s="172"/>
      <c r="J19" s="66"/>
      <c r="K19" s="107" t="s">
        <v>130</v>
      </c>
      <c r="L19" s="171"/>
      <c r="M19" s="171"/>
      <c r="N19" s="171"/>
      <c r="O19" s="172"/>
      <c r="P19" s="66"/>
      <c r="Q19" s="107" t="s">
        <v>130</v>
      </c>
      <c r="R19" s="171"/>
      <c r="S19" s="171"/>
      <c r="T19" s="171"/>
      <c r="U19" s="172"/>
      <c r="W19" s="110">
        <f t="shared" si="6"/>
        <v>0</v>
      </c>
      <c r="X19" s="111">
        <f t="shared" si="7"/>
        <v>0</v>
      </c>
      <c r="Y19" s="385" t="str">
        <f t="shared" si="1"/>
        <v>○</v>
      </c>
    </row>
    <row r="20" spans="1:25" ht="25.2" customHeight="1">
      <c r="A20" s="107" t="s">
        <v>131</v>
      </c>
      <c r="B20" s="341">
        <f t="shared" si="2"/>
        <v>0</v>
      </c>
      <c r="C20" s="171"/>
      <c r="D20" s="341">
        <f t="shared" si="3"/>
        <v>0</v>
      </c>
      <c r="E20" s="171"/>
      <c r="F20" s="341">
        <f t="shared" si="4"/>
        <v>0</v>
      </c>
      <c r="G20" s="171"/>
      <c r="H20" s="341">
        <f t="shared" si="5"/>
        <v>0</v>
      </c>
      <c r="I20" s="172"/>
      <c r="J20" s="66"/>
      <c r="K20" s="107" t="s">
        <v>131</v>
      </c>
      <c r="L20" s="171"/>
      <c r="M20" s="171"/>
      <c r="N20" s="171"/>
      <c r="O20" s="172"/>
      <c r="P20" s="66"/>
      <c r="Q20" s="107" t="s">
        <v>131</v>
      </c>
      <c r="R20" s="171"/>
      <c r="S20" s="171"/>
      <c r="T20" s="171"/>
      <c r="U20" s="172"/>
      <c r="W20" s="110">
        <f t="shared" si="6"/>
        <v>0</v>
      </c>
      <c r="X20" s="111">
        <f t="shared" si="7"/>
        <v>0</v>
      </c>
      <c r="Y20" s="385" t="str">
        <f t="shared" si="1"/>
        <v>○</v>
      </c>
    </row>
    <row r="21" spans="1:25" ht="25.2" customHeight="1">
      <c r="A21" s="107" t="s">
        <v>132</v>
      </c>
      <c r="B21" s="341">
        <f t="shared" si="2"/>
        <v>0</v>
      </c>
      <c r="C21" s="171"/>
      <c r="D21" s="341">
        <f t="shared" si="3"/>
        <v>0</v>
      </c>
      <c r="E21" s="171"/>
      <c r="F21" s="341">
        <f t="shared" si="4"/>
        <v>0</v>
      </c>
      <c r="G21" s="171"/>
      <c r="H21" s="341">
        <f t="shared" si="5"/>
        <v>0</v>
      </c>
      <c r="I21" s="172"/>
      <c r="J21" s="66"/>
      <c r="K21" s="107" t="s">
        <v>132</v>
      </c>
      <c r="L21" s="171"/>
      <c r="M21" s="171"/>
      <c r="N21" s="171"/>
      <c r="O21" s="172"/>
      <c r="P21" s="66"/>
      <c r="Q21" s="107" t="s">
        <v>132</v>
      </c>
      <c r="R21" s="171"/>
      <c r="S21" s="171"/>
      <c r="T21" s="171"/>
      <c r="U21" s="172"/>
      <c r="W21" s="110">
        <f t="shared" si="6"/>
        <v>0</v>
      </c>
      <c r="X21" s="111">
        <f t="shared" si="7"/>
        <v>0</v>
      </c>
      <c r="Y21" s="385" t="str">
        <f t="shared" si="1"/>
        <v>○</v>
      </c>
    </row>
    <row r="22" spans="1:25" ht="25.2" customHeight="1">
      <c r="A22" s="107" t="s">
        <v>133</v>
      </c>
      <c r="B22" s="341">
        <f t="shared" si="2"/>
        <v>0</v>
      </c>
      <c r="C22" s="171"/>
      <c r="D22" s="341">
        <f t="shared" si="3"/>
        <v>0</v>
      </c>
      <c r="E22" s="171"/>
      <c r="F22" s="341">
        <f t="shared" si="4"/>
        <v>0</v>
      </c>
      <c r="G22" s="171"/>
      <c r="H22" s="341">
        <f t="shared" si="5"/>
        <v>0</v>
      </c>
      <c r="I22" s="172"/>
      <c r="J22" s="66"/>
      <c r="K22" s="107" t="s">
        <v>133</v>
      </c>
      <c r="L22" s="171"/>
      <c r="M22" s="171"/>
      <c r="N22" s="171"/>
      <c r="O22" s="172"/>
      <c r="P22" s="66"/>
      <c r="Q22" s="107" t="s">
        <v>133</v>
      </c>
      <c r="R22" s="171"/>
      <c r="S22" s="171"/>
      <c r="T22" s="171"/>
      <c r="U22" s="172"/>
      <c r="W22" s="110">
        <f t="shared" si="6"/>
        <v>0</v>
      </c>
      <c r="X22" s="111">
        <f t="shared" si="7"/>
        <v>0</v>
      </c>
      <c r="Y22" s="385" t="str">
        <f t="shared" si="1"/>
        <v>○</v>
      </c>
    </row>
    <row r="23" spans="1:25" ht="25.2" customHeight="1">
      <c r="A23" s="107" t="s">
        <v>134</v>
      </c>
      <c r="B23" s="341">
        <f t="shared" si="2"/>
        <v>0</v>
      </c>
      <c r="C23" s="171"/>
      <c r="D23" s="341">
        <f t="shared" si="3"/>
        <v>0</v>
      </c>
      <c r="E23" s="171"/>
      <c r="F23" s="341">
        <f t="shared" si="4"/>
        <v>0</v>
      </c>
      <c r="G23" s="171"/>
      <c r="H23" s="341">
        <f t="shared" si="5"/>
        <v>0</v>
      </c>
      <c r="I23" s="172"/>
      <c r="J23" s="66"/>
      <c r="K23" s="107" t="s">
        <v>134</v>
      </c>
      <c r="L23" s="171"/>
      <c r="M23" s="171"/>
      <c r="N23" s="171"/>
      <c r="O23" s="172"/>
      <c r="P23" s="66"/>
      <c r="Q23" s="107" t="s">
        <v>134</v>
      </c>
      <c r="R23" s="171"/>
      <c r="S23" s="171"/>
      <c r="T23" s="171"/>
      <c r="U23" s="172"/>
      <c r="W23" s="110">
        <f t="shared" si="6"/>
        <v>0</v>
      </c>
      <c r="X23" s="111">
        <f t="shared" si="7"/>
        <v>0</v>
      </c>
      <c r="Y23" s="385" t="str">
        <f t="shared" si="1"/>
        <v>○</v>
      </c>
    </row>
    <row r="24" spans="1:25" ht="25.2" customHeight="1">
      <c r="A24" s="107" t="s">
        <v>135</v>
      </c>
      <c r="B24" s="341">
        <f t="shared" si="2"/>
        <v>0</v>
      </c>
      <c r="C24" s="171"/>
      <c r="D24" s="341">
        <f t="shared" si="3"/>
        <v>0</v>
      </c>
      <c r="E24" s="171"/>
      <c r="F24" s="341">
        <f t="shared" si="4"/>
        <v>0</v>
      </c>
      <c r="G24" s="171"/>
      <c r="H24" s="341">
        <f t="shared" si="5"/>
        <v>0</v>
      </c>
      <c r="I24" s="172"/>
      <c r="J24" s="66"/>
      <c r="K24" s="107" t="s">
        <v>135</v>
      </c>
      <c r="L24" s="171"/>
      <c r="M24" s="171"/>
      <c r="N24" s="171"/>
      <c r="O24" s="172"/>
      <c r="P24" s="66"/>
      <c r="Q24" s="107" t="s">
        <v>135</v>
      </c>
      <c r="R24" s="171"/>
      <c r="S24" s="171"/>
      <c r="T24" s="171"/>
      <c r="U24" s="172"/>
      <c r="W24" s="110">
        <f t="shared" si="6"/>
        <v>0</v>
      </c>
      <c r="X24" s="111">
        <f t="shared" si="7"/>
        <v>0</v>
      </c>
      <c r="Y24" s="385" t="str">
        <f t="shared" si="1"/>
        <v>○</v>
      </c>
    </row>
    <row r="25" spans="1:25" ht="25.2" customHeight="1">
      <c r="A25" s="107" t="s">
        <v>136</v>
      </c>
      <c r="B25" s="341">
        <f t="shared" si="2"/>
        <v>0</v>
      </c>
      <c r="C25" s="171"/>
      <c r="D25" s="341">
        <f t="shared" si="3"/>
        <v>0</v>
      </c>
      <c r="E25" s="171"/>
      <c r="F25" s="341">
        <f t="shared" si="4"/>
        <v>0</v>
      </c>
      <c r="G25" s="171"/>
      <c r="H25" s="341">
        <f t="shared" si="5"/>
        <v>0</v>
      </c>
      <c r="I25" s="172"/>
      <c r="J25" s="66"/>
      <c r="K25" s="107" t="s">
        <v>136</v>
      </c>
      <c r="L25" s="171"/>
      <c r="M25" s="171"/>
      <c r="N25" s="171"/>
      <c r="O25" s="172"/>
      <c r="P25" s="66"/>
      <c r="Q25" s="107" t="s">
        <v>136</v>
      </c>
      <c r="R25" s="171"/>
      <c r="S25" s="171"/>
      <c r="T25" s="171"/>
      <c r="U25" s="172"/>
      <c r="W25" s="110">
        <f t="shared" si="6"/>
        <v>0</v>
      </c>
      <c r="X25" s="111">
        <f t="shared" si="7"/>
        <v>0</v>
      </c>
      <c r="Y25" s="385" t="str">
        <f t="shared" si="1"/>
        <v>○</v>
      </c>
    </row>
    <row r="26" spans="1:25" ht="25.2" customHeight="1">
      <c r="A26" s="107" t="s">
        <v>137</v>
      </c>
      <c r="B26" s="341">
        <f t="shared" si="2"/>
        <v>0</v>
      </c>
      <c r="C26" s="171"/>
      <c r="D26" s="341">
        <f t="shared" si="3"/>
        <v>0</v>
      </c>
      <c r="E26" s="171"/>
      <c r="F26" s="341">
        <f t="shared" si="4"/>
        <v>0</v>
      </c>
      <c r="G26" s="171"/>
      <c r="H26" s="341">
        <f t="shared" si="5"/>
        <v>0</v>
      </c>
      <c r="I26" s="172"/>
      <c r="J26" s="66"/>
      <c r="K26" s="107" t="s">
        <v>137</v>
      </c>
      <c r="L26" s="171"/>
      <c r="M26" s="171"/>
      <c r="N26" s="171"/>
      <c r="O26" s="172"/>
      <c r="P26" s="66"/>
      <c r="Q26" s="107" t="s">
        <v>137</v>
      </c>
      <c r="R26" s="171"/>
      <c r="S26" s="171"/>
      <c r="T26" s="171"/>
      <c r="U26" s="172"/>
      <c r="W26" s="110">
        <f t="shared" si="6"/>
        <v>0</v>
      </c>
      <c r="X26" s="111">
        <f t="shared" si="7"/>
        <v>0</v>
      </c>
      <c r="Y26" s="385" t="str">
        <f t="shared" si="1"/>
        <v>○</v>
      </c>
    </row>
    <row r="27" spans="1:25" ht="25.2" customHeight="1">
      <c r="A27" s="107" t="s">
        <v>138</v>
      </c>
      <c r="B27" s="341">
        <f t="shared" si="2"/>
        <v>0</v>
      </c>
      <c r="C27" s="171"/>
      <c r="D27" s="341">
        <f t="shared" si="3"/>
        <v>0</v>
      </c>
      <c r="E27" s="171"/>
      <c r="F27" s="341">
        <f t="shared" si="4"/>
        <v>0</v>
      </c>
      <c r="G27" s="171"/>
      <c r="H27" s="341">
        <f t="shared" si="5"/>
        <v>0</v>
      </c>
      <c r="I27" s="172"/>
      <c r="J27" s="66"/>
      <c r="K27" s="107" t="s">
        <v>138</v>
      </c>
      <c r="L27" s="171"/>
      <c r="M27" s="171"/>
      <c r="N27" s="171"/>
      <c r="O27" s="172"/>
      <c r="P27" s="66"/>
      <c r="Q27" s="107" t="s">
        <v>138</v>
      </c>
      <c r="R27" s="171"/>
      <c r="S27" s="171"/>
      <c r="T27" s="171"/>
      <c r="U27" s="172"/>
      <c r="W27" s="110">
        <f t="shared" si="6"/>
        <v>0</v>
      </c>
      <c r="X27" s="111">
        <f t="shared" si="7"/>
        <v>0</v>
      </c>
      <c r="Y27" s="385" t="str">
        <f t="shared" si="1"/>
        <v>○</v>
      </c>
    </row>
    <row r="28" spans="1:25" ht="25.2" customHeight="1">
      <c r="A28" s="107" t="s">
        <v>139</v>
      </c>
      <c r="B28" s="341">
        <f t="shared" si="2"/>
        <v>0</v>
      </c>
      <c r="C28" s="171"/>
      <c r="D28" s="341">
        <f t="shared" si="3"/>
        <v>0</v>
      </c>
      <c r="E28" s="171"/>
      <c r="F28" s="341">
        <f t="shared" si="4"/>
        <v>0</v>
      </c>
      <c r="G28" s="171"/>
      <c r="H28" s="341">
        <f t="shared" si="5"/>
        <v>0</v>
      </c>
      <c r="I28" s="172"/>
      <c r="J28" s="66"/>
      <c r="K28" s="107" t="s">
        <v>139</v>
      </c>
      <c r="L28" s="171"/>
      <c r="M28" s="171"/>
      <c r="N28" s="171"/>
      <c r="O28" s="172"/>
      <c r="P28" s="66"/>
      <c r="Q28" s="107" t="s">
        <v>139</v>
      </c>
      <c r="R28" s="171"/>
      <c r="S28" s="171"/>
      <c r="T28" s="171"/>
      <c r="U28" s="172"/>
      <c r="W28" s="110">
        <f t="shared" si="6"/>
        <v>0</v>
      </c>
      <c r="X28" s="111">
        <f t="shared" si="7"/>
        <v>0</v>
      </c>
      <c r="Y28" s="385" t="str">
        <f t="shared" si="1"/>
        <v>○</v>
      </c>
    </row>
    <row r="29" spans="1:25" ht="25.2" customHeight="1">
      <c r="A29" s="107" t="s">
        <v>140</v>
      </c>
      <c r="B29" s="341">
        <f t="shared" si="2"/>
        <v>0</v>
      </c>
      <c r="C29" s="171"/>
      <c r="D29" s="341">
        <f t="shared" si="3"/>
        <v>0</v>
      </c>
      <c r="E29" s="171"/>
      <c r="F29" s="341">
        <f t="shared" si="4"/>
        <v>0</v>
      </c>
      <c r="G29" s="171"/>
      <c r="H29" s="341">
        <f t="shared" si="5"/>
        <v>0</v>
      </c>
      <c r="I29" s="172"/>
      <c r="J29" s="66"/>
      <c r="K29" s="107" t="s">
        <v>140</v>
      </c>
      <c r="L29" s="171"/>
      <c r="M29" s="171"/>
      <c r="N29" s="171"/>
      <c r="O29" s="172"/>
      <c r="P29" s="66"/>
      <c r="Q29" s="107" t="s">
        <v>140</v>
      </c>
      <c r="R29" s="171"/>
      <c r="S29" s="171"/>
      <c r="T29" s="171"/>
      <c r="U29" s="172"/>
      <c r="W29" s="110">
        <f t="shared" si="6"/>
        <v>0</v>
      </c>
      <c r="X29" s="111">
        <f t="shared" si="7"/>
        <v>0</v>
      </c>
      <c r="Y29" s="385" t="str">
        <f t="shared" si="1"/>
        <v>○</v>
      </c>
    </row>
    <row r="30" spans="1:25" ht="25.2" customHeight="1">
      <c r="A30" s="107" t="s">
        <v>141</v>
      </c>
      <c r="B30" s="341">
        <f t="shared" si="2"/>
        <v>0</v>
      </c>
      <c r="C30" s="171"/>
      <c r="D30" s="341">
        <f t="shared" si="3"/>
        <v>0</v>
      </c>
      <c r="E30" s="171"/>
      <c r="F30" s="341">
        <f t="shared" si="4"/>
        <v>0</v>
      </c>
      <c r="G30" s="171"/>
      <c r="H30" s="341">
        <f t="shared" si="5"/>
        <v>0</v>
      </c>
      <c r="I30" s="172"/>
      <c r="J30" s="66"/>
      <c r="K30" s="107" t="s">
        <v>141</v>
      </c>
      <c r="L30" s="171"/>
      <c r="M30" s="171"/>
      <c r="N30" s="171"/>
      <c r="O30" s="172"/>
      <c r="P30" s="66"/>
      <c r="Q30" s="107" t="s">
        <v>141</v>
      </c>
      <c r="R30" s="171"/>
      <c r="S30" s="171"/>
      <c r="T30" s="171"/>
      <c r="U30" s="172"/>
      <c r="W30" s="110">
        <f t="shared" si="6"/>
        <v>0</v>
      </c>
      <c r="X30" s="111">
        <f t="shared" si="7"/>
        <v>0</v>
      </c>
      <c r="Y30" s="385" t="str">
        <f t="shared" si="1"/>
        <v>○</v>
      </c>
    </row>
    <row r="31" spans="1:25" ht="25.2" customHeight="1">
      <c r="A31" s="107" t="s">
        <v>142</v>
      </c>
      <c r="B31" s="341">
        <f t="shared" si="2"/>
        <v>0</v>
      </c>
      <c r="C31" s="171"/>
      <c r="D31" s="341">
        <f t="shared" si="3"/>
        <v>0</v>
      </c>
      <c r="E31" s="171"/>
      <c r="F31" s="341">
        <f t="shared" si="4"/>
        <v>0</v>
      </c>
      <c r="G31" s="171"/>
      <c r="H31" s="341">
        <f t="shared" si="5"/>
        <v>0</v>
      </c>
      <c r="I31" s="172"/>
      <c r="J31" s="66"/>
      <c r="K31" s="107" t="s">
        <v>142</v>
      </c>
      <c r="L31" s="171"/>
      <c r="M31" s="171"/>
      <c r="N31" s="171"/>
      <c r="O31" s="172"/>
      <c r="P31" s="66"/>
      <c r="Q31" s="107" t="s">
        <v>142</v>
      </c>
      <c r="R31" s="171"/>
      <c r="S31" s="171"/>
      <c r="T31" s="171"/>
      <c r="U31" s="172"/>
      <c r="W31" s="110">
        <f t="shared" si="6"/>
        <v>0</v>
      </c>
      <c r="X31" s="111">
        <f t="shared" si="7"/>
        <v>0</v>
      </c>
      <c r="Y31" s="385" t="str">
        <f t="shared" si="1"/>
        <v>○</v>
      </c>
    </row>
    <row r="32" spans="1:25" ht="25.2" customHeight="1">
      <c r="A32" s="107" t="s">
        <v>143</v>
      </c>
      <c r="B32" s="341">
        <f t="shared" si="2"/>
        <v>0</v>
      </c>
      <c r="C32" s="171"/>
      <c r="D32" s="341">
        <f t="shared" si="3"/>
        <v>0</v>
      </c>
      <c r="E32" s="171"/>
      <c r="F32" s="341">
        <f t="shared" si="4"/>
        <v>0</v>
      </c>
      <c r="G32" s="171"/>
      <c r="H32" s="341">
        <f t="shared" si="5"/>
        <v>0</v>
      </c>
      <c r="I32" s="172"/>
      <c r="J32" s="66"/>
      <c r="K32" s="107" t="s">
        <v>143</v>
      </c>
      <c r="L32" s="171"/>
      <c r="M32" s="171"/>
      <c r="N32" s="171"/>
      <c r="O32" s="172"/>
      <c r="P32" s="66"/>
      <c r="Q32" s="107" t="s">
        <v>143</v>
      </c>
      <c r="R32" s="171"/>
      <c r="S32" s="171"/>
      <c r="T32" s="171"/>
      <c r="U32" s="172"/>
      <c r="W32" s="110">
        <f t="shared" si="6"/>
        <v>0</v>
      </c>
      <c r="X32" s="111">
        <f t="shared" si="7"/>
        <v>0</v>
      </c>
      <c r="Y32" s="385" t="str">
        <f t="shared" si="1"/>
        <v>○</v>
      </c>
    </row>
    <row r="33" spans="1:25" ht="25.2" customHeight="1">
      <c r="A33" s="107" t="s">
        <v>144</v>
      </c>
      <c r="B33" s="341">
        <f t="shared" si="2"/>
        <v>0</v>
      </c>
      <c r="C33" s="171"/>
      <c r="D33" s="341">
        <f t="shared" si="3"/>
        <v>0</v>
      </c>
      <c r="E33" s="171"/>
      <c r="F33" s="341">
        <f t="shared" si="4"/>
        <v>0</v>
      </c>
      <c r="G33" s="171"/>
      <c r="H33" s="341">
        <f t="shared" si="5"/>
        <v>0</v>
      </c>
      <c r="I33" s="172"/>
      <c r="J33" s="66"/>
      <c r="K33" s="107" t="s">
        <v>144</v>
      </c>
      <c r="L33" s="171"/>
      <c r="M33" s="171"/>
      <c r="N33" s="171"/>
      <c r="O33" s="172"/>
      <c r="P33" s="66"/>
      <c r="Q33" s="107" t="s">
        <v>144</v>
      </c>
      <c r="R33" s="171"/>
      <c r="S33" s="171"/>
      <c r="T33" s="171"/>
      <c r="U33" s="172"/>
      <c r="W33" s="110">
        <f t="shared" si="6"/>
        <v>0</v>
      </c>
      <c r="X33" s="111">
        <f t="shared" si="7"/>
        <v>0</v>
      </c>
      <c r="Y33" s="385" t="str">
        <f t="shared" si="1"/>
        <v>○</v>
      </c>
    </row>
    <row r="34" spans="1:25" ht="25.2" customHeight="1">
      <c r="A34" s="107" t="s">
        <v>145</v>
      </c>
      <c r="B34" s="341">
        <f t="shared" si="2"/>
        <v>0</v>
      </c>
      <c r="C34" s="171"/>
      <c r="D34" s="341">
        <f t="shared" si="3"/>
        <v>0</v>
      </c>
      <c r="E34" s="171"/>
      <c r="F34" s="341">
        <f t="shared" si="4"/>
        <v>0</v>
      </c>
      <c r="G34" s="171"/>
      <c r="H34" s="341">
        <f t="shared" si="5"/>
        <v>0</v>
      </c>
      <c r="I34" s="172"/>
      <c r="J34" s="66"/>
      <c r="K34" s="107" t="s">
        <v>145</v>
      </c>
      <c r="L34" s="171"/>
      <c r="M34" s="171"/>
      <c r="N34" s="171"/>
      <c r="O34" s="172"/>
      <c r="P34" s="66"/>
      <c r="Q34" s="107" t="s">
        <v>145</v>
      </c>
      <c r="R34" s="171"/>
      <c r="S34" s="171"/>
      <c r="T34" s="171"/>
      <c r="U34" s="172"/>
      <c r="W34" s="110">
        <f t="shared" si="6"/>
        <v>0</v>
      </c>
      <c r="X34" s="111">
        <f t="shared" si="7"/>
        <v>0</v>
      </c>
      <c r="Y34" s="385" t="str">
        <f t="shared" si="1"/>
        <v>○</v>
      </c>
    </row>
    <row r="35" spans="1:25" ht="25.2" customHeight="1">
      <c r="A35" s="107" t="s">
        <v>146</v>
      </c>
      <c r="B35" s="341">
        <f t="shared" si="2"/>
        <v>0</v>
      </c>
      <c r="C35" s="171"/>
      <c r="D35" s="341">
        <f t="shared" si="3"/>
        <v>0</v>
      </c>
      <c r="E35" s="171"/>
      <c r="F35" s="341">
        <f t="shared" si="4"/>
        <v>0</v>
      </c>
      <c r="G35" s="171"/>
      <c r="H35" s="341">
        <f t="shared" si="5"/>
        <v>0</v>
      </c>
      <c r="I35" s="172"/>
      <c r="J35" s="66"/>
      <c r="K35" s="107" t="s">
        <v>146</v>
      </c>
      <c r="L35" s="171"/>
      <c r="M35" s="171"/>
      <c r="N35" s="171"/>
      <c r="O35" s="172"/>
      <c r="P35" s="66"/>
      <c r="Q35" s="107" t="s">
        <v>146</v>
      </c>
      <c r="R35" s="171"/>
      <c r="S35" s="171"/>
      <c r="T35" s="171"/>
      <c r="U35" s="172"/>
      <c r="W35" s="110">
        <f t="shared" si="6"/>
        <v>0</v>
      </c>
      <c r="X35" s="111">
        <f t="shared" si="7"/>
        <v>0</v>
      </c>
      <c r="Y35" s="385" t="str">
        <f t="shared" si="1"/>
        <v>○</v>
      </c>
    </row>
    <row r="36" spans="1:25" ht="25.2" customHeight="1">
      <c r="A36" s="107" t="s">
        <v>147</v>
      </c>
      <c r="B36" s="341">
        <f t="shared" si="2"/>
        <v>0</v>
      </c>
      <c r="C36" s="171"/>
      <c r="D36" s="341">
        <f t="shared" si="3"/>
        <v>0</v>
      </c>
      <c r="E36" s="171"/>
      <c r="F36" s="341">
        <f t="shared" si="4"/>
        <v>0</v>
      </c>
      <c r="G36" s="171"/>
      <c r="H36" s="341">
        <f t="shared" si="5"/>
        <v>0</v>
      </c>
      <c r="I36" s="172"/>
      <c r="J36" s="66"/>
      <c r="K36" s="107" t="s">
        <v>147</v>
      </c>
      <c r="L36" s="171"/>
      <c r="M36" s="171"/>
      <c r="N36" s="171"/>
      <c r="O36" s="172"/>
      <c r="P36" s="66"/>
      <c r="Q36" s="107" t="s">
        <v>147</v>
      </c>
      <c r="R36" s="171"/>
      <c r="S36" s="171"/>
      <c r="T36" s="171"/>
      <c r="U36" s="172"/>
      <c r="W36" s="110">
        <f t="shared" si="6"/>
        <v>0</v>
      </c>
      <c r="X36" s="111">
        <f t="shared" si="7"/>
        <v>0</v>
      </c>
      <c r="Y36" s="385" t="str">
        <f t="shared" si="1"/>
        <v>○</v>
      </c>
    </row>
    <row r="37" spans="1:25" ht="25.2" customHeight="1">
      <c r="A37" s="107" t="s">
        <v>148</v>
      </c>
      <c r="B37" s="341">
        <f t="shared" si="2"/>
        <v>0</v>
      </c>
      <c r="C37" s="171"/>
      <c r="D37" s="341">
        <f t="shared" si="3"/>
        <v>0</v>
      </c>
      <c r="E37" s="171"/>
      <c r="F37" s="341">
        <f t="shared" si="4"/>
        <v>0</v>
      </c>
      <c r="G37" s="171"/>
      <c r="H37" s="341">
        <f t="shared" si="5"/>
        <v>0</v>
      </c>
      <c r="I37" s="172"/>
      <c r="J37" s="66"/>
      <c r="K37" s="107" t="s">
        <v>148</v>
      </c>
      <c r="L37" s="171"/>
      <c r="M37" s="171"/>
      <c r="N37" s="171"/>
      <c r="O37" s="172"/>
      <c r="P37" s="66"/>
      <c r="Q37" s="107" t="s">
        <v>148</v>
      </c>
      <c r="R37" s="171"/>
      <c r="S37" s="171"/>
      <c r="T37" s="171"/>
      <c r="U37" s="172"/>
      <c r="W37" s="110">
        <f t="shared" si="6"/>
        <v>0</v>
      </c>
      <c r="X37" s="111">
        <f t="shared" si="7"/>
        <v>0</v>
      </c>
      <c r="Y37" s="385" t="str">
        <f t="shared" si="1"/>
        <v>○</v>
      </c>
    </row>
    <row r="38" spans="1:25" ht="25.2" customHeight="1">
      <c r="A38" s="107" t="s">
        <v>149</v>
      </c>
      <c r="B38" s="341">
        <f t="shared" si="2"/>
        <v>0</v>
      </c>
      <c r="C38" s="171"/>
      <c r="D38" s="341">
        <f t="shared" si="3"/>
        <v>0</v>
      </c>
      <c r="E38" s="171"/>
      <c r="F38" s="341">
        <f t="shared" si="4"/>
        <v>0</v>
      </c>
      <c r="G38" s="171"/>
      <c r="H38" s="341">
        <f t="shared" si="5"/>
        <v>0</v>
      </c>
      <c r="I38" s="172"/>
      <c r="J38" s="66"/>
      <c r="K38" s="107" t="s">
        <v>149</v>
      </c>
      <c r="L38" s="171"/>
      <c r="M38" s="171"/>
      <c r="N38" s="171"/>
      <c r="O38" s="172"/>
      <c r="P38" s="66"/>
      <c r="Q38" s="107" t="s">
        <v>149</v>
      </c>
      <c r="R38" s="171"/>
      <c r="S38" s="171"/>
      <c r="T38" s="171"/>
      <c r="U38" s="172"/>
      <c r="W38" s="110">
        <f t="shared" si="6"/>
        <v>0</v>
      </c>
      <c r="X38" s="111">
        <f t="shared" si="7"/>
        <v>0</v>
      </c>
      <c r="Y38" s="385" t="str">
        <f t="shared" si="1"/>
        <v>○</v>
      </c>
    </row>
    <row r="39" spans="1:25" ht="25.2" customHeight="1">
      <c r="A39" s="101" t="s">
        <v>150</v>
      </c>
      <c r="B39" s="342">
        <f t="shared" si="2"/>
        <v>0</v>
      </c>
      <c r="C39" s="254"/>
      <c r="D39" s="342">
        <f t="shared" si="3"/>
        <v>0</v>
      </c>
      <c r="E39" s="254"/>
      <c r="F39" s="342">
        <f t="shared" si="4"/>
        <v>0</v>
      </c>
      <c r="G39" s="254"/>
      <c r="H39" s="342">
        <f t="shared" si="5"/>
        <v>0</v>
      </c>
      <c r="I39" s="255"/>
      <c r="J39" s="66"/>
      <c r="K39" s="101" t="s">
        <v>150</v>
      </c>
      <c r="L39" s="254"/>
      <c r="M39" s="254"/>
      <c r="N39" s="254"/>
      <c r="O39" s="255"/>
      <c r="P39" s="66"/>
      <c r="Q39" s="101" t="s">
        <v>150</v>
      </c>
      <c r="R39" s="254"/>
      <c r="S39" s="254"/>
      <c r="T39" s="254"/>
      <c r="U39" s="255"/>
      <c r="W39" s="113">
        <f t="shared" si="6"/>
        <v>0</v>
      </c>
      <c r="X39" s="114">
        <f t="shared" si="7"/>
        <v>0</v>
      </c>
      <c r="Y39" s="143" t="str">
        <f t="shared" si="1"/>
        <v>○</v>
      </c>
    </row>
    <row r="40" spans="1:25" hidden="1">
      <c r="A40" s="115">
        <v>31</v>
      </c>
      <c r="B40" s="116"/>
      <c r="C40" s="116"/>
      <c r="D40" s="116"/>
      <c r="E40" s="116"/>
      <c r="F40" s="116"/>
      <c r="G40" s="116"/>
      <c r="H40" s="116"/>
      <c r="I40" s="116"/>
      <c r="K40" s="115">
        <v>31</v>
      </c>
      <c r="L40" s="116"/>
      <c r="M40" s="116"/>
      <c r="N40" s="116"/>
      <c r="O40" s="117"/>
      <c r="Q40" s="115">
        <v>31</v>
      </c>
      <c r="R40" s="116"/>
      <c r="S40" s="116"/>
      <c r="T40" s="116"/>
      <c r="U40" s="117"/>
      <c r="W40" s="118" t="e">
        <f>(B40+D40+#REF!+#REF!+#REF!+#REF!)*4+(H40+#REF!+#REF!)*2</f>
        <v>#REF!</v>
      </c>
      <c r="X40" s="119">
        <f t="shared" si="7"/>
        <v>0</v>
      </c>
      <c r="Y40" s="120" t="e">
        <f t="shared" si="1"/>
        <v>#REF!</v>
      </c>
    </row>
    <row r="41" spans="1:25">
      <c r="A41" s="66"/>
    </row>
    <row r="42" spans="1:25">
      <c r="A42" s="65" t="s">
        <v>471</v>
      </c>
    </row>
    <row r="43" spans="1:25">
      <c r="A43" s="65" t="s">
        <v>270</v>
      </c>
    </row>
    <row r="44" spans="1:25" ht="13.2" customHeight="1">
      <c r="A44" s="583" t="s">
        <v>372</v>
      </c>
      <c r="B44" s="584"/>
      <c r="C44" s="584"/>
      <c r="D44" s="584"/>
      <c r="E44" s="584"/>
      <c r="F44" s="584"/>
      <c r="G44" s="584"/>
      <c r="H44" s="584"/>
      <c r="I44" s="584"/>
      <c r="J44" s="584"/>
      <c r="K44" s="584"/>
      <c r="L44" s="584"/>
      <c r="M44" s="584"/>
      <c r="N44" s="584"/>
      <c r="O44" s="584"/>
      <c r="P44" s="584"/>
      <c r="Q44" s="584"/>
      <c r="R44" s="584"/>
      <c r="S44" s="584"/>
      <c r="T44" s="584"/>
      <c r="U44" s="584"/>
      <c r="V44" s="584"/>
      <c r="W44" s="584"/>
      <c r="X44" s="584"/>
      <c r="Y44" s="584"/>
    </row>
    <row r="45" spans="1:25">
      <c r="A45" s="584"/>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row>
    <row r="46" spans="1:25" ht="14.4">
      <c r="A46" s="227"/>
    </row>
  </sheetData>
  <sheetProtection algorithmName="SHA-512" hashValue="JZkYFZzDriUxnPjagRpJdGcksrIylh1C+4hrPiasxw2HZbXp/qS+D+mI46cFLSeSyqMQYN1T0xWmodCMc5o2Qg==" saltValue="weCKOrwGiG0JWYcg4vF13w==" spinCount="100000" sheet="1" objects="1" scenarios="1"/>
  <mergeCells count="13">
    <mergeCell ref="X6:X9"/>
    <mergeCell ref="Y6:Y9"/>
    <mergeCell ref="A44:Y45"/>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R10:R39">
      <formula1>SUM(R10:U10)&lt;=W10</formula1>
    </dataValidation>
    <dataValidation type="whole" operator="greaterThanOrEqual" allowBlank="1" showInputMessage="1" showErrorMessage="1" error="空床数がマイナスになっています" sqref="B10:B39 D10:D39 H10:H39 F10:F39">
      <formula1>C10</formula1>
    </dataValidation>
    <dataValidation type="custom" allowBlank="1" showInputMessage="1" showErrorMessage="1" error="休止病床数の上限を上回っています" sqref="S10:S39">
      <formula1>SUM(R10:U10)&lt;=W10</formula1>
    </dataValidation>
    <dataValidation type="custom" allowBlank="1" showInputMessage="1" showErrorMessage="1" error="休止病床数の上限を上回っています" sqref="T10:T39">
      <formula1>SUM(R10:U10)&lt;=W10</formula1>
    </dataValidation>
    <dataValidation type="custom" allowBlank="1" showInputMessage="1" showErrorMessage="1" error="休止病床数の上限を上回っています" sqref="U10:U39">
      <formula1>SUM(R10:U10)&lt;=W10</formula1>
    </dataValidation>
  </dataValidations>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2:F34"/>
  <sheetViews>
    <sheetView view="pageBreakPreview" zoomScaleNormal="100" zoomScaleSheetLayoutView="100" workbookViewId="0"/>
  </sheetViews>
  <sheetFormatPr defaultColWidth="9" defaultRowHeight="38.549999999999997" customHeight="1"/>
  <cols>
    <col min="1" max="1" width="3.19921875" style="123" customWidth="1"/>
    <col min="2" max="2" width="15" style="127" customWidth="1"/>
    <col min="3" max="3" width="21.09765625" style="127" customWidth="1"/>
    <col min="4" max="4" width="59.5" style="128" customWidth="1"/>
    <col min="5" max="5" width="14.796875" style="127" customWidth="1"/>
    <col min="6" max="16384" width="9" style="124"/>
  </cols>
  <sheetData>
    <row r="2" spans="1:6" ht="23.55" customHeight="1">
      <c r="A2" s="129"/>
      <c r="B2" s="443" t="s">
        <v>444</v>
      </c>
      <c r="C2" s="443"/>
      <c r="D2" s="443"/>
      <c r="E2" s="443"/>
      <c r="F2" s="62"/>
    </row>
    <row r="3" spans="1:6" ht="23.55" customHeight="1">
      <c r="A3" s="129"/>
      <c r="B3" s="443" t="s">
        <v>233</v>
      </c>
      <c r="C3" s="444"/>
      <c r="D3" s="444"/>
      <c r="E3" s="444"/>
    </row>
    <row r="4" spans="1:6" ht="28.95" customHeight="1">
      <c r="A4" s="129"/>
      <c r="B4" s="439" t="s">
        <v>93</v>
      </c>
      <c r="C4" s="439"/>
      <c r="D4" s="440">
        <f>'基礎情報入力シート（要入力）'!D11</f>
        <v>0</v>
      </c>
      <c r="E4" s="440"/>
    </row>
    <row r="5" spans="1:6" ht="28.95" customHeight="1">
      <c r="A5" s="129"/>
      <c r="B5" s="439" t="s">
        <v>94</v>
      </c>
      <c r="C5" s="439"/>
      <c r="D5" s="440">
        <f>'基礎情報入力シート（要入力）'!D12</f>
        <v>0</v>
      </c>
      <c r="E5" s="440"/>
    </row>
    <row r="6" spans="1:6" ht="28.95" customHeight="1">
      <c r="A6" s="129"/>
      <c r="B6" s="439" t="s">
        <v>81</v>
      </c>
      <c r="C6" s="174" t="s">
        <v>82</v>
      </c>
      <c r="D6" s="440">
        <f>'基礎情報入力シート（要入力）'!D15</f>
        <v>0</v>
      </c>
      <c r="E6" s="440"/>
    </row>
    <row r="7" spans="1:6" ht="28.95" customHeight="1">
      <c r="A7" s="129"/>
      <c r="B7" s="439"/>
      <c r="C7" s="174" t="s">
        <v>83</v>
      </c>
      <c r="D7" s="440">
        <f>'基礎情報入力シート（要入力）'!D16</f>
        <v>0</v>
      </c>
      <c r="E7" s="440"/>
    </row>
    <row r="8" spans="1:6" ht="28.95" customHeight="1">
      <c r="A8" s="129"/>
      <c r="B8" s="439"/>
      <c r="C8" s="174" t="s">
        <v>84</v>
      </c>
      <c r="D8" s="440">
        <f>'基礎情報入力シート（要入力）'!D17</f>
        <v>0</v>
      </c>
      <c r="E8" s="440"/>
    </row>
    <row r="9" spans="1:6" ht="28.95" customHeight="1">
      <c r="A9" s="129"/>
      <c r="B9" s="439"/>
      <c r="C9" s="174" t="s">
        <v>85</v>
      </c>
      <c r="D9" s="440">
        <f>'基礎情報入力シート（要入力）'!D18</f>
        <v>0</v>
      </c>
      <c r="E9" s="440"/>
    </row>
    <row r="10" spans="1:6" ht="28.95" customHeight="1">
      <c r="A10" s="129"/>
      <c r="B10" s="439"/>
      <c r="C10" s="174" t="s">
        <v>95</v>
      </c>
      <c r="D10" s="441">
        <f>'基礎情報入力シート（要入力）'!D19</f>
        <v>0</v>
      </c>
      <c r="E10" s="442"/>
    </row>
    <row r="11" spans="1:6" ht="28.95" customHeight="1">
      <c r="A11" s="129"/>
      <c r="B11" s="174"/>
      <c r="C11" s="438" t="s">
        <v>86</v>
      </c>
      <c r="D11" s="438"/>
      <c r="E11" s="438"/>
    </row>
    <row r="12" spans="1:6" ht="37.950000000000003" customHeight="1">
      <c r="A12" s="129"/>
      <c r="B12" s="428" t="s">
        <v>96</v>
      </c>
      <c r="C12" s="429"/>
      <c r="D12" s="429"/>
      <c r="E12" s="430"/>
    </row>
    <row r="13" spans="1:6" ht="18.600000000000001" customHeight="1">
      <c r="A13" s="129"/>
      <c r="B13" s="431" t="s">
        <v>87</v>
      </c>
      <c r="C13" s="432"/>
      <c r="D13" s="175" t="s">
        <v>88</v>
      </c>
      <c r="E13" s="176" t="s">
        <v>97</v>
      </c>
    </row>
    <row r="14" spans="1:6" ht="18.600000000000001" customHeight="1">
      <c r="A14" s="129"/>
      <c r="B14" s="433" t="s">
        <v>351</v>
      </c>
      <c r="C14" s="434"/>
      <c r="D14" s="389"/>
      <c r="E14" s="173"/>
    </row>
    <row r="15" spans="1:6" ht="18.600000000000001" customHeight="1">
      <c r="A15" s="129"/>
      <c r="B15" s="433" t="s">
        <v>352</v>
      </c>
      <c r="C15" s="434"/>
      <c r="D15" s="389" t="s">
        <v>460</v>
      </c>
      <c r="E15" s="173"/>
    </row>
    <row r="16" spans="1:6" ht="21" customHeight="1">
      <c r="A16" s="129"/>
      <c r="B16" s="435" t="s">
        <v>421</v>
      </c>
      <c r="C16" s="435"/>
      <c r="D16" s="177" t="s">
        <v>461</v>
      </c>
      <c r="E16" s="173"/>
    </row>
    <row r="17" spans="1:5" ht="32.549999999999997" customHeight="1">
      <c r="A17" s="129"/>
      <c r="B17" s="436" t="s">
        <v>422</v>
      </c>
      <c r="C17" s="437"/>
      <c r="D17" s="187" t="s">
        <v>265</v>
      </c>
      <c r="E17" s="173"/>
    </row>
    <row r="18" spans="1:5" ht="43.95" customHeight="1">
      <c r="A18" s="129"/>
      <c r="B18" s="436" t="s">
        <v>423</v>
      </c>
      <c r="C18" s="437"/>
      <c r="D18" s="187" t="s">
        <v>266</v>
      </c>
      <c r="E18" s="173"/>
    </row>
    <row r="19" spans="1:5" ht="73.05" customHeight="1">
      <c r="B19" s="435" t="s">
        <v>98</v>
      </c>
      <c r="C19" s="435"/>
      <c r="D19" s="235" t="s">
        <v>482</v>
      </c>
      <c r="E19" s="173"/>
    </row>
    <row r="20" spans="1:5" ht="24.6" customHeight="1">
      <c r="B20" s="435" t="s">
        <v>353</v>
      </c>
      <c r="C20" s="435"/>
      <c r="D20" s="314" t="s">
        <v>354</v>
      </c>
      <c r="E20" s="173"/>
    </row>
    <row r="21" spans="1:5" ht="71.55" customHeight="1">
      <c r="B21" s="435" t="s">
        <v>99</v>
      </c>
      <c r="C21" s="435"/>
      <c r="D21" s="318" t="s">
        <v>487</v>
      </c>
      <c r="E21" s="173"/>
    </row>
    <row r="22" spans="1:5" ht="82.95" customHeight="1">
      <c r="B22" s="446" t="s">
        <v>355</v>
      </c>
      <c r="C22" s="447"/>
      <c r="D22" s="320" t="s">
        <v>481</v>
      </c>
      <c r="E22" s="173"/>
    </row>
    <row r="23" spans="1:5" ht="97.95" customHeight="1">
      <c r="B23" s="448"/>
      <c r="C23" s="449"/>
      <c r="D23" s="319" t="s">
        <v>488</v>
      </c>
      <c r="E23" s="173"/>
    </row>
    <row r="24" spans="1:5" ht="46.2" customHeight="1">
      <c r="B24" s="446" t="s">
        <v>489</v>
      </c>
      <c r="C24" s="447"/>
      <c r="D24" s="319" t="s">
        <v>490</v>
      </c>
      <c r="E24" s="173"/>
    </row>
    <row r="25" spans="1:5" ht="59.55" customHeight="1">
      <c r="B25" s="448"/>
      <c r="C25" s="449"/>
      <c r="D25" s="319" t="s">
        <v>491</v>
      </c>
      <c r="E25" s="173"/>
    </row>
    <row r="26" spans="1:5" ht="30" customHeight="1">
      <c r="B26" s="446" t="s">
        <v>380</v>
      </c>
      <c r="C26" s="447"/>
      <c r="D26" s="319" t="s">
        <v>381</v>
      </c>
      <c r="E26" s="173"/>
    </row>
    <row r="27" spans="1:5" ht="41.55" customHeight="1">
      <c r="B27" s="448"/>
      <c r="C27" s="449"/>
      <c r="D27" s="319" t="s">
        <v>430</v>
      </c>
      <c r="E27" s="173"/>
    </row>
    <row r="28" spans="1:5" ht="41.55" customHeight="1">
      <c r="B28" s="450" t="s">
        <v>445</v>
      </c>
      <c r="C28" s="316" t="s">
        <v>446</v>
      </c>
      <c r="D28" s="315" t="s">
        <v>245</v>
      </c>
      <c r="E28" s="173"/>
    </row>
    <row r="29" spans="1:5" ht="85.95" customHeight="1">
      <c r="B29" s="451"/>
      <c r="C29" s="390" t="s">
        <v>447</v>
      </c>
      <c r="D29" s="390" t="s">
        <v>483</v>
      </c>
      <c r="E29" s="173"/>
    </row>
    <row r="30" spans="1:5" ht="51.45" customHeight="1">
      <c r="B30" s="451"/>
      <c r="C30" s="390" t="s">
        <v>448</v>
      </c>
      <c r="D30" s="390" t="s">
        <v>432</v>
      </c>
      <c r="E30" s="173"/>
    </row>
    <row r="31" spans="1:5" ht="88.5" customHeight="1">
      <c r="B31" s="451"/>
      <c r="C31" s="406" t="s">
        <v>485</v>
      </c>
      <c r="D31" s="406" t="s">
        <v>486</v>
      </c>
      <c r="E31" s="173"/>
    </row>
    <row r="32" spans="1:5" ht="45" customHeight="1">
      <c r="B32" s="451"/>
      <c r="C32" s="315" t="s">
        <v>484</v>
      </c>
      <c r="D32" s="315" t="s">
        <v>449</v>
      </c>
      <c r="E32" s="173"/>
    </row>
    <row r="33" spans="2:5" ht="39.450000000000003" customHeight="1">
      <c r="B33" s="436" t="s">
        <v>100</v>
      </c>
      <c r="C33" s="437"/>
      <c r="D33" s="315" t="s">
        <v>431</v>
      </c>
      <c r="E33" s="173"/>
    </row>
    <row r="34" spans="2:5" ht="44.55" customHeight="1">
      <c r="B34" s="445" t="s">
        <v>246</v>
      </c>
      <c r="C34" s="445"/>
      <c r="D34" s="445"/>
      <c r="E34" s="445"/>
    </row>
  </sheetData>
  <sheetProtection algorithmName="SHA-512" hashValue="yNX2GAyTI8vOwu1piuvuP9IKZ5cxCaiqzNtKYwuRI9txZxPl3KkMLKeJexrj9bC4Mn1zI5jKnL0yUOmlOxkogQ==" saltValue="coWKaGUFdY/AHLz/kpmipw==" spinCount="100000" sheet="1" objects="1" scenarios="1"/>
  <mergeCells count="29">
    <mergeCell ref="B33:C33"/>
    <mergeCell ref="B34:E34"/>
    <mergeCell ref="B16:C16"/>
    <mergeCell ref="B18:C18"/>
    <mergeCell ref="B19:C19"/>
    <mergeCell ref="B22:C23"/>
    <mergeCell ref="B24:C25"/>
    <mergeCell ref="B28:B32"/>
    <mergeCell ref="B26:C27"/>
    <mergeCell ref="B2:E2"/>
    <mergeCell ref="B3:E3"/>
    <mergeCell ref="B4:C4"/>
    <mergeCell ref="D4:E4"/>
    <mergeCell ref="B5:C5"/>
    <mergeCell ref="D5:E5"/>
    <mergeCell ref="C11:E11"/>
    <mergeCell ref="B6:B10"/>
    <mergeCell ref="D6:E6"/>
    <mergeCell ref="D7:E7"/>
    <mergeCell ref="D8:E8"/>
    <mergeCell ref="D9:E9"/>
    <mergeCell ref="D10:E10"/>
    <mergeCell ref="B12:E12"/>
    <mergeCell ref="B13:C13"/>
    <mergeCell ref="B14:C14"/>
    <mergeCell ref="B15:C15"/>
    <mergeCell ref="B21:C21"/>
    <mergeCell ref="B17:C17"/>
    <mergeCell ref="B20:C20"/>
  </mergeCells>
  <phoneticPr fontId="2"/>
  <dataValidations count="2">
    <dataValidation allowBlank="1" showInputMessage="1" sqref="B6 J1:M11 C35:E1048576 F1 B2:B3 B34:B1048576 D4:D10 B28:B31 B24 B21:B22 F19:M1048576 B26 G1:I18 F3:F18 A1:A1048576 B14:B19 N1:XFD1048576 D13:D33"/>
    <dataValidation type="list" allowBlank="1" showInputMessage="1" sqref="E14:E33">
      <formula1>"✓"</formula1>
    </dataValidation>
  </dataValidations>
  <printOptions horizontalCentered="1"/>
  <pageMargins left="0.78740157480314965" right="0.39370078740157483" top="0.39370078740157483" bottom="0.19685039370078741" header="0.31496062992125984" footer="0.31496062992125984"/>
  <pageSetup paperSize="9" scale="61" orientation="portrait" r:id="rId1"/>
  <headerFooter scaleWithDoc="0" alignWithMargins="0">
    <firstHeader>&amp;L&amp;10&amp;F</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M50"/>
  <sheetViews>
    <sheetView view="pageBreakPreview" zoomScaleNormal="85" zoomScaleSheetLayoutView="100" workbookViewId="0">
      <selection activeCell="A23" sqref="A23:D24"/>
    </sheetView>
  </sheetViews>
  <sheetFormatPr defaultColWidth="9" defaultRowHeight="13.2"/>
  <cols>
    <col min="1" max="1" width="44.296875" style="67" customWidth="1"/>
    <col min="2" max="3" width="14.59765625" style="67" customWidth="1"/>
    <col min="4" max="4" width="36.59765625" style="67" customWidth="1"/>
    <col min="5" max="5" width="9" style="67"/>
    <col min="6" max="13" width="9" style="67" hidden="1" customWidth="1"/>
    <col min="14" max="16384" width="9" style="67"/>
  </cols>
  <sheetData>
    <row r="1" spans="1:12" ht="20.100000000000001" customHeight="1">
      <c r="B1" s="9" t="s">
        <v>27</v>
      </c>
      <c r="C1" s="599">
        <f>'基礎情報入力シート（要入力）'!D9</f>
        <v>0</v>
      </c>
      <c r="D1" s="599"/>
    </row>
    <row r="2" spans="1:12" ht="20.100000000000001" customHeight="1">
      <c r="B2" s="5"/>
      <c r="C2" s="599">
        <f>'基礎情報入力シート（要入力）'!D12</f>
        <v>0</v>
      </c>
      <c r="D2" s="599"/>
    </row>
    <row r="3" spans="1:12" ht="26.25" customHeight="1">
      <c r="A3" s="600" t="s">
        <v>157</v>
      </c>
      <c r="B3" s="600"/>
      <c r="C3" s="600"/>
      <c r="D3" s="600"/>
      <c r="L3" s="67" t="s">
        <v>158</v>
      </c>
    </row>
    <row r="4" spans="1:12" ht="20.100000000000001" customHeight="1">
      <c r="A4" s="178" t="s">
        <v>159</v>
      </c>
      <c r="B4" s="601" t="s">
        <v>193</v>
      </c>
      <c r="C4" s="602"/>
      <c r="D4" s="603"/>
      <c r="L4" s="67" t="s">
        <v>160</v>
      </c>
    </row>
    <row r="5" spans="1:12" ht="20.100000000000001" customHeight="1">
      <c r="A5" s="179" t="s">
        <v>161</v>
      </c>
      <c r="B5" s="598" t="s">
        <v>163</v>
      </c>
      <c r="C5" s="598"/>
      <c r="D5" s="598"/>
      <c r="G5" s="67" t="s">
        <v>162</v>
      </c>
      <c r="H5" s="67" t="s">
        <v>163</v>
      </c>
      <c r="L5" s="67" t="s">
        <v>164</v>
      </c>
    </row>
    <row r="6" spans="1:12" ht="20.100000000000001" customHeight="1">
      <c r="A6" s="179" t="s">
        <v>232</v>
      </c>
      <c r="B6" s="604">
        <f>'基礎情報入力シート（要入力）'!D12</f>
        <v>0</v>
      </c>
      <c r="C6" s="604"/>
      <c r="D6" s="604"/>
      <c r="L6" s="67" t="s">
        <v>165</v>
      </c>
    </row>
    <row r="7" spans="1:12">
      <c r="A7" s="605" t="s">
        <v>166</v>
      </c>
      <c r="B7" s="608" t="s">
        <v>167</v>
      </c>
      <c r="C7" s="609"/>
      <c r="D7" s="262"/>
      <c r="G7" s="67" t="s">
        <v>168</v>
      </c>
      <c r="H7" s="67" t="s">
        <v>169</v>
      </c>
      <c r="I7" s="67" t="s">
        <v>170</v>
      </c>
      <c r="J7" s="67" t="s">
        <v>171</v>
      </c>
      <c r="L7" s="67" t="s">
        <v>172</v>
      </c>
    </row>
    <row r="8" spans="1:12">
      <c r="A8" s="606"/>
      <c r="B8" s="608" t="s">
        <v>169</v>
      </c>
      <c r="C8" s="609"/>
      <c r="D8" s="262"/>
      <c r="L8" s="67" t="s">
        <v>173</v>
      </c>
    </row>
    <row r="9" spans="1:12">
      <c r="A9" s="606"/>
      <c r="B9" s="608" t="s">
        <v>170</v>
      </c>
      <c r="C9" s="609"/>
      <c r="D9" s="262"/>
      <c r="L9" s="67" t="s">
        <v>174</v>
      </c>
    </row>
    <row r="10" spans="1:12">
      <c r="A10" s="607"/>
      <c r="B10" s="608" t="s">
        <v>171</v>
      </c>
      <c r="C10" s="609"/>
      <c r="D10" s="262"/>
      <c r="L10" s="67" t="s">
        <v>175</v>
      </c>
    </row>
    <row r="11" spans="1:12" ht="38.25" customHeight="1">
      <c r="A11" s="180" t="s">
        <v>176</v>
      </c>
      <c r="B11" s="598"/>
      <c r="C11" s="598"/>
      <c r="D11" s="598"/>
      <c r="G11" s="67" t="s">
        <v>177</v>
      </c>
      <c r="H11" s="67" t="s">
        <v>178</v>
      </c>
      <c r="L11" s="67" t="s">
        <v>179</v>
      </c>
    </row>
    <row r="12" spans="1:12" ht="38.25" customHeight="1">
      <c r="A12" s="593" t="s">
        <v>180</v>
      </c>
      <c r="B12" s="593"/>
      <c r="C12" s="593"/>
      <c r="D12" s="593"/>
      <c r="G12" s="67" t="s">
        <v>177</v>
      </c>
      <c r="H12" s="67" t="s">
        <v>178</v>
      </c>
      <c r="L12" s="67" t="s">
        <v>181</v>
      </c>
    </row>
    <row r="13" spans="1:12">
      <c r="A13" s="594" t="s">
        <v>182</v>
      </c>
      <c r="B13" s="596" t="s">
        <v>183</v>
      </c>
      <c r="C13" s="597"/>
      <c r="D13" s="262"/>
      <c r="L13" s="67" t="s">
        <v>184</v>
      </c>
    </row>
    <row r="14" spans="1:12" ht="21.75" customHeight="1">
      <c r="A14" s="595"/>
      <c r="B14" s="596" t="s">
        <v>185</v>
      </c>
      <c r="C14" s="597"/>
      <c r="D14" s="262"/>
      <c r="L14" s="67" t="s">
        <v>186</v>
      </c>
    </row>
    <row r="15" spans="1:12">
      <c r="A15" s="595"/>
      <c r="B15" s="596" t="s">
        <v>187</v>
      </c>
      <c r="C15" s="597"/>
      <c r="D15" s="262"/>
      <c r="G15" s="67" t="s">
        <v>188</v>
      </c>
      <c r="H15" s="67" t="s">
        <v>178</v>
      </c>
      <c r="L15" s="67" t="s">
        <v>189</v>
      </c>
    </row>
    <row r="16" spans="1:12">
      <c r="A16" s="595"/>
      <c r="B16" s="596" t="s">
        <v>190</v>
      </c>
      <c r="C16" s="597"/>
      <c r="D16" s="262"/>
      <c r="L16" s="67" t="s">
        <v>191</v>
      </c>
    </row>
    <row r="17" spans="1:12" ht="68.55" customHeight="1">
      <c r="A17" s="180" t="s">
        <v>192</v>
      </c>
      <c r="B17" s="592"/>
      <c r="C17" s="592"/>
      <c r="D17" s="592"/>
      <c r="L17" s="67" t="s">
        <v>193</v>
      </c>
    </row>
    <row r="18" spans="1:12" ht="26.4">
      <c r="A18" s="180" t="s">
        <v>194</v>
      </c>
      <c r="B18" s="592"/>
      <c r="C18" s="592"/>
      <c r="D18" s="592"/>
      <c r="L18" s="67" t="s">
        <v>195</v>
      </c>
    </row>
    <row r="19" spans="1:12" ht="52.8">
      <c r="A19" s="180" t="s">
        <v>293</v>
      </c>
      <c r="B19" s="592"/>
      <c r="C19" s="592"/>
      <c r="D19" s="592"/>
      <c r="L19" s="67" t="s">
        <v>196</v>
      </c>
    </row>
    <row r="20" spans="1:12">
      <c r="A20" s="181" t="s">
        <v>197</v>
      </c>
      <c r="L20" s="67" t="s">
        <v>198</v>
      </c>
    </row>
    <row r="21" spans="1:12">
      <c r="A21" s="181" t="s">
        <v>199</v>
      </c>
      <c r="G21" s="67" t="s">
        <v>200</v>
      </c>
      <c r="H21" s="67" t="s">
        <v>201</v>
      </c>
      <c r="L21" s="67" t="s">
        <v>202</v>
      </c>
    </row>
    <row r="22" spans="1:12">
      <c r="A22" s="181"/>
      <c r="L22" s="67" t="s">
        <v>203</v>
      </c>
    </row>
    <row r="23" spans="1:12">
      <c r="A23" s="591" t="s">
        <v>433</v>
      </c>
      <c r="B23" s="536"/>
      <c r="C23" s="536"/>
      <c r="D23" s="536"/>
      <c r="L23" s="67" t="s">
        <v>204</v>
      </c>
    </row>
    <row r="24" spans="1:12">
      <c r="A24" s="536"/>
      <c r="B24" s="536"/>
      <c r="C24" s="536"/>
      <c r="D24" s="536"/>
      <c r="L24" s="67" t="s">
        <v>205</v>
      </c>
    </row>
    <row r="25" spans="1:12">
      <c r="A25" s="181"/>
      <c r="L25" s="67" t="s">
        <v>206</v>
      </c>
    </row>
    <row r="26" spans="1:12">
      <c r="A26" s="181"/>
      <c r="L26" s="67" t="s">
        <v>207</v>
      </c>
    </row>
    <row r="27" spans="1:12">
      <c r="L27" s="67" t="s">
        <v>208</v>
      </c>
    </row>
    <row r="28" spans="1:12">
      <c r="L28" s="67" t="s">
        <v>209</v>
      </c>
    </row>
    <row r="29" spans="1:12">
      <c r="L29" s="67" t="s">
        <v>210</v>
      </c>
    </row>
    <row r="30" spans="1:12">
      <c r="L30" s="67" t="s">
        <v>211</v>
      </c>
    </row>
    <row r="31" spans="1:12">
      <c r="L31" s="67" t="s">
        <v>212</v>
      </c>
    </row>
    <row r="32" spans="1:12">
      <c r="L32" s="67" t="s">
        <v>213</v>
      </c>
    </row>
    <row r="33" spans="12:12">
      <c r="L33" s="67" t="s">
        <v>214</v>
      </c>
    </row>
    <row r="34" spans="12:12">
      <c r="L34" s="67" t="s">
        <v>215</v>
      </c>
    </row>
    <row r="35" spans="12:12">
      <c r="L35" s="67" t="s">
        <v>216</v>
      </c>
    </row>
    <row r="36" spans="12:12">
      <c r="L36" s="67" t="s">
        <v>217</v>
      </c>
    </row>
    <row r="37" spans="12:12">
      <c r="L37" s="67" t="s">
        <v>218</v>
      </c>
    </row>
    <row r="38" spans="12:12">
      <c r="L38" s="67" t="s">
        <v>219</v>
      </c>
    </row>
    <row r="39" spans="12:12">
      <c r="L39" s="67" t="s">
        <v>220</v>
      </c>
    </row>
    <row r="40" spans="12:12">
      <c r="L40" s="67" t="s">
        <v>221</v>
      </c>
    </row>
    <row r="41" spans="12:12">
      <c r="L41" s="67" t="s">
        <v>222</v>
      </c>
    </row>
    <row r="42" spans="12:12">
      <c r="L42" s="67" t="s">
        <v>223</v>
      </c>
    </row>
    <row r="43" spans="12:12">
      <c r="L43" s="67" t="s">
        <v>224</v>
      </c>
    </row>
    <row r="44" spans="12:12">
      <c r="L44" s="67" t="s">
        <v>225</v>
      </c>
    </row>
    <row r="45" spans="12:12">
      <c r="L45" s="67" t="s">
        <v>226</v>
      </c>
    </row>
    <row r="46" spans="12:12">
      <c r="L46" s="67" t="s">
        <v>227</v>
      </c>
    </row>
    <row r="47" spans="12:12">
      <c r="L47" s="67" t="s">
        <v>228</v>
      </c>
    </row>
    <row r="48" spans="12:12">
      <c r="L48" s="67" t="s">
        <v>229</v>
      </c>
    </row>
    <row r="49" spans="12:12">
      <c r="L49" s="67" t="s">
        <v>230</v>
      </c>
    </row>
    <row r="50" spans="12:12">
      <c r="L50" s="67" t="s">
        <v>231</v>
      </c>
    </row>
  </sheetData>
  <sheetProtection algorithmName="SHA-512" hashValue="ommgsIPznDdnSAiuf2vYKqIYaQD86vDwy8hPIewUm6kKciYdMI2srg2J6fyz7epkFDs2mcuKw4yMDE7KsBr/6A==" saltValue="ZIRZkKd+3UYvGsYxDJxmXg==" spinCount="100000" sheet="1" objects="1" scenarios="1"/>
  <mergeCells count="22">
    <mergeCell ref="B11:D11"/>
    <mergeCell ref="C1:D1"/>
    <mergeCell ref="C2:D2"/>
    <mergeCell ref="A3:D3"/>
    <mergeCell ref="B4:D4"/>
    <mergeCell ref="B5:D5"/>
    <mergeCell ref="B6:D6"/>
    <mergeCell ref="A7:A10"/>
    <mergeCell ref="B7:C7"/>
    <mergeCell ref="B8:C8"/>
    <mergeCell ref="B9:C9"/>
    <mergeCell ref="B10:C10"/>
    <mergeCell ref="A23:D24"/>
    <mergeCell ref="B17:D17"/>
    <mergeCell ref="B18:D18"/>
    <mergeCell ref="B19:D19"/>
    <mergeCell ref="A12:D12"/>
    <mergeCell ref="A13:A16"/>
    <mergeCell ref="B13:C13"/>
    <mergeCell ref="B14:C14"/>
    <mergeCell ref="B15:C15"/>
    <mergeCell ref="B16:C16"/>
  </mergeCells>
  <phoneticPr fontId="2"/>
  <dataValidations count="4">
    <dataValidation type="list" allowBlank="1" showInputMessage="1" showErrorMessage="1" sqref="B4:D4">
      <formula1>$L$4:$L$50</formula1>
    </dataValidation>
    <dataValidation type="list" allowBlank="1" showInputMessage="1" showErrorMessage="1" sqref="D13:D16 D7:D10">
      <formula1>$G$15:$H$15</formula1>
    </dataValidation>
    <dataValidation type="list" allowBlank="1" showInputMessage="1" showErrorMessage="1" sqref="B11:D11">
      <formula1>$G$11:$H$11</formula1>
    </dataValidation>
    <dataValidation type="list" allowBlank="1" showInputMessage="1" showErrorMessage="1" sqref="B5">
      <formula1>$G$5:$H$5</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F28"/>
  <sheetViews>
    <sheetView view="pageBreakPreview" zoomScaleNormal="70" zoomScaleSheetLayoutView="100" workbookViewId="0">
      <selection activeCell="B11" sqref="B11"/>
    </sheetView>
  </sheetViews>
  <sheetFormatPr defaultColWidth="8.09765625" defaultRowHeight="14.4"/>
  <cols>
    <col min="1" max="2" width="21.19921875" style="192" customWidth="1"/>
    <col min="3" max="3" width="3.19921875" style="192" customWidth="1"/>
    <col min="4" max="5" width="21.19921875" style="192" customWidth="1"/>
    <col min="6" max="6" width="3.19921875" style="192" customWidth="1"/>
    <col min="7" max="8" width="8.09765625" style="192"/>
    <col min="9" max="9" width="11.5" style="192" bestFit="1" customWidth="1"/>
    <col min="10" max="16384" width="8.09765625" style="192"/>
  </cols>
  <sheetData>
    <row r="1" spans="1:6" ht="20.100000000000001" customHeight="1"/>
    <row r="2" spans="1:6" ht="32.25" customHeight="1">
      <c r="A2" s="611" t="s">
        <v>337</v>
      </c>
      <c r="B2" s="611"/>
      <c r="C2" s="611"/>
      <c r="D2" s="611"/>
      <c r="E2" s="611"/>
      <c r="F2" s="611"/>
    </row>
    <row r="4" spans="1:6" ht="20.100000000000001" customHeight="1">
      <c r="A4" s="224"/>
    </row>
    <row r="5" spans="1:6" ht="20.100000000000001" customHeight="1">
      <c r="A5" s="192" t="s">
        <v>264</v>
      </c>
    </row>
    <row r="6" spans="1:6" ht="20.100000000000001" customHeight="1">
      <c r="A6" s="612" t="s">
        <v>263</v>
      </c>
      <c r="B6" s="613"/>
      <c r="C6" s="238"/>
      <c r="D6" s="613" t="s">
        <v>262</v>
      </c>
      <c r="E6" s="614"/>
      <c r="F6" s="206"/>
    </row>
    <row r="7" spans="1:6" ht="20.100000000000001" customHeight="1">
      <c r="A7" s="223" t="s">
        <v>261</v>
      </c>
      <c r="B7" s="613" t="s">
        <v>260</v>
      </c>
      <c r="C7" s="615"/>
      <c r="D7" s="236" t="s">
        <v>261</v>
      </c>
      <c r="E7" s="237" t="s">
        <v>260</v>
      </c>
      <c r="F7" s="206"/>
    </row>
    <row r="8" spans="1:6" ht="30" customHeight="1">
      <c r="A8" s="222" t="s">
        <v>259</v>
      </c>
      <c r="B8" s="685">
        <f>別紙６!G10</f>
        <v>0</v>
      </c>
      <c r="C8" s="221"/>
      <c r="D8" s="220" t="s">
        <v>258</v>
      </c>
      <c r="E8" s="685">
        <f>別紙６!C10</f>
        <v>0</v>
      </c>
      <c r="F8" s="211"/>
    </row>
    <row r="9" spans="1:6" ht="30" customHeight="1">
      <c r="A9" s="218" t="s">
        <v>257</v>
      </c>
      <c r="B9" s="684">
        <f>E8-(B8+B10+B11)</f>
        <v>0</v>
      </c>
      <c r="C9" s="211"/>
      <c r="D9" s="219"/>
      <c r="E9" s="212"/>
      <c r="F9" s="211"/>
    </row>
    <row r="10" spans="1:6" ht="30" customHeight="1">
      <c r="A10" s="218" t="s">
        <v>256</v>
      </c>
      <c r="B10" s="225"/>
      <c r="C10" s="211"/>
      <c r="D10" s="213"/>
      <c r="E10" s="212"/>
      <c r="F10" s="211"/>
    </row>
    <row r="11" spans="1:6" ht="30" customHeight="1">
      <c r="A11" s="218" t="s">
        <v>255</v>
      </c>
      <c r="B11" s="225"/>
      <c r="C11" s="211"/>
      <c r="D11" s="213"/>
      <c r="E11" s="212"/>
      <c r="F11" s="211"/>
    </row>
    <row r="12" spans="1:6" ht="20.100000000000001" customHeight="1">
      <c r="A12" s="217"/>
      <c r="B12" s="212"/>
      <c r="C12" s="211"/>
      <c r="D12" s="209"/>
      <c r="E12" s="212"/>
      <c r="F12" s="211"/>
    </row>
    <row r="13" spans="1:6" ht="20.100000000000001" customHeight="1">
      <c r="A13" s="213"/>
      <c r="B13" s="212"/>
      <c r="C13" s="211"/>
      <c r="D13" s="216"/>
      <c r="E13" s="212"/>
      <c r="F13" s="211"/>
    </row>
    <row r="14" spans="1:6" ht="20.100000000000001" customHeight="1">
      <c r="A14" s="213"/>
      <c r="B14" s="215"/>
      <c r="C14" s="211"/>
      <c r="D14" s="213"/>
      <c r="E14" s="212"/>
      <c r="F14" s="211"/>
    </row>
    <row r="15" spans="1:6" ht="20.100000000000001" customHeight="1">
      <c r="A15" s="213"/>
      <c r="B15" s="212"/>
      <c r="C15" s="211"/>
      <c r="D15" s="209"/>
      <c r="E15" s="212"/>
      <c r="F15" s="211"/>
    </row>
    <row r="16" spans="1:6" ht="20.100000000000001" customHeight="1">
      <c r="A16" s="213"/>
      <c r="B16" s="214"/>
      <c r="C16" s="211"/>
      <c r="D16" s="213"/>
      <c r="E16" s="212"/>
      <c r="F16" s="211"/>
    </row>
    <row r="17" spans="1:6" ht="20.100000000000001" customHeight="1">
      <c r="A17" s="213"/>
      <c r="B17" s="212"/>
      <c r="C17" s="211"/>
      <c r="D17" s="213"/>
      <c r="E17" s="212"/>
      <c r="F17" s="211"/>
    </row>
    <row r="18" spans="1:6" ht="20.100000000000001" customHeight="1">
      <c r="A18" s="213"/>
      <c r="B18" s="212"/>
      <c r="C18" s="211"/>
      <c r="D18" s="213"/>
      <c r="E18" s="212"/>
      <c r="F18" s="211"/>
    </row>
    <row r="19" spans="1:6" ht="20.100000000000001" customHeight="1">
      <c r="A19" s="210"/>
      <c r="B19" s="208"/>
      <c r="C19" s="207"/>
      <c r="D19" s="209"/>
      <c r="E19" s="208"/>
      <c r="F19" s="207"/>
    </row>
    <row r="20" spans="1:6" ht="20.100000000000001" customHeight="1">
      <c r="A20" s="236" t="s">
        <v>254</v>
      </c>
      <c r="B20" s="205">
        <f>SUM(B8:B19)</f>
        <v>0</v>
      </c>
      <c r="C20" s="206" t="s">
        <v>253</v>
      </c>
      <c r="D20" s="236" t="s">
        <v>254</v>
      </c>
      <c r="E20" s="205">
        <f>SUM(E8:E19)</f>
        <v>0</v>
      </c>
      <c r="F20" s="204" t="s">
        <v>253</v>
      </c>
    </row>
    <row r="21" spans="1:6" ht="20.100000000000001" customHeight="1">
      <c r="A21" s="202"/>
      <c r="B21" s="203"/>
      <c r="C21" s="201"/>
      <c r="D21" s="202"/>
      <c r="E21" s="201"/>
      <c r="F21" s="201"/>
    </row>
    <row r="22" spans="1:6" ht="20.100000000000001" customHeight="1">
      <c r="B22" s="199" t="s">
        <v>252</v>
      </c>
    </row>
    <row r="23" spans="1:6" ht="20.100000000000001" customHeight="1">
      <c r="A23" s="200"/>
    </row>
    <row r="24" spans="1:6" ht="20.100000000000001" customHeight="1">
      <c r="A24" s="199"/>
      <c r="D24" s="197"/>
    </row>
    <row r="25" spans="1:6" ht="20.100000000000001" customHeight="1">
      <c r="A25" s="199"/>
      <c r="B25" s="198" t="str">
        <f>IF('基礎情報入力シート（要入力）'!D3="","",'基礎情報入力シート（要入力）'!D3)</f>
        <v/>
      </c>
      <c r="D25" s="197"/>
    </row>
    <row r="26" spans="1:6" ht="20.100000000000001" customHeight="1">
      <c r="B26" s="196"/>
      <c r="C26" s="196"/>
      <c r="D26" s="610" t="str">
        <f>IF('基礎情報入力シート（要入力）'!D12="","氏名又は法人名称",'基礎情報入力シート（要入力）'!D12)</f>
        <v>氏名又は法人名称</v>
      </c>
      <c r="E26" s="610"/>
    </row>
    <row r="27" spans="1:6" ht="20.100000000000001" customHeight="1">
      <c r="B27" s="195"/>
      <c r="C27" s="194"/>
      <c r="D27" s="610" t="str">
        <f>IF('基礎情報入力シート（要入力）'!D10="","",'基礎情報入力シート（要入力）'!D10)</f>
        <v/>
      </c>
      <c r="E27" s="610"/>
    </row>
    <row r="28" spans="1:6" ht="20.100000000000001" customHeight="1">
      <c r="D28" s="193" t="s">
        <v>251</v>
      </c>
    </row>
  </sheetData>
  <sheetProtection algorithmName="SHA-512" hashValue="vSF8aSVE6cgCG1AUxPN2Xef5Y2YGR2S2APW88fvdHWLF8n96/cb0FCkIiXAMO9m1Esb4oPrX46OSf8Dl3uGDBQ==" saltValue="wplVaKM2KkcvOcw7lFMn9Q==" spinCount="100000" sheet="1" objects="1" scenarios="1"/>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B1:M50"/>
  <sheetViews>
    <sheetView view="pageBreakPreview" zoomScale="115" zoomScaleNormal="100" zoomScaleSheetLayoutView="115" workbookViewId="0">
      <selection activeCell="B26" sqref="B26:M26"/>
    </sheetView>
  </sheetViews>
  <sheetFormatPr defaultRowHeight="14.4"/>
  <cols>
    <col min="1" max="1" width="2.59765625" customWidth="1"/>
    <col min="2" max="2" width="7.5" customWidth="1"/>
    <col min="3" max="3" width="6.09765625" customWidth="1"/>
    <col min="4" max="5" width="4.59765625" customWidth="1"/>
    <col min="9" max="13" width="5.59765625" customWidth="1"/>
  </cols>
  <sheetData>
    <row r="1" spans="2:13" ht="29.25" customHeight="1"/>
    <row r="2" spans="2:13" ht="25.05" customHeight="1">
      <c r="B2" s="628" t="s">
        <v>296</v>
      </c>
      <c r="C2" s="629"/>
      <c r="D2" s="629"/>
      <c r="E2" s="629"/>
      <c r="F2" s="629"/>
      <c r="G2" s="629"/>
      <c r="H2" s="629"/>
      <c r="I2" s="629"/>
      <c r="J2" s="629"/>
      <c r="K2" s="629"/>
      <c r="L2" s="629"/>
      <c r="M2" s="629"/>
    </row>
    <row r="3" spans="2:13">
      <c r="B3" s="283"/>
      <c r="C3" s="283"/>
      <c r="D3" s="283"/>
      <c r="E3" s="283"/>
      <c r="F3" s="283"/>
      <c r="G3" s="283"/>
      <c r="H3" s="283"/>
      <c r="I3" s="283"/>
      <c r="J3" s="283"/>
      <c r="K3" s="283"/>
      <c r="L3" s="283"/>
      <c r="M3" s="283"/>
    </row>
    <row r="4" spans="2:13" ht="20.100000000000001" customHeight="1">
      <c r="B4" s="283"/>
      <c r="C4" s="283"/>
      <c r="D4" s="283"/>
      <c r="E4" s="283"/>
      <c r="F4" s="284" t="s">
        <v>297</v>
      </c>
      <c r="G4" s="630">
        <f>'基礎情報入力シート（要入力）'!D12</f>
        <v>0</v>
      </c>
      <c r="H4" s="631"/>
      <c r="I4" s="631"/>
      <c r="J4" s="631"/>
      <c r="K4" s="631"/>
      <c r="L4" s="632"/>
      <c r="M4" s="633"/>
    </row>
    <row r="5" spans="2:13" ht="20.100000000000001" customHeight="1">
      <c r="B5" s="283"/>
      <c r="C5" s="283"/>
      <c r="D5" s="283"/>
      <c r="E5" s="283"/>
      <c r="F5" s="285" t="s">
        <v>83</v>
      </c>
      <c r="G5" s="630">
        <f>'基礎情報入力シート（要入力）'!D16</f>
        <v>0</v>
      </c>
      <c r="H5" s="631"/>
      <c r="I5" s="631"/>
      <c r="J5" s="631"/>
      <c r="K5" s="631"/>
      <c r="L5" s="632"/>
      <c r="M5" s="633"/>
    </row>
    <row r="6" spans="2:13" ht="20.100000000000001" customHeight="1">
      <c r="B6" s="283"/>
      <c r="C6" s="283"/>
      <c r="D6" s="283"/>
      <c r="E6" s="283"/>
      <c r="F6" s="286" t="s">
        <v>81</v>
      </c>
      <c r="G6" s="630">
        <f>'基礎情報入力シート（要入力）'!D17</f>
        <v>0</v>
      </c>
      <c r="H6" s="631"/>
      <c r="I6" s="631"/>
      <c r="J6" s="631"/>
      <c r="K6" s="631"/>
      <c r="L6" s="632"/>
      <c r="M6" s="633"/>
    </row>
    <row r="7" spans="2:13" ht="36" customHeight="1">
      <c r="B7" s="283" t="s">
        <v>298</v>
      </c>
      <c r="C7" s="283"/>
      <c r="D7" s="283"/>
      <c r="E7" s="283"/>
      <c r="F7" s="283"/>
      <c r="G7" s="283"/>
      <c r="H7" s="283"/>
      <c r="I7" s="287"/>
      <c r="J7" s="287"/>
      <c r="K7" s="287"/>
      <c r="L7" s="287"/>
      <c r="M7" s="287"/>
    </row>
    <row r="8" spans="2:13" ht="25.05" customHeight="1">
      <c r="B8" s="634" t="s">
        <v>299</v>
      </c>
      <c r="C8" s="634"/>
      <c r="D8" s="634"/>
      <c r="E8" s="634"/>
      <c r="F8" s="634"/>
      <c r="G8" s="634"/>
      <c r="H8" s="634"/>
      <c r="I8" s="634"/>
      <c r="J8" s="634"/>
      <c r="K8" s="634"/>
      <c r="L8" s="634"/>
      <c r="M8" s="634"/>
    </row>
    <row r="9" spans="2:13" ht="25.05" customHeight="1">
      <c r="B9" s="634"/>
      <c r="C9" s="634"/>
      <c r="D9" s="634"/>
      <c r="E9" s="634"/>
      <c r="F9" s="634"/>
      <c r="G9" s="634"/>
      <c r="H9" s="634"/>
      <c r="I9" s="634"/>
      <c r="J9" s="634"/>
      <c r="K9" s="634"/>
      <c r="L9" s="634"/>
      <c r="M9" s="634"/>
    </row>
    <row r="10" spans="2:13" ht="25.05" customHeight="1">
      <c r="B10" s="634"/>
      <c r="C10" s="634"/>
      <c r="D10" s="634"/>
      <c r="E10" s="634"/>
      <c r="F10" s="634"/>
      <c r="G10" s="634"/>
      <c r="H10" s="634"/>
      <c r="I10" s="634"/>
      <c r="J10" s="634"/>
      <c r="K10" s="634"/>
      <c r="L10" s="634"/>
      <c r="M10" s="634"/>
    </row>
    <row r="11" spans="2:13" ht="25.05" customHeight="1">
      <c r="B11" s="634"/>
      <c r="C11" s="634"/>
      <c r="D11" s="634"/>
      <c r="E11" s="634"/>
      <c r="F11" s="634"/>
      <c r="G11" s="634"/>
      <c r="H11" s="634"/>
      <c r="I11" s="634"/>
      <c r="J11" s="634"/>
      <c r="K11" s="634"/>
      <c r="L11" s="634"/>
      <c r="M11" s="634"/>
    </row>
    <row r="12" spans="2:13" ht="30" customHeight="1">
      <c r="B12" s="288" t="s">
        <v>300</v>
      </c>
      <c r="C12" s="616" t="s">
        <v>301</v>
      </c>
      <c r="D12" s="617"/>
      <c r="E12" s="617"/>
      <c r="F12" s="617"/>
      <c r="G12" s="617"/>
      <c r="H12" s="617"/>
      <c r="I12" s="617"/>
      <c r="J12" s="617"/>
      <c r="K12" s="617"/>
      <c r="L12" s="617"/>
      <c r="M12" s="618"/>
    </row>
    <row r="13" spans="2:13" ht="112.5" customHeight="1">
      <c r="B13" s="289"/>
      <c r="C13" s="290">
        <v>1</v>
      </c>
      <c r="D13" s="619" t="s">
        <v>302</v>
      </c>
      <c r="E13" s="620"/>
      <c r="F13" s="620"/>
      <c r="G13" s="620"/>
      <c r="H13" s="620"/>
      <c r="I13" s="620"/>
      <c r="J13" s="620"/>
      <c r="K13" s="620"/>
      <c r="L13" s="620"/>
      <c r="M13" s="621"/>
    </row>
    <row r="14" spans="2:13" ht="84" customHeight="1">
      <c r="B14" s="298"/>
      <c r="C14" s="391">
        <v>2</v>
      </c>
      <c r="D14" s="622" t="s">
        <v>303</v>
      </c>
      <c r="E14" s="623"/>
      <c r="F14" s="623"/>
      <c r="G14" s="623"/>
      <c r="H14" s="623"/>
      <c r="I14" s="623"/>
      <c r="J14" s="623"/>
      <c r="K14" s="623"/>
      <c r="L14" s="623"/>
      <c r="M14" s="624"/>
    </row>
    <row r="15" spans="2:13" ht="5.0999999999999996" customHeight="1">
      <c r="B15" s="283"/>
      <c r="C15" s="283"/>
      <c r="D15" s="283"/>
      <c r="E15" s="283"/>
      <c r="F15" s="283"/>
      <c r="G15" s="283"/>
      <c r="H15" s="283"/>
      <c r="I15" s="287"/>
      <c r="J15" s="287"/>
      <c r="K15" s="287"/>
      <c r="L15" s="287"/>
      <c r="M15" s="287"/>
    </row>
    <row r="16" spans="2:13" ht="49.5" customHeight="1">
      <c r="B16" s="291"/>
      <c r="C16" s="292"/>
      <c r="D16" s="625" t="s">
        <v>304</v>
      </c>
      <c r="E16" s="625"/>
      <c r="F16" s="625"/>
      <c r="G16" s="625"/>
      <c r="H16" s="625"/>
      <c r="I16" s="625"/>
      <c r="J16" s="625"/>
      <c r="K16" s="625"/>
      <c r="L16" s="625"/>
      <c r="M16" s="625"/>
    </row>
    <row r="17" spans="2:13" ht="11.55" customHeight="1">
      <c r="B17" s="291"/>
      <c r="C17" s="292"/>
      <c r="D17" s="293"/>
      <c r="E17" s="293"/>
      <c r="F17" s="293"/>
      <c r="G17" s="293"/>
      <c r="H17" s="293"/>
      <c r="I17" s="293"/>
      <c r="J17" s="293"/>
      <c r="K17" s="293"/>
      <c r="L17" s="293"/>
      <c r="M17" s="293"/>
    </row>
    <row r="18" spans="2:13" ht="160.94999999999999" customHeight="1">
      <c r="B18" s="626" t="s">
        <v>305</v>
      </c>
      <c r="C18" s="627"/>
      <c r="D18" s="627"/>
      <c r="E18" s="627"/>
      <c r="F18" s="627"/>
      <c r="G18" s="627"/>
      <c r="H18" s="627"/>
      <c r="I18" s="627"/>
      <c r="J18" s="627"/>
      <c r="K18" s="627"/>
      <c r="L18" s="627"/>
      <c r="M18" s="627"/>
    </row>
    <row r="19" spans="2:13" ht="14.25" customHeight="1">
      <c r="B19" s="294"/>
      <c r="C19" s="294"/>
      <c r="D19" s="294"/>
      <c r="E19" s="294"/>
      <c r="F19" s="294"/>
      <c r="G19" s="295"/>
      <c r="H19" s="295"/>
      <c r="I19" s="295"/>
      <c r="J19" s="295"/>
      <c r="K19" s="295"/>
      <c r="L19" s="295"/>
      <c r="M19" s="295"/>
    </row>
    <row r="20" spans="2:13">
      <c r="B20" s="299"/>
      <c r="C20" s="299"/>
      <c r="D20" s="299"/>
      <c r="E20" s="299"/>
      <c r="F20" s="299"/>
      <c r="G20" s="299"/>
      <c r="H20" s="299"/>
      <c r="I20" s="299"/>
      <c r="J20" s="299"/>
      <c r="K20" s="299"/>
      <c r="L20" s="299"/>
      <c r="M20" s="299"/>
    </row>
    <row r="21" spans="2:13" ht="44.4" customHeight="1">
      <c r="B21" s="638" t="s">
        <v>496</v>
      </c>
      <c r="C21" s="639"/>
      <c r="D21" s="639"/>
      <c r="E21" s="639"/>
      <c r="F21" s="639"/>
      <c r="G21" s="639"/>
      <c r="H21" s="639"/>
      <c r="I21" s="639"/>
      <c r="J21" s="639"/>
      <c r="K21" s="639"/>
      <c r="L21" s="639"/>
      <c r="M21" s="639"/>
    </row>
    <row r="22" spans="2:13" ht="42" customHeight="1">
      <c r="B22" s="640" t="s">
        <v>434</v>
      </c>
      <c r="C22" s="641"/>
      <c r="D22" s="641"/>
      <c r="E22" s="641"/>
      <c r="F22" s="641"/>
      <c r="G22" s="641"/>
      <c r="H22" s="641"/>
      <c r="I22" s="641"/>
      <c r="J22" s="641"/>
      <c r="K22" s="641"/>
      <c r="L22" s="641"/>
      <c r="M22" s="642"/>
    </row>
    <row r="23" spans="2:13" ht="32.4" customHeight="1">
      <c r="B23" s="296" t="s">
        <v>306</v>
      </c>
      <c r="C23" s="643" t="s">
        <v>307</v>
      </c>
      <c r="D23" s="644"/>
      <c r="E23" s="644"/>
      <c r="F23" s="644"/>
      <c r="G23" s="644"/>
      <c r="H23" s="644"/>
      <c r="I23" s="644"/>
      <c r="J23" s="644"/>
      <c r="K23" s="644"/>
      <c r="L23" s="644"/>
      <c r="M23" s="645"/>
    </row>
    <row r="24" spans="2:13" ht="47.4" customHeight="1">
      <c r="B24" s="289"/>
      <c r="C24" s="297">
        <v>1</v>
      </c>
      <c r="D24" s="619" t="s">
        <v>435</v>
      </c>
      <c r="E24" s="620"/>
      <c r="F24" s="620"/>
      <c r="G24" s="620"/>
      <c r="H24" s="620"/>
      <c r="I24" s="620"/>
      <c r="J24" s="620"/>
      <c r="K24" s="620"/>
      <c r="L24" s="620"/>
      <c r="M24" s="621"/>
    </row>
    <row r="25" spans="2:13" ht="47.4" customHeight="1">
      <c r="B25" s="289"/>
      <c r="C25" s="297">
        <v>2</v>
      </c>
      <c r="D25" s="619" t="s">
        <v>436</v>
      </c>
      <c r="E25" s="620"/>
      <c r="F25" s="620"/>
      <c r="G25" s="620"/>
      <c r="H25" s="620"/>
      <c r="I25" s="620"/>
      <c r="J25" s="620"/>
      <c r="K25" s="620"/>
      <c r="L25" s="620"/>
      <c r="M25" s="621"/>
    </row>
    <row r="26" spans="2:13" ht="42" customHeight="1">
      <c r="B26" s="640" t="s">
        <v>497</v>
      </c>
      <c r="C26" s="641"/>
      <c r="D26" s="641"/>
      <c r="E26" s="641"/>
      <c r="F26" s="641"/>
      <c r="G26" s="641"/>
      <c r="H26" s="641"/>
      <c r="I26" s="641"/>
      <c r="J26" s="641"/>
      <c r="K26" s="641"/>
      <c r="L26" s="641"/>
      <c r="M26" s="642"/>
    </row>
    <row r="27" spans="2:13" ht="127.8" customHeight="1">
      <c r="B27" s="686"/>
      <c r="C27" s="687"/>
      <c r="D27" s="687"/>
      <c r="E27" s="687"/>
      <c r="F27" s="687"/>
      <c r="G27" s="687"/>
      <c r="H27" s="687"/>
      <c r="I27" s="687"/>
      <c r="J27" s="687"/>
      <c r="K27" s="687"/>
      <c r="L27" s="687"/>
      <c r="M27" s="688"/>
    </row>
    <row r="28" spans="2:13" ht="4.2" customHeight="1">
      <c r="B28" s="299"/>
      <c r="C28" s="299"/>
      <c r="D28" s="299"/>
      <c r="E28" s="299"/>
      <c r="F28" s="299"/>
      <c r="G28" s="299"/>
      <c r="H28" s="299"/>
      <c r="I28" s="299"/>
      <c r="J28" s="299"/>
      <c r="K28" s="299"/>
      <c r="L28" s="299"/>
      <c r="M28" s="299"/>
    </row>
    <row r="29" spans="2:13" ht="42" customHeight="1">
      <c r="B29" s="300" t="s">
        <v>308</v>
      </c>
      <c r="C29" s="300"/>
      <c r="D29" s="300"/>
      <c r="E29" s="300"/>
      <c r="F29" s="300"/>
      <c r="G29" s="300"/>
      <c r="H29" s="300"/>
      <c r="I29" s="300"/>
      <c r="J29" s="300"/>
      <c r="K29" s="300"/>
      <c r="L29" s="300"/>
      <c r="M29" s="300"/>
    </row>
    <row r="30" spans="2:13" ht="42" customHeight="1">
      <c r="B30" s="646" t="s">
        <v>437</v>
      </c>
      <c r="C30" s="646"/>
      <c r="D30" s="646"/>
      <c r="E30" s="646"/>
      <c r="F30" s="646"/>
      <c r="G30" s="646"/>
      <c r="H30" s="646"/>
      <c r="I30" s="646"/>
      <c r="J30" s="646"/>
      <c r="K30" s="646"/>
      <c r="L30" s="646"/>
      <c r="M30" s="646"/>
    </row>
    <row r="31" spans="2:13" ht="42" customHeight="1">
      <c r="B31" s="647" t="s">
        <v>438</v>
      </c>
      <c r="C31" s="536"/>
      <c r="D31" s="536"/>
      <c r="E31" s="536"/>
      <c r="F31" s="536"/>
      <c r="G31" s="536"/>
      <c r="H31" s="536"/>
      <c r="I31" s="536"/>
      <c r="J31" s="536"/>
      <c r="K31" s="536"/>
      <c r="L31" s="536"/>
      <c r="M31" s="536"/>
    </row>
    <row r="32" spans="2:13" ht="37.049999999999997" customHeight="1">
      <c r="B32" s="646" t="s">
        <v>439</v>
      </c>
      <c r="C32" s="646"/>
      <c r="D32" s="646"/>
      <c r="E32" s="646"/>
      <c r="F32" s="646"/>
      <c r="G32" s="646"/>
      <c r="H32" s="646"/>
      <c r="I32" s="646"/>
      <c r="J32" s="646"/>
      <c r="K32" s="646"/>
      <c r="L32" s="646"/>
      <c r="M32" s="646"/>
    </row>
    <row r="33" spans="2:13" ht="15" customHeight="1">
      <c r="B33" s="343"/>
      <c r="C33" s="344"/>
      <c r="D33" s="344"/>
      <c r="E33" s="344"/>
      <c r="F33" s="344"/>
      <c r="G33" s="344"/>
      <c r="H33" s="344"/>
      <c r="I33" s="344"/>
      <c r="J33" s="344"/>
      <c r="K33" s="344"/>
      <c r="L33" s="344"/>
      <c r="M33" s="344"/>
    </row>
    <row r="34" spans="2:13" ht="36" customHeight="1">
      <c r="B34" s="283" t="s">
        <v>364</v>
      </c>
      <c r="C34" s="283"/>
      <c r="D34" s="283"/>
      <c r="E34" s="283"/>
      <c r="F34" s="283"/>
      <c r="G34" s="283"/>
      <c r="H34" s="283"/>
      <c r="I34" s="287"/>
      <c r="J34" s="287"/>
      <c r="K34" s="287"/>
      <c r="L34" s="287"/>
      <c r="M34" s="287"/>
    </row>
    <row r="35" spans="2:13" ht="77.25" customHeight="1">
      <c r="B35" s="637" t="s">
        <v>365</v>
      </c>
      <c r="C35" s="536"/>
      <c r="D35" s="536"/>
      <c r="E35" s="536"/>
      <c r="F35" s="536"/>
      <c r="G35" s="536"/>
      <c r="H35" s="536"/>
      <c r="I35" s="536"/>
      <c r="J35" s="536"/>
      <c r="K35" s="536"/>
      <c r="L35" s="536"/>
      <c r="M35" s="536"/>
    </row>
    <row r="36" spans="2:13" ht="36.75" hidden="1" customHeight="1">
      <c r="B36" s="354"/>
      <c r="C36" s="354"/>
      <c r="D36" s="354"/>
      <c r="E36" s="354"/>
      <c r="F36" s="354"/>
      <c r="G36" s="354"/>
      <c r="H36" s="354"/>
      <c r="I36" s="354"/>
      <c r="J36" s="354"/>
      <c r="K36" s="354"/>
      <c r="L36" s="354"/>
      <c r="M36" s="354"/>
    </row>
    <row r="37" spans="2:13" ht="30" customHeight="1">
      <c r="B37" s="288" t="s">
        <v>300</v>
      </c>
      <c r="C37" s="616" t="s">
        <v>360</v>
      </c>
      <c r="D37" s="617"/>
      <c r="E37" s="617"/>
      <c r="F37" s="617"/>
      <c r="G37" s="617"/>
      <c r="H37" s="617"/>
      <c r="I37" s="617"/>
      <c r="J37" s="617"/>
      <c r="K37" s="617"/>
      <c r="L37" s="617"/>
      <c r="M37" s="618"/>
    </row>
    <row r="38" spans="2:13" ht="63.6" customHeight="1">
      <c r="B38" s="289"/>
      <c r="C38" s="290">
        <v>1</v>
      </c>
      <c r="D38" s="619" t="s">
        <v>366</v>
      </c>
      <c r="E38" s="620"/>
      <c r="F38" s="620"/>
      <c r="G38" s="620"/>
      <c r="H38" s="620"/>
      <c r="I38" s="620"/>
      <c r="J38" s="620"/>
      <c r="K38" s="620"/>
      <c r="L38" s="620"/>
      <c r="M38" s="621"/>
    </row>
    <row r="39" spans="2:13" ht="67.5" customHeight="1">
      <c r="B39" s="298"/>
      <c r="C39" s="391">
        <v>2</v>
      </c>
      <c r="D39" s="622" t="s">
        <v>367</v>
      </c>
      <c r="E39" s="623"/>
      <c r="F39" s="623"/>
      <c r="G39" s="623"/>
      <c r="H39" s="623"/>
      <c r="I39" s="623"/>
      <c r="J39" s="623"/>
      <c r="K39" s="623"/>
      <c r="L39" s="623"/>
      <c r="M39" s="624"/>
    </row>
    <row r="40" spans="2:13" ht="5.0999999999999996" customHeight="1">
      <c r="B40" s="283"/>
      <c r="C40" s="283"/>
      <c r="D40" s="283"/>
      <c r="E40" s="283"/>
      <c r="F40" s="283"/>
      <c r="G40" s="283"/>
      <c r="H40" s="283"/>
      <c r="I40" s="287"/>
      <c r="J40" s="287"/>
      <c r="K40" s="287"/>
      <c r="L40" s="287"/>
      <c r="M40" s="287"/>
    </row>
    <row r="41" spans="2:13" ht="60" customHeight="1">
      <c r="B41" s="291"/>
      <c r="C41" s="353"/>
      <c r="D41" s="625" t="s">
        <v>368</v>
      </c>
      <c r="E41" s="625"/>
      <c r="F41" s="625"/>
      <c r="G41" s="625"/>
      <c r="H41" s="625"/>
      <c r="I41" s="625"/>
      <c r="J41" s="625"/>
      <c r="K41" s="625"/>
      <c r="L41" s="625"/>
      <c r="M41" s="625"/>
    </row>
    <row r="42" spans="2:13" ht="78" customHeight="1">
      <c r="B42" s="635" t="s">
        <v>369</v>
      </c>
      <c r="C42" s="636"/>
      <c r="D42" s="636"/>
      <c r="E42" s="636"/>
      <c r="F42" s="636"/>
      <c r="G42" s="636"/>
      <c r="H42" s="636"/>
      <c r="I42" s="636"/>
      <c r="J42" s="636"/>
      <c r="K42" s="636"/>
      <c r="L42" s="636"/>
      <c r="M42" s="636"/>
    </row>
    <row r="43" spans="2:13" ht="36" customHeight="1">
      <c r="B43" s="301" t="s">
        <v>106</v>
      </c>
      <c r="C43" s="301"/>
      <c r="D43" s="301"/>
      <c r="E43" s="301"/>
      <c r="F43" s="301"/>
      <c r="G43" s="301"/>
      <c r="H43" s="301"/>
      <c r="I43" s="301"/>
      <c r="J43" s="301"/>
      <c r="K43" s="301"/>
      <c r="L43" s="301"/>
      <c r="M43" s="301"/>
    </row>
    <row r="44" spans="2:13" ht="14.55" customHeight="1"/>
    <row r="45" spans="2:13" ht="30" customHeight="1"/>
    <row r="46" spans="2:13" ht="63.6" customHeight="1"/>
    <row r="47" spans="2:13" ht="60.6" customHeight="1"/>
    <row r="48" spans="2:13" ht="5.0999999999999996" customHeight="1"/>
    <row r="49" ht="50.55" customHeight="1"/>
    <row r="50" ht="61.2" customHeight="1"/>
  </sheetData>
  <sheetProtection algorithmName="SHA-512" hashValue="c/o7ZDw2X+tSDqu7w+nUqs7YovPv0EX8ktA8Nr75vqWAJTXr1NzUpMSjw8sjC/WTKI+Kwze4H1D5u0NB7GSBkQ==" saltValue="58aF6HQOPih0TRbnC6pTsg==" spinCount="100000" sheet="1" objects="1" scenarios="1"/>
  <mergeCells count="26">
    <mergeCell ref="B32:M32"/>
    <mergeCell ref="B31:M31"/>
    <mergeCell ref="B26:M26"/>
    <mergeCell ref="B30:M30"/>
    <mergeCell ref="B27:M27"/>
    <mergeCell ref="B21:M21"/>
    <mergeCell ref="B22:M22"/>
    <mergeCell ref="C23:M23"/>
    <mergeCell ref="D24:M24"/>
    <mergeCell ref="D25:M25"/>
    <mergeCell ref="B42:M42"/>
    <mergeCell ref="B35:M35"/>
    <mergeCell ref="C37:M37"/>
    <mergeCell ref="D38:M38"/>
    <mergeCell ref="D39:M39"/>
    <mergeCell ref="D41:M41"/>
    <mergeCell ref="B2:M2"/>
    <mergeCell ref="G4:M4"/>
    <mergeCell ref="G5:M5"/>
    <mergeCell ref="G6:M6"/>
    <mergeCell ref="B8:M11"/>
    <mergeCell ref="C12:M12"/>
    <mergeCell ref="D13:M13"/>
    <mergeCell ref="D14:M14"/>
    <mergeCell ref="D16:M16"/>
    <mergeCell ref="B18:M18"/>
  </mergeCells>
  <phoneticPr fontId="2"/>
  <dataValidations count="1">
    <dataValidation type="list" allowBlank="1" showInputMessage="1" showErrorMessage="1" sqref="B13:B14 B38:B39 B24:B25">
      <formula1>"〇"</formula1>
    </dataValidation>
  </dataValidations>
  <printOptions horizontalCentered="1"/>
  <pageMargins left="0.31496062992125984" right="0.31496062992125984" top="0.35433070866141736" bottom="0.35433070866141736" header="0.31496062992125984" footer="0.31496062992125984"/>
  <pageSetup paperSize="9" orientation="portrait" r:id="rId1"/>
  <rowBreaks count="2" manualBreakCount="2">
    <brk id="19" min="1" max="12" man="1"/>
    <brk id="33" min="1"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3"/>
  <sheetViews>
    <sheetView view="pageBreakPreview" zoomScale="115" zoomScaleNormal="100" zoomScaleSheetLayoutView="115" workbookViewId="0">
      <selection activeCell="G14" sqref="G14"/>
    </sheetView>
  </sheetViews>
  <sheetFormatPr defaultRowHeight="14.4"/>
  <cols>
    <col min="2" max="2" width="9.19921875" customWidth="1"/>
  </cols>
  <sheetData>
    <row r="1" spans="1:9">
      <c r="A1" s="648" t="s">
        <v>498</v>
      </c>
      <c r="B1" s="649"/>
      <c r="C1" s="649"/>
      <c r="D1" s="649"/>
      <c r="E1" s="649"/>
      <c r="F1" s="649"/>
      <c r="G1" s="649"/>
      <c r="H1" s="649"/>
      <c r="I1" s="649"/>
    </row>
    <row r="2" spans="1:9">
      <c r="A2" s="300"/>
      <c r="B2" s="300"/>
      <c r="C2" s="300"/>
      <c r="D2" s="300"/>
      <c r="E2" s="300"/>
      <c r="F2" s="302" t="s">
        <v>297</v>
      </c>
      <c r="G2" s="650">
        <f>'基礎情報入力シート（要入力）'!D12</f>
        <v>0</v>
      </c>
      <c r="H2" s="650"/>
      <c r="I2" s="651"/>
    </row>
    <row r="3" spans="1:9">
      <c r="A3" s="300"/>
      <c r="B3" s="300"/>
      <c r="C3" s="300"/>
      <c r="D3" s="300"/>
      <c r="E3" s="300"/>
      <c r="F3" s="303" t="s">
        <v>83</v>
      </c>
      <c r="G3" s="652">
        <f>'基礎情報入力シート（要入力）'!D16</f>
        <v>0</v>
      </c>
      <c r="H3" s="652"/>
      <c r="I3" s="653"/>
    </row>
    <row r="4" spans="1:9">
      <c r="A4" s="300"/>
      <c r="B4" s="300"/>
      <c r="C4" s="300"/>
      <c r="D4" s="300"/>
      <c r="E4" s="300"/>
      <c r="F4" s="304" t="s">
        <v>81</v>
      </c>
      <c r="G4" s="654">
        <f>'基礎情報入力シート（要入力）'!D17</f>
        <v>0</v>
      </c>
      <c r="H4" s="654"/>
      <c r="I4" s="655"/>
    </row>
    <row r="5" spans="1:9">
      <c r="A5" s="300" t="s">
        <v>499</v>
      </c>
      <c r="B5" s="300"/>
      <c r="C5" s="300"/>
      <c r="D5" s="300"/>
      <c r="E5" s="300"/>
      <c r="F5" s="300"/>
      <c r="G5" s="300"/>
      <c r="H5" s="300"/>
      <c r="I5" s="300"/>
    </row>
    <row r="6" spans="1:9">
      <c r="A6" s="300"/>
      <c r="B6" s="656" t="s">
        <v>309</v>
      </c>
      <c r="C6" s="657"/>
      <c r="D6" s="300"/>
      <c r="E6" s="656" t="s">
        <v>310</v>
      </c>
      <c r="F6" s="657"/>
      <c r="G6" s="300"/>
      <c r="H6" s="300"/>
      <c r="I6" s="300"/>
    </row>
    <row r="7" spans="1:9" ht="25.2" customHeight="1">
      <c r="A7" s="300"/>
      <c r="B7" s="658" t="s">
        <v>311</v>
      </c>
      <c r="C7" s="659"/>
      <c r="D7" s="300"/>
      <c r="E7" s="658" t="s">
        <v>311</v>
      </c>
      <c r="F7" s="659"/>
      <c r="G7" s="300"/>
      <c r="H7" s="300"/>
      <c r="I7" s="300"/>
    </row>
    <row r="8" spans="1:9">
      <c r="A8" s="300" t="s">
        <v>312</v>
      </c>
      <c r="B8" s="300"/>
      <c r="C8" s="300"/>
      <c r="D8" s="300"/>
      <c r="E8" s="300"/>
      <c r="F8" s="300"/>
      <c r="G8" s="300"/>
      <c r="H8" s="300"/>
      <c r="I8" s="300"/>
    </row>
    <row r="9" spans="1:9">
      <c r="A9" s="300" t="s">
        <v>313</v>
      </c>
      <c r="B9" s="300"/>
      <c r="C9" s="300"/>
      <c r="D9" s="300"/>
      <c r="E9" s="300"/>
      <c r="F9" s="300"/>
      <c r="G9" s="300"/>
      <c r="H9" s="300"/>
      <c r="I9" s="300"/>
    </row>
    <row r="10" spans="1:9">
      <c r="A10" s="300"/>
      <c r="B10" s="300"/>
      <c r="C10" s="300"/>
      <c r="D10" s="300"/>
      <c r="E10" s="300"/>
      <c r="F10" s="300"/>
      <c r="G10" s="300"/>
      <c r="H10" s="300"/>
      <c r="I10" s="300"/>
    </row>
    <row r="11" spans="1:9">
      <c r="A11" s="300" t="s">
        <v>500</v>
      </c>
      <c r="B11" s="300"/>
      <c r="C11" s="300"/>
      <c r="D11" s="300"/>
      <c r="E11" s="300"/>
      <c r="F11" s="300"/>
      <c r="G11" s="300"/>
      <c r="H11" s="300"/>
      <c r="I11" s="300"/>
    </row>
    <row r="12" spans="1:9">
      <c r="A12" s="305" t="s">
        <v>501</v>
      </c>
      <c r="B12" s="305"/>
      <c r="C12" s="305"/>
      <c r="D12" s="305"/>
      <c r="E12" s="305"/>
      <c r="F12" s="305"/>
      <c r="G12" s="305"/>
      <c r="H12" s="305"/>
      <c r="I12" s="305"/>
    </row>
    <row r="13" spans="1:9">
      <c r="A13" s="305" t="s">
        <v>314</v>
      </c>
      <c r="B13" s="305"/>
      <c r="C13" s="305"/>
      <c r="D13" s="305"/>
      <c r="E13" s="305"/>
      <c r="F13" s="305"/>
      <c r="G13" s="305"/>
      <c r="H13" s="305"/>
      <c r="I13" s="305"/>
    </row>
    <row r="14" spans="1:9">
      <c r="A14" s="305" t="s">
        <v>315</v>
      </c>
      <c r="B14" s="305"/>
      <c r="C14" s="305"/>
      <c r="D14" s="305"/>
      <c r="E14" s="305"/>
      <c r="F14" s="305"/>
      <c r="G14" s="305"/>
      <c r="H14" s="305"/>
      <c r="I14" s="305"/>
    </row>
    <row r="15" spans="1:9">
      <c r="A15" s="300"/>
      <c r="B15" s="300"/>
      <c r="C15" s="300"/>
      <c r="D15" s="300"/>
      <c r="E15" s="300"/>
      <c r="F15" s="300"/>
      <c r="G15" s="300"/>
      <c r="H15" s="300"/>
      <c r="I15" s="300"/>
    </row>
    <row r="16" spans="1:9">
      <c r="A16" s="300"/>
      <c r="B16" s="300"/>
      <c r="C16" s="300"/>
      <c r="D16" s="300"/>
      <c r="E16" s="300"/>
      <c r="F16" s="300"/>
      <c r="G16" s="300"/>
      <c r="H16" s="300"/>
      <c r="I16" s="300"/>
    </row>
    <row r="17" spans="1:9">
      <c r="A17" s="300" t="s">
        <v>316</v>
      </c>
      <c r="B17" s="300"/>
      <c r="C17" s="300"/>
      <c r="D17" s="300"/>
      <c r="E17" s="300"/>
      <c r="F17" s="300"/>
      <c r="G17" s="300"/>
      <c r="H17" s="300"/>
      <c r="I17" s="300"/>
    </row>
    <row r="18" spans="1:9">
      <c r="A18" s="300" t="s">
        <v>317</v>
      </c>
      <c r="B18" s="300"/>
      <c r="C18" s="300"/>
      <c r="D18" s="300"/>
      <c r="E18" s="300"/>
      <c r="F18" s="300"/>
      <c r="G18" s="300"/>
      <c r="H18" s="300"/>
      <c r="I18" s="300"/>
    </row>
    <row r="19" spans="1:9">
      <c r="A19" s="300" t="s">
        <v>502</v>
      </c>
      <c r="B19" s="300"/>
      <c r="C19" s="300"/>
      <c r="D19" s="300"/>
      <c r="E19" s="300"/>
      <c r="F19" s="300"/>
      <c r="G19" s="300"/>
      <c r="H19" s="300"/>
      <c r="I19" s="300"/>
    </row>
    <row r="20" spans="1:9">
      <c r="A20" s="300" t="s">
        <v>318</v>
      </c>
      <c r="B20" s="300"/>
      <c r="C20" s="300"/>
      <c r="D20" s="300"/>
      <c r="E20" s="300"/>
      <c r="F20" s="300"/>
      <c r="G20" s="300"/>
      <c r="H20" s="300"/>
      <c r="I20" s="300"/>
    </row>
    <row r="21" spans="1:9" ht="25.2" customHeight="1">
      <c r="A21" s="300"/>
      <c r="B21" s="300"/>
      <c r="C21" s="660" t="s">
        <v>319</v>
      </c>
      <c r="D21" s="661"/>
      <c r="E21" s="662" t="s">
        <v>311</v>
      </c>
      <c r="F21" s="663"/>
      <c r="G21" s="300"/>
      <c r="H21" s="300"/>
      <c r="I21" s="300"/>
    </row>
    <row r="22" spans="1:9">
      <c r="A22" s="300" t="s">
        <v>320</v>
      </c>
      <c r="B22" s="300"/>
      <c r="C22" s="357"/>
      <c r="D22" s="357"/>
      <c r="E22" s="300"/>
      <c r="F22" s="300"/>
      <c r="G22" s="300"/>
      <c r="H22" s="300"/>
      <c r="I22" s="300"/>
    </row>
    <row r="23" spans="1:9" ht="25.2" customHeight="1">
      <c r="A23" s="300"/>
      <c r="B23" s="300"/>
      <c r="C23" s="660" t="s">
        <v>319</v>
      </c>
      <c r="D23" s="661"/>
      <c r="E23" s="662" t="s">
        <v>311</v>
      </c>
      <c r="F23" s="663"/>
      <c r="G23" s="300"/>
      <c r="H23" s="300"/>
      <c r="I23" s="300"/>
    </row>
    <row r="24" spans="1:9">
      <c r="A24" s="300" t="s">
        <v>321</v>
      </c>
      <c r="B24" s="300"/>
      <c r="C24" s="357"/>
      <c r="D24" s="357"/>
      <c r="E24" s="300"/>
      <c r="F24" s="300"/>
      <c r="G24" s="300"/>
      <c r="H24" s="300"/>
      <c r="I24" s="300"/>
    </row>
    <row r="25" spans="1:9" ht="25.2" customHeight="1">
      <c r="A25" s="300"/>
      <c r="B25" s="300"/>
      <c r="C25" s="660" t="s">
        <v>319</v>
      </c>
      <c r="D25" s="661"/>
      <c r="E25" s="662" t="s">
        <v>311</v>
      </c>
      <c r="F25" s="663"/>
      <c r="G25" s="300"/>
      <c r="H25" s="300"/>
      <c r="I25" s="300"/>
    </row>
    <row r="26" spans="1:9">
      <c r="A26" s="300" t="s">
        <v>503</v>
      </c>
      <c r="B26" s="300"/>
      <c r="C26" s="300"/>
      <c r="D26" s="300"/>
      <c r="E26" s="300"/>
      <c r="F26" s="300"/>
      <c r="G26" s="300"/>
      <c r="H26" s="300"/>
      <c r="I26" s="300"/>
    </row>
    <row r="27" spans="1:9">
      <c r="A27" s="300" t="s">
        <v>322</v>
      </c>
      <c r="B27" s="300"/>
      <c r="C27" s="300"/>
      <c r="D27" s="300"/>
      <c r="E27" s="300"/>
      <c r="F27" s="300"/>
      <c r="G27" s="300"/>
      <c r="H27" s="300"/>
      <c r="I27" s="300"/>
    </row>
    <row r="28" spans="1:9">
      <c r="A28" s="300"/>
      <c r="B28" s="300"/>
      <c r="C28" s="300"/>
      <c r="D28" s="300"/>
      <c r="E28" s="300"/>
      <c r="F28" s="300"/>
      <c r="G28" s="300"/>
      <c r="H28" s="300"/>
      <c r="I28" s="300"/>
    </row>
    <row r="29" spans="1:9">
      <c r="A29" s="300" t="s">
        <v>323</v>
      </c>
      <c r="B29" s="300"/>
      <c r="C29" s="300"/>
      <c r="D29" s="300"/>
      <c r="E29" s="300"/>
      <c r="F29" s="300"/>
      <c r="G29" s="300"/>
      <c r="H29" s="300"/>
      <c r="I29" s="300"/>
    </row>
    <row r="30" spans="1:9">
      <c r="A30" s="300" t="s">
        <v>324</v>
      </c>
      <c r="B30" s="300"/>
      <c r="C30" s="300"/>
      <c r="D30" s="300"/>
      <c r="E30" s="300"/>
      <c r="F30" s="300"/>
      <c r="G30" s="300"/>
      <c r="H30" s="300"/>
      <c r="I30" s="300"/>
    </row>
    <row r="31" spans="1:9" ht="60" customHeight="1">
      <c r="A31" s="647" t="s">
        <v>325</v>
      </c>
      <c r="B31" s="667"/>
      <c r="C31" s="667"/>
      <c r="D31" s="667"/>
      <c r="E31" s="667"/>
      <c r="F31" s="667"/>
      <c r="G31" s="667"/>
      <c r="H31" s="667"/>
      <c r="I31" s="667"/>
    </row>
    <row r="32" spans="1:9">
      <c r="A32" s="300"/>
      <c r="B32" s="300"/>
      <c r="C32" s="300"/>
      <c r="D32" s="300"/>
      <c r="E32" s="300"/>
      <c r="F32" s="300"/>
      <c r="G32" s="300"/>
      <c r="H32" s="300"/>
      <c r="I32" s="300"/>
    </row>
    <row r="33" spans="1:10">
      <c r="A33" s="300" t="s">
        <v>326</v>
      </c>
      <c r="B33" s="300"/>
      <c r="C33" s="300"/>
      <c r="D33" s="300"/>
      <c r="E33" s="300"/>
      <c r="F33" s="300"/>
      <c r="G33" s="300"/>
      <c r="H33" s="300"/>
      <c r="I33" s="300"/>
    </row>
    <row r="34" spans="1:10" ht="18" customHeight="1">
      <c r="A34" s="671" t="s">
        <v>327</v>
      </c>
      <c r="B34" s="667"/>
      <c r="C34" s="667"/>
      <c r="D34" s="667"/>
      <c r="E34" s="667"/>
      <c r="F34" s="667"/>
      <c r="G34" s="667"/>
      <c r="H34" s="667"/>
      <c r="I34" s="667"/>
    </row>
    <row r="35" spans="1:10">
      <c r="A35" s="672" t="s">
        <v>328</v>
      </c>
      <c r="B35" s="673"/>
      <c r="C35" s="673"/>
      <c r="D35" s="673"/>
      <c r="E35" s="673"/>
      <c r="F35" s="673"/>
      <c r="G35" s="673"/>
      <c r="H35" s="673"/>
      <c r="I35" s="673"/>
    </row>
    <row r="36" spans="1:10" ht="72.75" customHeight="1">
      <c r="A36" s="674"/>
      <c r="B36" s="675"/>
      <c r="C36" s="675"/>
      <c r="D36" s="675"/>
      <c r="E36" s="675"/>
      <c r="F36" s="675"/>
      <c r="G36" s="675"/>
      <c r="H36" s="675"/>
      <c r="I36" s="676"/>
    </row>
    <row r="37" spans="1:10">
      <c r="A37" s="300" t="s">
        <v>329</v>
      </c>
      <c r="B37" s="300"/>
      <c r="C37" s="300"/>
      <c r="D37" s="300"/>
      <c r="E37" s="300"/>
      <c r="F37" s="300"/>
      <c r="G37" s="300"/>
      <c r="H37" s="300"/>
      <c r="I37" s="300"/>
    </row>
    <row r="38" spans="1:10">
      <c r="A38" s="300"/>
      <c r="B38" s="300" t="s">
        <v>504</v>
      </c>
      <c r="C38" s="300"/>
      <c r="D38" s="300"/>
      <c r="E38" s="300"/>
      <c r="F38" s="300"/>
      <c r="G38" s="300"/>
      <c r="H38" s="300"/>
      <c r="I38" s="300"/>
    </row>
    <row r="39" spans="1:10">
      <c r="A39" s="300" t="s">
        <v>330</v>
      </c>
      <c r="B39" s="300"/>
      <c r="C39" s="300"/>
      <c r="D39" s="300"/>
      <c r="E39" s="300"/>
      <c r="F39" s="300"/>
      <c r="G39" s="300"/>
      <c r="H39" s="300"/>
      <c r="I39" s="300"/>
    </row>
    <row r="40" spans="1:10">
      <c r="A40" s="300"/>
      <c r="B40" s="300"/>
      <c r="C40" s="300"/>
      <c r="D40" s="300"/>
      <c r="E40" s="300"/>
      <c r="F40" s="300"/>
      <c r="G40" s="300"/>
      <c r="H40" s="300"/>
      <c r="I40" s="300"/>
    </row>
    <row r="41" spans="1:10">
      <c r="A41" s="300" t="s">
        <v>331</v>
      </c>
      <c r="B41" s="300"/>
      <c r="C41" s="300"/>
      <c r="D41" s="300"/>
      <c r="E41" s="300"/>
      <c r="F41" s="300"/>
      <c r="G41" s="300"/>
      <c r="H41" s="300"/>
      <c r="I41" s="300"/>
    </row>
    <row r="42" spans="1:10" ht="15" customHeight="1">
      <c r="A42" s="300"/>
      <c r="B42" s="306" t="s">
        <v>306</v>
      </c>
      <c r="C42" s="300"/>
      <c r="D42" s="300"/>
      <c r="E42" s="300"/>
      <c r="F42" s="300"/>
      <c r="G42" s="300"/>
      <c r="H42" s="300"/>
      <c r="I42" s="300"/>
    </row>
    <row r="43" spans="1:10" ht="15" customHeight="1">
      <c r="A43" s="300"/>
      <c r="B43" s="307" t="s">
        <v>106</v>
      </c>
      <c r="C43" s="664" t="s">
        <v>332</v>
      </c>
      <c r="D43" s="665"/>
      <c r="E43" s="665"/>
      <c r="F43" s="665"/>
      <c r="G43" s="665"/>
      <c r="H43" s="665"/>
      <c r="I43" s="665"/>
      <c r="J43" s="308"/>
    </row>
    <row r="44" spans="1:10">
      <c r="A44" s="300"/>
      <c r="B44" s="300"/>
      <c r="C44" s="300"/>
      <c r="D44" s="300"/>
      <c r="E44" s="300"/>
      <c r="F44" s="300"/>
      <c r="G44" s="300"/>
      <c r="H44" s="300"/>
      <c r="I44" s="300"/>
    </row>
    <row r="45" spans="1:10" ht="18.600000000000001" customHeight="1">
      <c r="A45" s="358" t="s">
        <v>379</v>
      </c>
      <c r="B45" s="358"/>
      <c r="C45" s="358"/>
      <c r="D45" s="358"/>
      <c r="E45" s="358"/>
      <c r="F45" s="358"/>
      <c r="G45" s="358"/>
      <c r="H45" s="358"/>
      <c r="I45" s="358"/>
    </row>
    <row r="46" spans="1:10" ht="47.55" customHeight="1">
      <c r="A46" s="647" t="s">
        <v>405</v>
      </c>
      <c r="B46" s="667"/>
      <c r="C46" s="667"/>
      <c r="D46" s="667"/>
      <c r="E46" s="667"/>
      <c r="F46" s="667"/>
      <c r="G46" s="667"/>
      <c r="H46" s="667"/>
      <c r="I46" s="667"/>
    </row>
    <row r="47" spans="1:10" ht="72.75" customHeight="1">
      <c r="A47" s="668"/>
      <c r="B47" s="669"/>
      <c r="C47" s="669"/>
      <c r="D47" s="669"/>
      <c r="E47" s="669"/>
      <c r="F47" s="669"/>
      <c r="G47" s="669"/>
      <c r="H47" s="669"/>
      <c r="I47" s="670"/>
    </row>
    <row r="48" spans="1:10">
      <c r="A48" s="300" t="s">
        <v>387</v>
      </c>
      <c r="B48" s="300"/>
      <c r="C48" s="300"/>
      <c r="D48" s="300"/>
      <c r="E48" s="300"/>
      <c r="F48" s="300"/>
      <c r="G48" s="300"/>
      <c r="H48" s="300"/>
      <c r="I48" s="300"/>
    </row>
    <row r="49" spans="1:10" ht="31.95" customHeight="1">
      <c r="A49" s="647" t="s">
        <v>388</v>
      </c>
      <c r="B49" s="667"/>
      <c r="C49" s="667"/>
      <c r="D49" s="667"/>
      <c r="E49" s="667"/>
      <c r="F49" s="667"/>
      <c r="G49" s="667"/>
      <c r="H49" s="667"/>
      <c r="I49" s="667"/>
    </row>
    <row r="50" spans="1:10">
      <c r="A50" s="300"/>
      <c r="B50" s="300"/>
      <c r="C50" s="300"/>
      <c r="D50" s="300"/>
      <c r="E50" s="300"/>
      <c r="F50" s="300"/>
      <c r="G50" s="300"/>
      <c r="H50" s="300"/>
      <c r="I50" s="300"/>
    </row>
    <row r="51" spans="1:10">
      <c r="A51" s="300" t="s">
        <v>464</v>
      </c>
      <c r="B51" s="300"/>
      <c r="C51" s="300"/>
      <c r="D51" s="300"/>
      <c r="E51" s="300"/>
      <c r="F51" s="300"/>
      <c r="G51" s="300"/>
      <c r="H51" s="300"/>
      <c r="I51" s="300"/>
    </row>
    <row r="52" spans="1:10" ht="15" customHeight="1">
      <c r="A52" s="300"/>
      <c r="B52" s="306" t="s">
        <v>306</v>
      </c>
      <c r="C52" s="300"/>
      <c r="D52" s="300"/>
      <c r="E52" s="300"/>
      <c r="F52" s="300"/>
      <c r="G52" s="300"/>
      <c r="H52" s="300"/>
      <c r="I52" s="300"/>
    </row>
    <row r="53" spans="1:10" ht="15" customHeight="1">
      <c r="A53" s="300"/>
      <c r="B53" s="307" t="s">
        <v>106</v>
      </c>
      <c r="C53" s="664" t="s">
        <v>382</v>
      </c>
      <c r="D53" s="665"/>
      <c r="E53" s="665"/>
      <c r="F53" s="665"/>
      <c r="G53" s="665"/>
      <c r="H53" s="665"/>
      <c r="I53" s="665"/>
      <c r="J53" s="308"/>
    </row>
    <row r="54" spans="1:10" ht="30" customHeight="1">
      <c r="A54" s="647" t="s">
        <v>505</v>
      </c>
      <c r="B54" s="453"/>
      <c r="C54" s="453"/>
      <c r="D54" s="453"/>
      <c r="E54" s="453"/>
      <c r="F54" s="453"/>
      <c r="G54" s="453"/>
      <c r="H54" s="453"/>
      <c r="I54" s="453"/>
    </row>
    <row r="55" spans="1:10" ht="52.5" customHeight="1">
      <c r="A55" s="647" t="s">
        <v>404</v>
      </c>
      <c r="B55" s="667"/>
      <c r="C55" s="667"/>
      <c r="D55" s="667"/>
      <c r="E55" s="667"/>
      <c r="F55" s="667"/>
      <c r="G55" s="667"/>
      <c r="H55" s="667"/>
      <c r="I55" s="667"/>
    </row>
    <row r="56" spans="1:10">
      <c r="A56" s="300"/>
      <c r="B56" s="300"/>
      <c r="C56" s="300"/>
      <c r="D56" s="300"/>
      <c r="E56" s="300"/>
      <c r="F56" s="300"/>
      <c r="G56" s="300"/>
      <c r="H56" s="300"/>
      <c r="I56" s="300"/>
    </row>
    <row r="57" spans="1:10">
      <c r="A57" s="300" t="s">
        <v>333</v>
      </c>
      <c r="B57" s="300"/>
      <c r="C57" s="300"/>
      <c r="D57" s="300"/>
      <c r="E57" s="300"/>
      <c r="F57" s="300"/>
      <c r="G57" s="300"/>
      <c r="H57" s="300"/>
      <c r="I57" s="300"/>
    </row>
    <row r="58" spans="1:10">
      <c r="A58" s="300"/>
      <c r="B58" s="309"/>
      <c r="C58" s="300" t="s">
        <v>334</v>
      </c>
      <c r="D58" s="300"/>
      <c r="E58" s="300"/>
      <c r="F58" s="300"/>
      <c r="G58" s="300"/>
      <c r="H58" s="300"/>
      <c r="I58" s="300"/>
    </row>
    <row r="59" spans="1:10" ht="6" customHeight="1">
      <c r="A59" s="300"/>
      <c r="B59" s="300"/>
      <c r="C59" s="300"/>
      <c r="D59" s="300"/>
      <c r="E59" s="300"/>
      <c r="F59" s="300"/>
      <c r="G59" s="300"/>
      <c r="H59" s="300"/>
      <c r="I59" s="300"/>
    </row>
    <row r="60" spans="1:10" ht="94.5" customHeight="1">
      <c r="A60" s="647" t="s">
        <v>506</v>
      </c>
      <c r="B60" s="666"/>
      <c r="C60" s="666"/>
      <c r="D60" s="666"/>
      <c r="E60" s="666"/>
      <c r="F60" s="666"/>
      <c r="G60" s="666"/>
      <c r="H60" s="666"/>
      <c r="I60" s="666"/>
    </row>
    <row r="61" spans="1:10">
      <c r="A61" s="291"/>
      <c r="B61" s="291"/>
      <c r="C61" s="291"/>
      <c r="D61" s="291"/>
      <c r="E61" s="291"/>
      <c r="F61" s="291"/>
      <c r="G61" s="291"/>
      <c r="H61" s="291"/>
      <c r="I61" s="291"/>
    </row>
    <row r="62" spans="1:10">
      <c r="A62" s="283" t="s">
        <v>335</v>
      </c>
      <c r="B62" s="283"/>
      <c r="C62" s="283"/>
      <c r="D62" s="283"/>
      <c r="E62" s="283"/>
      <c r="F62" s="283"/>
      <c r="G62" s="283"/>
      <c r="H62" s="283"/>
      <c r="I62" s="283"/>
    </row>
    <row r="63" spans="1:10">
      <c r="A63" s="283" t="s">
        <v>336</v>
      </c>
      <c r="B63" s="283"/>
      <c r="C63" s="283"/>
      <c r="D63" s="283"/>
      <c r="E63" s="283"/>
      <c r="F63" s="283"/>
      <c r="G63" s="283"/>
      <c r="H63" s="283"/>
      <c r="I63" s="283"/>
    </row>
  </sheetData>
  <sheetProtection algorithmName="SHA-512" hashValue="pBb54ubLWYtZMpw8YrLoz9L1ApXpmL9V6ln2npZ0mTl0vAbF7kbAPscLOUdvV02WwlXEl7sn/HWOiTwVnVvH3g==" saltValue="OSqA0TS/qr+lXk12gZp+GA==" spinCount="100000" sheet="1" objects="1" scenarios="1"/>
  <mergeCells count="26">
    <mergeCell ref="C43:I43"/>
    <mergeCell ref="A60:I60"/>
    <mergeCell ref="A46:I46"/>
    <mergeCell ref="A47:I47"/>
    <mergeCell ref="C25:D25"/>
    <mergeCell ref="E25:F25"/>
    <mergeCell ref="A31:I31"/>
    <mergeCell ref="A34:I34"/>
    <mergeCell ref="A35:I35"/>
    <mergeCell ref="A36:I36"/>
    <mergeCell ref="C53:I53"/>
    <mergeCell ref="A49:I49"/>
    <mergeCell ref="A54:I54"/>
    <mergeCell ref="A55:I55"/>
    <mergeCell ref="B7:C7"/>
    <mergeCell ref="E7:F7"/>
    <mergeCell ref="C21:D21"/>
    <mergeCell ref="E21:F21"/>
    <mergeCell ref="C23:D23"/>
    <mergeCell ref="E23:F23"/>
    <mergeCell ref="A1:I1"/>
    <mergeCell ref="G2:I2"/>
    <mergeCell ref="G3:I3"/>
    <mergeCell ref="G4:I4"/>
    <mergeCell ref="B6:C6"/>
    <mergeCell ref="E6:F6"/>
  </mergeCells>
  <phoneticPr fontId="2"/>
  <dataValidations count="1">
    <dataValidation type="list" allowBlank="1" showInputMessage="1" showErrorMessage="1" sqref="B47 B43 B45 B53">
      <formula1>"✔,　"</formula1>
    </dataValidation>
  </dataValidations>
  <pageMargins left="0.7" right="0.7" top="0.75" bottom="0.75" header="0.3" footer="0.3"/>
  <pageSetup paperSize="9" orientation="portrait" r:id="rId1"/>
  <rowBreaks count="1" manualBreakCount="1">
    <brk id="39" max="8"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8"/>
  <sheetViews>
    <sheetView view="pageBreakPreview" zoomScale="115" zoomScaleNormal="100" zoomScaleSheetLayoutView="115" workbookViewId="0">
      <selection activeCell="P17" sqref="P17"/>
    </sheetView>
  </sheetViews>
  <sheetFormatPr defaultRowHeight="14.4"/>
  <cols>
    <col min="1" max="1" width="2.59765625" customWidth="1"/>
    <col min="2" max="2" width="7.5" customWidth="1"/>
    <col min="3" max="3" width="6.09765625" customWidth="1"/>
    <col min="4" max="5" width="4.59765625" customWidth="1"/>
    <col min="9" max="13" width="5.59765625" customWidth="1"/>
  </cols>
  <sheetData>
    <row r="1" spans="1:13" ht="29.25" customHeight="1"/>
    <row r="2" spans="1:13" ht="25.05" customHeight="1">
      <c r="B2" s="628" t="s">
        <v>450</v>
      </c>
      <c r="C2" s="629"/>
      <c r="D2" s="629"/>
      <c r="E2" s="629"/>
      <c r="F2" s="629"/>
      <c r="G2" s="629"/>
      <c r="H2" s="629"/>
      <c r="I2" s="629"/>
      <c r="J2" s="629"/>
      <c r="K2" s="629"/>
      <c r="L2" s="629"/>
      <c r="M2" s="629"/>
    </row>
    <row r="3" spans="1:13">
      <c r="B3" s="283"/>
      <c r="C3" s="283"/>
      <c r="D3" s="283"/>
      <c r="E3" s="283"/>
      <c r="F3" s="283"/>
      <c r="G3" s="283"/>
      <c r="H3" s="283"/>
      <c r="I3" s="283"/>
      <c r="J3" s="283"/>
      <c r="K3" s="283"/>
      <c r="L3" s="283"/>
      <c r="M3" s="283"/>
    </row>
    <row r="4" spans="1:13" ht="20.100000000000001" customHeight="1">
      <c r="B4" s="283"/>
      <c r="C4" s="283"/>
      <c r="D4" s="283"/>
      <c r="E4" s="283"/>
      <c r="F4" s="284" t="s">
        <v>297</v>
      </c>
      <c r="G4" s="630">
        <f>'基礎情報入力シート（要入力）'!D12</f>
        <v>0</v>
      </c>
      <c r="H4" s="631"/>
      <c r="I4" s="631"/>
      <c r="J4" s="631"/>
      <c r="K4" s="631"/>
      <c r="L4" s="632"/>
      <c r="M4" s="633"/>
    </row>
    <row r="5" spans="1:13" ht="20.100000000000001" customHeight="1">
      <c r="B5" s="283"/>
      <c r="C5" s="283"/>
      <c r="D5" s="283"/>
      <c r="E5" s="283"/>
      <c r="F5" s="285" t="s">
        <v>83</v>
      </c>
      <c r="G5" s="630">
        <f>'基礎情報入力シート（要入力）'!D16</f>
        <v>0</v>
      </c>
      <c r="H5" s="631"/>
      <c r="I5" s="631"/>
      <c r="J5" s="631"/>
      <c r="K5" s="631"/>
      <c r="L5" s="632"/>
      <c r="M5" s="633"/>
    </row>
    <row r="6" spans="1:13" ht="20.100000000000001" customHeight="1">
      <c r="B6" s="283"/>
      <c r="C6" s="283"/>
      <c r="D6" s="283"/>
      <c r="E6" s="283"/>
      <c r="F6" s="286" t="s">
        <v>81</v>
      </c>
      <c r="G6" s="630">
        <f>'基礎情報入力シート（要入力）'!D17</f>
        <v>0</v>
      </c>
      <c r="H6" s="631"/>
      <c r="I6" s="631"/>
      <c r="J6" s="631"/>
      <c r="K6" s="631"/>
      <c r="L6" s="632"/>
      <c r="M6" s="633"/>
    </row>
    <row r="7" spans="1:13" ht="36" customHeight="1">
      <c r="B7" s="283" t="s">
        <v>389</v>
      </c>
      <c r="C7" s="283"/>
      <c r="D7" s="283"/>
      <c r="E7" s="283"/>
      <c r="F7" s="283"/>
      <c r="G7" s="283"/>
      <c r="H7" s="283"/>
      <c r="I7" s="287"/>
      <c r="J7" s="287"/>
      <c r="K7" s="287"/>
      <c r="L7" s="287"/>
      <c r="M7" s="287"/>
    </row>
    <row r="8" spans="1:13" ht="51.6" customHeight="1">
      <c r="B8" s="677" t="s">
        <v>390</v>
      </c>
      <c r="C8" s="677"/>
      <c r="D8" s="677"/>
      <c r="E8" s="677"/>
      <c r="F8" s="677"/>
      <c r="G8" s="677"/>
      <c r="H8" s="677"/>
      <c r="I8" s="677"/>
      <c r="J8" s="677"/>
      <c r="K8" s="677"/>
      <c r="L8" s="677"/>
      <c r="M8" s="677"/>
    </row>
    <row r="9" spans="1:13" ht="120" customHeight="1">
      <c r="B9" s="677" t="s">
        <v>396</v>
      </c>
      <c r="C9" s="677"/>
      <c r="D9" s="677"/>
      <c r="E9" s="677"/>
      <c r="F9" s="677"/>
      <c r="G9" s="677"/>
      <c r="H9" s="677"/>
      <c r="I9" s="677"/>
      <c r="J9" s="677"/>
      <c r="K9" s="677"/>
      <c r="L9" s="677"/>
      <c r="M9" s="677"/>
    </row>
    <row r="10" spans="1:13" ht="6" customHeight="1">
      <c r="A10" s="359"/>
      <c r="B10" s="283"/>
      <c r="C10" s="283"/>
      <c r="D10" s="283"/>
      <c r="E10" s="283"/>
      <c r="F10" s="283"/>
      <c r="G10" s="283"/>
      <c r="H10" s="283"/>
      <c r="I10" s="283"/>
      <c r="J10" s="283"/>
      <c r="K10" s="283"/>
      <c r="L10" s="283"/>
      <c r="M10" s="283"/>
    </row>
    <row r="11" spans="1:13" ht="36" customHeight="1">
      <c r="B11" s="283" t="s">
        <v>391</v>
      </c>
      <c r="C11" s="283"/>
      <c r="D11" s="283"/>
      <c r="E11" s="283"/>
      <c r="F11" s="283"/>
      <c r="G11" s="283"/>
      <c r="H11" s="283"/>
      <c r="I11" s="287"/>
      <c r="J11" s="287"/>
      <c r="K11" s="287"/>
      <c r="L11" s="287"/>
      <c r="M11" s="287"/>
    </row>
    <row r="12" spans="1:13" ht="27.75" customHeight="1">
      <c r="B12" s="296" t="s">
        <v>306</v>
      </c>
      <c r="C12" s="643" t="s">
        <v>392</v>
      </c>
      <c r="D12" s="644"/>
      <c r="E12" s="644"/>
      <c r="F12" s="644"/>
      <c r="G12" s="644"/>
      <c r="H12" s="644"/>
      <c r="I12" s="644"/>
      <c r="J12" s="644"/>
      <c r="K12" s="644"/>
      <c r="L12" s="644"/>
      <c r="M12" s="645"/>
    </row>
    <row r="13" spans="1:13" ht="30.6" customHeight="1">
      <c r="B13" s="289"/>
      <c r="C13" s="678" t="s">
        <v>394</v>
      </c>
      <c r="D13" s="679"/>
      <c r="E13" s="679"/>
      <c r="F13" s="679"/>
      <c r="G13" s="679"/>
      <c r="H13" s="679"/>
      <c r="I13" s="679"/>
      <c r="J13" s="679"/>
      <c r="K13" s="679"/>
      <c r="L13" s="679"/>
      <c r="M13" s="680"/>
    </row>
    <row r="14" spans="1:13" ht="30.6" customHeight="1">
      <c r="B14" s="298"/>
      <c r="C14" s="681" t="s">
        <v>393</v>
      </c>
      <c r="D14" s="682"/>
      <c r="E14" s="682"/>
      <c r="F14" s="682"/>
      <c r="G14" s="682"/>
      <c r="H14" s="682"/>
      <c r="I14" s="682"/>
      <c r="J14" s="682"/>
      <c r="K14" s="682"/>
      <c r="L14" s="682"/>
      <c r="M14" s="683"/>
    </row>
    <row r="15" spans="1:13" ht="10.95" customHeight="1">
      <c r="A15" s="359"/>
      <c r="B15" s="283"/>
      <c r="C15" s="283"/>
      <c r="D15" s="283"/>
      <c r="E15" s="283"/>
      <c r="F15" s="283"/>
      <c r="G15" s="283"/>
      <c r="H15" s="283"/>
      <c r="I15" s="283"/>
      <c r="J15" s="283"/>
      <c r="K15" s="283"/>
      <c r="L15" s="283"/>
      <c r="M15" s="283"/>
    </row>
    <row r="16" spans="1:13" ht="45" customHeight="1" thickBot="1">
      <c r="B16" s="677" t="s">
        <v>395</v>
      </c>
      <c r="C16" s="677"/>
      <c r="D16" s="677"/>
      <c r="E16" s="677"/>
      <c r="F16" s="677"/>
      <c r="G16" s="677"/>
      <c r="H16" s="677"/>
      <c r="I16" s="677"/>
      <c r="J16" s="677"/>
      <c r="K16" s="677"/>
      <c r="L16" s="677"/>
      <c r="M16" s="677"/>
    </row>
    <row r="17" spans="1:13" ht="207" customHeight="1" thickTop="1" thickBot="1">
      <c r="A17" s="360"/>
      <c r="B17" s="689"/>
      <c r="C17" s="690"/>
      <c r="D17" s="690"/>
      <c r="E17" s="690"/>
      <c r="F17" s="690"/>
      <c r="G17" s="690"/>
      <c r="H17" s="690"/>
      <c r="I17" s="690"/>
      <c r="J17" s="690"/>
      <c r="K17" s="690"/>
      <c r="L17" s="690"/>
      <c r="M17" s="691"/>
    </row>
    <row r="18" spans="1:13" ht="12.6" customHeight="1" thickTop="1">
      <c r="B18" s="283"/>
      <c r="C18" s="283"/>
      <c r="D18" s="283"/>
      <c r="E18" s="283"/>
      <c r="F18" s="283"/>
      <c r="G18" s="283"/>
      <c r="H18" s="283"/>
      <c r="I18" s="283"/>
      <c r="J18" s="283"/>
      <c r="K18" s="283"/>
      <c r="L18" s="283"/>
      <c r="M18" s="283"/>
    </row>
    <row r="19" spans="1:13" ht="138" customHeight="1">
      <c r="B19" s="635" t="s">
        <v>403</v>
      </c>
      <c r="C19" s="635"/>
      <c r="D19" s="635"/>
      <c r="E19" s="635"/>
      <c r="F19" s="635"/>
      <c r="G19" s="635"/>
      <c r="H19" s="635"/>
      <c r="I19" s="635"/>
      <c r="J19" s="635"/>
      <c r="K19" s="635"/>
      <c r="L19" s="635"/>
      <c r="M19" s="635"/>
    </row>
    <row r="20" spans="1:13">
      <c r="B20" s="283" t="s">
        <v>397</v>
      </c>
      <c r="C20" s="283"/>
      <c r="D20" s="283"/>
      <c r="E20" s="283"/>
      <c r="F20" s="283"/>
      <c r="G20" s="283"/>
      <c r="H20" s="283"/>
      <c r="I20" s="283"/>
      <c r="J20" s="283"/>
      <c r="K20" s="283"/>
      <c r="L20" s="283"/>
      <c r="M20" s="283"/>
    </row>
    <row r="21" spans="1:13" ht="36" customHeight="1">
      <c r="B21" s="301" t="s">
        <v>106</v>
      </c>
      <c r="C21" s="301"/>
      <c r="D21" s="301"/>
      <c r="E21" s="301"/>
      <c r="F21" s="301"/>
      <c r="G21" s="301"/>
      <c r="H21" s="301"/>
      <c r="I21" s="301"/>
      <c r="J21" s="301"/>
      <c r="K21" s="301"/>
      <c r="L21" s="301"/>
      <c r="M21" s="301"/>
    </row>
    <row r="22" spans="1:13" ht="14.55" customHeight="1"/>
    <row r="23" spans="1:13" ht="30" customHeight="1"/>
    <row r="24" spans="1:13" ht="63.6" customHeight="1"/>
    <row r="25" spans="1:13" ht="60.6" customHeight="1"/>
    <row r="26" spans="1:13" ht="5.0999999999999996" customHeight="1"/>
    <row r="27" spans="1:13" ht="50.55" customHeight="1"/>
    <row r="28" spans="1:13" ht="61.2" customHeight="1"/>
  </sheetData>
  <sheetProtection algorithmName="SHA-512" hashValue="qE1c4G+Z+UldwgXKOXVbIldVg2WCP2memSRKrzdFyt0ioc59KQZ8d+ZD5E7CnZcXenISpui5GK9+lKzKMGFtyA==" saltValue="JPWeNRlIK0SIvOq7FBZMRA==" spinCount="100000" sheet="1" objects="1" scenarios="1"/>
  <mergeCells count="12">
    <mergeCell ref="B17:M17"/>
    <mergeCell ref="B16:M16"/>
    <mergeCell ref="B19:M19"/>
    <mergeCell ref="C12:M12"/>
    <mergeCell ref="C13:M13"/>
    <mergeCell ref="C14:M14"/>
    <mergeCell ref="B9:M9"/>
    <mergeCell ref="B2:M2"/>
    <mergeCell ref="G4:M4"/>
    <mergeCell ref="G5:M5"/>
    <mergeCell ref="G6:M6"/>
    <mergeCell ref="B8:M8"/>
  </mergeCells>
  <phoneticPr fontId="2"/>
  <dataValidations count="1">
    <dataValidation type="list" allowBlank="1" showInputMessage="1" showErrorMessage="1" sqref="B13:B14">
      <formula1>"〇"</formula1>
    </dataValidation>
  </dataValidations>
  <printOptions horizontalCentered="1"/>
  <pageMargins left="0.31496062992125984" right="0.31496062992125984" top="0.35433070866141736"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Y35"/>
  <sheetViews>
    <sheetView view="pageBreakPreview" zoomScaleNormal="100" zoomScaleSheetLayoutView="100" workbookViewId="0">
      <selection activeCell="S39" sqref="S39"/>
    </sheetView>
  </sheetViews>
  <sheetFormatPr defaultRowHeight="14.4"/>
  <cols>
    <col min="1" max="10" width="2.59765625" customWidth="1"/>
    <col min="11" max="11" width="1.8984375" customWidth="1"/>
    <col min="12" max="48" width="2.59765625" customWidth="1"/>
  </cols>
  <sheetData>
    <row r="1" spans="1:51" ht="20.100000000000001" customHeight="1">
      <c r="A1" s="452" t="s">
        <v>338</v>
      </c>
      <c r="B1" s="453"/>
      <c r="C1" s="453"/>
      <c r="D1" s="453"/>
      <c r="E1" s="453"/>
      <c r="F1" s="453"/>
      <c r="G1" s="453"/>
      <c r="H1" s="453"/>
      <c r="I1" s="453"/>
      <c r="J1" s="453"/>
      <c r="K1" s="453"/>
      <c r="L1" s="453"/>
      <c r="M1" s="453"/>
      <c r="N1" s="453"/>
      <c r="O1" s="453"/>
      <c r="P1" s="453"/>
      <c r="Q1" s="453"/>
      <c r="R1" s="453"/>
      <c r="S1" s="132"/>
      <c r="T1" s="132"/>
      <c r="U1" s="132"/>
      <c r="V1" s="132"/>
      <c r="W1" s="132"/>
      <c r="X1" s="132"/>
      <c r="Y1" s="132"/>
      <c r="Z1" s="132"/>
      <c r="AA1" s="132"/>
      <c r="AB1" s="132"/>
      <c r="AC1" s="132"/>
      <c r="AD1" s="132"/>
      <c r="AE1" s="132"/>
    </row>
    <row r="2" spans="1:51" ht="20.100000000000001" customHeight="1">
      <c r="A2" s="132"/>
      <c r="B2" s="132"/>
      <c r="C2" s="132"/>
      <c r="D2" s="132"/>
      <c r="E2" s="132"/>
      <c r="F2" s="132"/>
      <c r="G2" s="132"/>
      <c r="H2" s="132"/>
      <c r="I2" s="132"/>
      <c r="J2" s="132"/>
      <c r="K2" s="132"/>
      <c r="L2" s="132"/>
      <c r="M2" s="132"/>
      <c r="N2" s="132"/>
      <c r="O2" s="132"/>
      <c r="P2" s="132"/>
      <c r="Q2" s="132"/>
      <c r="R2" s="132"/>
      <c r="S2" s="132"/>
      <c r="T2" s="132"/>
      <c r="U2" s="132"/>
      <c r="V2" s="132"/>
      <c r="W2" s="454" t="s">
        <v>339</v>
      </c>
      <c r="X2" s="454"/>
      <c r="Y2" s="454"/>
      <c r="Z2" s="454"/>
      <c r="AA2" s="454"/>
      <c r="AB2" s="454"/>
      <c r="AC2" s="454"/>
      <c r="AD2" s="454"/>
      <c r="AE2" s="454"/>
      <c r="AH2" s="455" t="s">
        <v>340</v>
      </c>
      <c r="AI2" s="455"/>
      <c r="AJ2" s="455"/>
      <c r="AK2" s="455"/>
      <c r="AL2" s="455"/>
      <c r="AM2" s="455"/>
      <c r="AN2" s="455"/>
      <c r="AO2" s="455"/>
      <c r="AP2" s="455"/>
      <c r="AQ2" s="455"/>
      <c r="AR2" s="455"/>
      <c r="AS2" s="455"/>
      <c r="AT2" s="455"/>
      <c r="AU2" s="455"/>
      <c r="AV2" s="455"/>
      <c r="AW2" s="455"/>
      <c r="AX2" s="455"/>
      <c r="AY2" s="455"/>
    </row>
    <row r="3" spans="1:51" ht="20.100000000000001" customHeight="1">
      <c r="A3" s="132"/>
      <c r="B3" s="132"/>
      <c r="C3" s="132"/>
      <c r="D3" s="132"/>
      <c r="E3" s="132"/>
      <c r="F3" s="132"/>
      <c r="G3" s="132"/>
      <c r="H3" s="132"/>
      <c r="I3" s="132"/>
      <c r="J3" s="132"/>
      <c r="K3" s="132"/>
      <c r="L3" s="132"/>
      <c r="M3" s="132"/>
      <c r="N3" s="132"/>
      <c r="O3" s="132"/>
      <c r="P3" s="132"/>
      <c r="Q3" s="132"/>
      <c r="R3" s="132"/>
      <c r="S3" s="132"/>
      <c r="T3" s="132"/>
      <c r="U3" s="132"/>
      <c r="V3" s="132"/>
      <c r="W3" s="454"/>
      <c r="X3" s="454"/>
      <c r="Y3" s="454"/>
      <c r="Z3" s="454"/>
      <c r="AA3" s="454"/>
      <c r="AB3" s="454"/>
      <c r="AC3" s="454"/>
      <c r="AD3" s="454"/>
      <c r="AE3" s="454"/>
      <c r="AH3" s="455"/>
      <c r="AI3" s="455"/>
      <c r="AJ3" s="455"/>
      <c r="AK3" s="455"/>
      <c r="AL3" s="455"/>
      <c r="AM3" s="455"/>
      <c r="AN3" s="455"/>
      <c r="AO3" s="455"/>
      <c r="AP3" s="455"/>
      <c r="AQ3" s="455"/>
      <c r="AR3" s="455"/>
      <c r="AS3" s="455"/>
      <c r="AT3" s="455"/>
      <c r="AU3" s="455"/>
      <c r="AV3" s="455"/>
      <c r="AW3" s="455"/>
      <c r="AX3" s="455"/>
      <c r="AY3" s="455"/>
    </row>
    <row r="4" spans="1:51" ht="20.100000000000001" customHeight="1">
      <c r="A4" s="456" t="s">
        <v>103</v>
      </c>
      <c r="B4" s="456"/>
      <c r="C4" s="456"/>
      <c r="D4" s="456"/>
      <c r="E4" s="456"/>
      <c r="F4" s="456"/>
      <c r="G4" s="456"/>
      <c r="H4" s="456"/>
      <c r="I4" s="132"/>
      <c r="J4" s="132"/>
      <c r="K4" s="132"/>
      <c r="L4" s="132"/>
      <c r="M4" s="132"/>
      <c r="N4" s="132"/>
      <c r="O4" s="132"/>
      <c r="P4" s="132"/>
      <c r="Q4" s="132"/>
      <c r="R4" s="132"/>
      <c r="S4" s="132"/>
      <c r="T4" s="132"/>
      <c r="U4" s="132"/>
      <c r="V4" s="132"/>
      <c r="W4" s="132"/>
      <c r="X4" s="132"/>
      <c r="Y4" s="132"/>
      <c r="Z4" s="132"/>
      <c r="AA4" s="132"/>
      <c r="AB4" s="132"/>
      <c r="AC4" s="132"/>
      <c r="AD4" s="132"/>
      <c r="AE4" s="132"/>
      <c r="AF4" s="310"/>
      <c r="AG4" s="310"/>
    </row>
    <row r="5" spans="1:51" ht="20.100000000000001" customHeight="1">
      <c r="A5" s="456"/>
      <c r="B5" s="456"/>
      <c r="C5" s="456"/>
      <c r="D5" s="456"/>
      <c r="E5" s="456"/>
      <c r="F5" s="456"/>
      <c r="G5" s="456"/>
      <c r="H5" s="456"/>
      <c r="I5" s="132"/>
      <c r="J5" s="132"/>
      <c r="K5" s="132"/>
      <c r="L5" s="132"/>
      <c r="M5" s="132"/>
      <c r="N5" s="132"/>
      <c r="O5" s="132"/>
      <c r="P5" s="132"/>
      <c r="Q5" s="132"/>
      <c r="R5" s="132"/>
      <c r="S5" s="132"/>
      <c r="T5" s="132"/>
      <c r="U5" s="132"/>
      <c r="V5" s="132"/>
      <c r="W5" s="132"/>
      <c r="X5" s="132"/>
      <c r="Y5" s="132"/>
      <c r="Z5" s="132"/>
      <c r="AA5" s="132"/>
      <c r="AB5" s="132"/>
      <c r="AC5" s="132"/>
      <c r="AD5" s="132"/>
      <c r="AE5" s="132"/>
    </row>
    <row r="6" spans="1:51" ht="20.100000000000001" customHeight="1">
      <c r="A6" s="132"/>
      <c r="B6" s="132"/>
      <c r="C6" s="132"/>
      <c r="D6" s="132"/>
      <c r="E6" s="132"/>
      <c r="F6" s="132"/>
      <c r="G6" s="132"/>
      <c r="H6" s="132"/>
      <c r="I6" s="132"/>
      <c r="J6" s="132"/>
      <c r="K6" s="132"/>
      <c r="L6" s="132"/>
      <c r="M6" s="132"/>
      <c r="N6" s="456" t="s">
        <v>104</v>
      </c>
      <c r="O6" s="456"/>
      <c r="P6" s="456"/>
      <c r="Q6" s="456"/>
      <c r="R6" s="456"/>
      <c r="S6" s="457">
        <f>'基礎情報入力シート（要入力）'!D7</f>
        <v>0</v>
      </c>
      <c r="T6" s="457"/>
      <c r="U6" s="457"/>
      <c r="V6" s="457"/>
      <c r="W6" s="457"/>
      <c r="X6" s="457"/>
      <c r="Y6" s="457"/>
      <c r="Z6" s="457"/>
      <c r="AA6" s="457"/>
      <c r="AB6" s="457"/>
      <c r="AC6" s="457"/>
      <c r="AD6" s="457"/>
      <c r="AE6" s="457"/>
    </row>
    <row r="7" spans="1:51" ht="20.100000000000001" customHeight="1">
      <c r="A7" s="132"/>
      <c r="B7" s="132"/>
      <c r="C7" s="132"/>
      <c r="D7" s="132"/>
      <c r="E7" s="132"/>
      <c r="F7" s="132"/>
      <c r="G7" s="132"/>
      <c r="H7" s="132"/>
      <c r="I7" s="132"/>
      <c r="J7" s="132"/>
      <c r="K7" s="132"/>
      <c r="L7" s="132"/>
      <c r="M7" s="132"/>
      <c r="N7" s="456"/>
      <c r="O7" s="456"/>
      <c r="P7" s="456"/>
      <c r="Q7" s="456"/>
      <c r="R7" s="456"/>
      <c r="S7" s="457"/>
      <c r="T7" s="457"/>
      <c r="U7" s="457"/>
      <c r="V7" s="457"/>
      <c r="W7" s="457"/>
      <c r="X7" s="457"/>
      <c r="Y7" s="457"/>
      <c r="Z7" s="457"/>
      <c r="AA7" s="457"/>
      <c r="AB7" s="457"/>
      <c r="AC7" s="457"/>
      <c r="AD7" s="457"/>
      <c r="AE7" s="457"/>
    </row>
    <row r="8" spans="1:51" ht="20.100000000000001" customHeight="1">
      <c r="A8" s="132"/>
      <c r="B8" s="132"/>
      <c r="C8" s="132"/>
      <c r="D8" s="132"/>
      <c r="E8" s="132"/>
      <c r="F8" s="132"/>
      <c r="G8" s="132"/>
      <c r="H8" s="132"/>
      <c r="I8" s="132"/>
      <c r="J8" s="132"/>
      <c r="K8" s="132"/>
      <c r="L8" s="132"/>
      <c r="M8" s="132"/>
      <c r="N8" s="460" t="s">
        <v>89</v>
      </c>
      <c r="O8" s="456"/>
      <c r="P8" s="456"/>
      <c r="Q8" s="456"/>
      <c r="R8" s="456"/>
      <c r="S8" s="461">
        <f>'基礎情報入力シート（要入力）'!D8</f>
        <v>0</v>
      </c>
      <c r="T8" s="461"/>
      <c r="U8" s="461"/>
      <c r="V8" s="461"/>
      <c r="W8" s="461"/>
      <c r="X8" s="461"/>
      <c r="Y8" s="461"/>
      <c r="Z8" s="461"/>
      <c r="AA8" s="461"/>
      <c r="AB8" s="461"/>
      <c r="AC8" s="461"/>
      <c r="AD8" s="461"/>
      <c r="AE8" s="461"/>
    </row>
    <row r="9" spans="1:51" ht="20.100000000000001" customHeight="1">
      <c r="A9" s="132"/>
      <c r="B9" s="132"/>
      <c r="C9" s="132"/>
      <c r="D9" s="132"/>
      <c r="E9" s="132"/>
      <c r="F9" s="132"/>
      <c r="G9" s="132"/>
      <c r="H9" s="132"/>
      <c r="I9" s="132"/>
      <c r="J9" s="132"/>
      <c r="K9" s="132"/>
      <c r="L9" s="132"/>
      <c r="M9" s="132"/>
      <c r="N9" s="456"/>
      <c r="O9" s="456"/>
      <c r="P9" s="456"/>
      <c r="Q9" s="456"/>
      <c r="R9" s="456"/>
      <c r="S9" s="461"/>
      <c r="T9" s="461"/>
      <c r="U9" s="461"/>
      <c r="V9" s="461"/>
      <c r="W9" s="461"/>
      <c r="X9" s="461"/>
      <c r="Y9" s="461"/>
      <c r="Z9" s="461"/>
      <c r="AA9" s="461"/>
      <c r="AB9" s="461"/>
      <c r="AC9" s="461"/>
      <c r="AD9" s="461"/>
      <c r="AE9" s="461"/>
    </row>
    <row r="10" spans="1:51" ht="20.100000000000001" customHeight="1">
      <c r="A10" s="132"/>
      <c r="B10" s="132"/>
      <c r="C10" s="132"/>
      <c r="D10" s="132"/>
      <c r="E10" s="132"/>
      <c r="F10" s="132"/>
      <c r="G10" s="132"/>
      <c r="H10" s="132"/>
      <c r="I10" s="132"/>
      <c r="J10" s="132"/>
      <c r="K10" s="132"/>
      <c r="L10" s="132"/>
      <c r="M10" s="132"/>
      <c r="N10" s="462" t="s">
        <v>105</v>
      </c>
      <c r="O10" s="456"/>
      <c r="P10" s="456"/>
      <c r="Q10" s="456"/>
      <c r="R10" s="456"/>
      <c r="S10" s="461">
        <f>'基礎情報入力シート（要入力）'!D9</f>
        <v>0</v>
      </c>
      <c r="T10" s="461"/>
      <c r="U10" s="461"/>
      <c r="V10" s="461"/>
      <c r="W10" s="461"/>
      <c r="X10" s="461"/>
      <c r="Y10" s="461"/>
      <c r="Z10" s="461"/>
      <c r="AA10" s="461"/>
      <c r="AB10" s="461"/>
      <c r="AC10" s="461"/>
      <c r="AD10" s="461"/>
      <c r="AE10" s="461"/>
    </row>
    <row r="11" spans="1:51" ht="20.100000000000001" customHeight="1">
      <c r="A11" s="132"/>
      <c r="B11" s="132"/>
      <c r="C11" s="132"/>
      <c r="D11" s="132"/>
      <c r="E11" s="132"/>
      <c r="F11" s="132"/>
      <c r="G11" s="132"/>
      <c r="H11" s="132"/>
      <c r="I11" s="132"/>
      <c r="J11" s="132"/>
      <c r="K11" s="132"/>
      <c r="L11" s="132"/>
      <c r="M11" s="132"/>
      <c r="N11" s="456"/>
      <c r="O11" s="456"/>
      <c r="P11" s="456"/>
      <c r="Q11" s="456"/>
      <c r="R11" s="456"/>
      <c r="S11" s="461"/>
      <c r="T11" s="461"/>
      <c r="U11" s="461"/>
      <c r="V11" s="461"/>
      <c r="W11" s="461"/>
      <c r="X11" s="461"/>
      <c r="Y11" s="461"/>
      <c r="Z11" s="461"/>
      <c r="AA11" s="461"/>
      <c r="AB11" s="461"/>
      <c r="AC11" s="461"/>
      <c r="AD11" s="461"/>
      <c r="AE11" s="461"/>
    </row>
    <row r="12" spans="1:51" ht="20.100000000000001" customHeight="1">
      <c r="A12" s="132"/>
      <c r="B12" s="132"/>
      <c r="C12" s="132"/>
      <c r="D12" s="132"/>
      <c r="E12" s="132"/>
      <c r="F12" s="132"/>
      <c r="G12" s="132"/>
      <c r="H12" s="132"/>
      <c r="I12" s="132"/>
      <c r="J12" s="132"/>
      <c r="K12" s="132"/>
      <c r="L12" s="132"/>
      <c r="M12" s="132"/>
      <c r="N12" s="132"/>
      <c r="O12" s="132"/>
      <c r="P12" s="132"/>
      <c r="Q12" s="132"/>
      <c r="R12" s="132"/>
      <c r="S12" s="461">
        <f>'基礎情報入力シート（要入力）'!D12</f>
        <v>0</v>
      </c>
      <c r="T12" s="461"/>
      <c r="U12" s="461"/>
      <c r="V12" s="461"/>
      <c r="W12" s="461"/>
      <c r="X12" s="461"/>
      <c r="Y12" s="461"/>
      <c r="Z12" s="461"/>
      <c r="AA12" s="461"/>
      <c r="AB12" s="461"/>
      <c r="AC12" s="461"/>
      <c r="AD12" s="461"/>
      <c r="AE12" s="461"/>
    </row>
    <row r="13" spans="1:51" ht="20.100000000000001" customHeight="1">
      <c r="A13" s="132"/>
      <c r="B13" s="132"/>
      <c r="C13" s="132"/>
      <c r="D13" s="132"/>
      <c r="E13" s="132"/>
      <c r="F13" s="132"/>
      <c r="G13" s="132"/>
      <c r="H13" s="132"/>
      <c r="I13" s="132"/>
      <c r="J13" s="132"/>
      <c r="K13" s="132"/>
      <c r="L13" s="132"/>
      <c r="M13" s="132"/>
      <c r="N13" s="132"/>
      <c r="O13" s="132"/>
      <c r="P13" s="132"/>
      <c r="Q13" s="132"/>
      <c r="R13" s="132"/>
      <c r="S13" s="461"/>
      <c r="T13" s="461"/>
      <c r="U13" s="461"/>
      <c r="V13" s="461"/>
      <c r="W13" s="461"/>
      <c r="X13" s="461"/>
      <c r="Y13" s="461"/>
      <c r="Z13" s="461"/>
      <c r="AA13" s="461"/>
      <c r="AB13" s="461"/>
      <c r="AC13" s="461"/>
      <c r="AD13" s="461"/>
      <c r="AE13" s="461"/>
    </row>
    <row r="14" spans="1:51" ht="20.100000000000001" customHeight="1">
      <c r="A14" s="132"/>
      <c r="B14" s="132"/>
      <c r="C14" s="132"/>
      <c r="D14" s="132"/>
      <c r="E14" s="132"/>
      <c r="F14" s="132"/>
      <c r="G14" s="132"/>
      <c r="H14" s="132"/>
      <c r="I14" s="132"/>
      <c r="J14" s="132"/>
      <c r="K14" s="132"/>
      <c r="L14" s="132"/>
      <c r="M14" s="132"/>
      <c r="N14" s="132"/>
      <c r="O14" s="132"/>
      <c r="P14" s="132"/>
      <c r="Q14" s="132"/>
      <c r="R14" s="132"/>
      <c r="S14" s="461">
        <f>'基礎情報入力シート（要入力）'!D10</f>
        <v>0</v>
      </c>
      <c r="T14" s="461"/>
      <c r="U14" s="461"/>
      <c r="V14" s="461"/>
      <c r="W14" s="461"/>
      <c r="X14" s="461"/>
      <c r="Y14" s="461"/>
      <c r="Z14" s="461"/>
      <c r="AA14" s="461"/>
      <c r="AB14" s="461"/>
      <c r="AC14" s="461"/>
      <c r="AD14" s="461"/>
      <c r="AE14" s="461"/>
    </row>
    <row r="15" spans="1:51" ht="20.100000000000001" customHeight="1">
      <c r="A15" s="132"/>
      <c r="B15" s="132"/>
      <c r="C15" s="132"/>
      <c r="D15" s="132"/>
      <c r="E15" s="132"/>
      <c r="F15" s="132"/>
      <c r="G15" s="132"/>
      <c r="H15" s="132"/>
      <c r="I15" s="132"/>
      <c r="J15" s="132"/>
      <c r="K15" s="132"/>
      <c r="L15" s="132"/>
      <c r="M15" s="132"/>
      <c r="N15" s="132"/>
      <c r="O15" s="132"/>
      <c r="P15" s="132"/>
      <c r="Q15" s="132"/>
      <c r="R15" s="132"/>
      <c r="S15" s="461"/>
      <c r="T15" s="461"/>
      <c r="U15" s="461"/>
      <c r="V15" s="461"/>
      <c r="W15" s="461"/>
      <c r="X15" s="461"/>
      <c r="Y15" s="461"/>
      <c r="Z15" s="461"/>
      <c r="AA15" s="461"/>
      <c r="AB15" s="461"/>
      <c r="AC15" s="461"/>
      <c r="AD15" s="461"/>
      <c r="AE15" s="461"/>
    </row>
    <row r="16" spans="1:51" ht="20.100000000000001" customHeight="1">
      <c r="A16" s="463" t="s">
        <v>347</v>
      </c>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row>
    <row r="17" spans="1:32" ht="20.100000000000001" customHeight="1">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row>
    <row r="18" spans="1:32" ht="20.100000000000001" customHeight="1">
      <c r="A18" s="464"/>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row>
    <row r="19" spans="1:32" ht="20.100000000000001" customHeight="1">
      <c r="A19" s="464"/>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row>
    <row r="20" spans="1:32" ht="20.100000000000001" customHeight="1">
      <c r="A20" s="39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row>
    <row r="21" spans="1:32" ht="20.100000000000001" customHeight="1">
      <c r="A21" s="271"/>
      <c r="B21" s="291"/>
      <c r="C21" s="465" t="str">
        <f>IF('基礎情報入力シート（要入力）'!D4="","",'基礎情報入力シート（要入力）'!D4)</f>
        <v/>
      </c>
      <c r="D21" s="465"/>
      <c r="E21" s="465"/>
      <c r="F21" s="465"/>
      <c r="G21" s="465"/>
      <c r="H21" s="465"/>
      <c r="I21" s="291" t="s">
        <v>453</v>
      </c>
      <c r="J21" s="291"/>
      <c r="K21" s="466">
        <f>'基礎情報入力シート（要入力）'!D5</f>
        <v>0</v>
      </c>
      <c r="L21" s="466"/>
      <c r="M21" s="466"/>
      <c r="N21" s="466"/>
      <c r="O21" s="466"/>
      <c r="P21" s="453"/>
      <c r="Q21" s="291" t="s">
        <v>454</v>
      </c>
      <c r="R21" s="291"/>
      <c r="S21" s="291"/>
      <c r="T21" s="291"/>
      <c r="U21" s="291"/>
      <c r="V21" s="291"/>
      <c r="W21" s="291"/>
      <c r="X21" s="291"/>
      <c r="Y21" s="291"/>
      <c r="Z21" s="291"/>
      <c r="AA21" s="291"/>
      <c r="AB21" s="291"/>
      <c r="AC21" s="291"/>
      <c r="AD21" s="291"/>
      <c r="AE21" s="291"/>
    </row>
    <row r="22" spans="1:32" ht="20.100000000000001" customHeight="1">
      <c r="A22" s="132" t="s">
        <v>106</v>
      </c>
      <c r="B22" s="394" t="s">
        <v>455</v>
      </c>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row>
    <row r="23" spans="1:32" ht="20.100000000000001" customHeight="1">
      <c r="A23" s="132"/>
      <c r="B23" s="394" t="s">
        <v>457</v>
      </c>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row>
    <row r="24" spans="1:32" ht="19.5" customHeight="1">
      <c r="A24" s="132"/>
      <c r="B24" s="394" t="s">
        <v>456</v>
      </c>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row>
    <row r="25" spans="1:32" ht="20.100000000000001"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row>
    <row r="26" spans="1:32" ht="40.049999999999997" customHeight="1">
      <c r="A26" s="132"/>
      <c r="C26" s="132" t="s">
        <v>341</v>
      </c>
      <c r="D26" s="132"/>
      <c r="E26" s="132"/>
      <c r="F26" s="132"/>
      <c r="G26" s="132"/>
      <c r="H26" s="132"/>
      <c r="I26" s="132"/>
      <c r="J26" s="132"/>
      <c r="K26" s="132"/>
      <c r="L26" s="132"/>
      <c r="M26" s="132" t="s">
        <v>107</v>
      </c>
      <c r="N26" s="458">
        <f>別紙５!E11</f>
        <v>0</v>
      </c>
      <c r="O26" s="459"/>
      <c r="P26" s="459"/>
      <c r="Q26" s="459"/>
      <c r="R26" s="459"/>
      <c r="S26" s="459"/>
      <c r="T26" s="459"/>
      <c r="U26" s="459"/>
      <c r="V26" s="459"/>
      <c r="W26" s="459"/>
      <c r="X26" s="459"/>
      <c r="Y26" s="132" t="s">
        <v>35</v>
      </c>
      <c r="Z26" s="132"/>
      <c r="AA26" s="132"/>
      <c r="AB26" s="132"/>
      <c r="AC26" s="132"/>
      <c r="AD26" s="132"/>
      <c r="AE26" s="132"/>
    </row>
    <row r="27" spans="1:32" ht="20.100000000000001" customHeight="1">
      <c r="A27" s="132"/>
      <c r="B27" s="132"/>
      <c r="C27" s="132" t="s">
        <v>348</v>
      </c>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row>
    <row r="28" spans="1:32" ht="20.100000000000001" customHeight="1">
      <c r="A28" s="132"/>
      <c r="B28" s="132"/>
      <c r="C28" s="132" t="s">
        <v>342</v>
      </c>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row>
    <row r="29" spans="1:32" ht="20.100000000000001" customHeight="1">
      <c r="A29" s="132"/>
      <c r="B29" s="132"/>
      <c r="C29" s="132" t="s">
        <v>343</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row>
    <row r="30" spans="1:32" ht="20.100000000000001" customHeight="1">
      <c r="A30" s="132"/>
      <c r="B30" s="132"/>
      <c r="C30" s="132" t="s">
        <v>108</v>
      </c>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row>
    <row r="31" spans="1:32" ht="18.45" customHeight="1">
      <c r="A31" s="132"/>
      <c r="B31" s="132"/>
      <c r="C31" s="132" t="s">
        <v>344</v>
      </c>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row>
    <row r="32" spans="1:32" ht="18.45" customHeight="1">
      <c r="A32" s="132"/>
      <c r="B32" s="132"/>
      <c r="C32" s="132" t="s">
        <v>345</v>
      </c>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row>
    <row r="33" spans="1:31" ht="18.45" customHeight="1">
      <c r="A33" s="132"/>
      <c r="B33" s="132"/>
      <c r="C33" s="270" t="s">
        <v>346</v>
      </c>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132"/>
    </row>
    <row r="34" spans="1:31">
      <c r="A34" s="132"/>
      <c r="B34" s="132"/>
      <c r="C34" s="270" t="s">
        <v>462</v>
      </c>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132"/>
    </row>
    <row r="35" spans="1:31">
      <c r="C35" s="132" t="s">
        <v>463</v>
      </c>
      <c r="D35" s="270"/>
    </row>
  </sheetData>
  <sheetProtection algorithmName="SHA-512" hashValue="9CNj2We4JH+Dp3SDF4WO7x2ATD0yuHn9ZptHw0yMC/2sTeXrairfuXO375UY+hJLBvO5mPg0jUsJe7R4oEzIsA==" saltValue="0in7Dq4nJpGruv+4ZEZ1CQ==" spinCount="100000" sheet="1" objects="1" scenarios="1"/>
  <mergeCells count="16">
    <mergeCell ref="N26:X26"/>
    <mergeCell ref="N8:R9"/>
    <mergeCell ref="S8:AE9"/>
    <mergeCell ref="N10:R11"/>
    <mergeCell ref="S10:AE11"/>
    <mergeCell ref="S12:AE13"/>
    <mergeCell ref="S14:AE15"/>
    <mergeCell ref="A16:AE19"/>
    <mergeCell ref="C21:H21"/>
    <mergeCell ref="K21:P21"/>
    <mergeCell ref="A1:R1"/>
    <mergeCell ref="W2:AE3"/>
    <mergeCell ref="AH2:AY3"/>
    <mergeCell ref="A4:H5"/>
    <mergeCell ref="N6:R7"/>
    <mergeCell ref="S6:AE7"/>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G11"/>
  <sheetViews>
    <sheetView showZeros="0" view="pageBreakPreview" zoomScale="85" zoomScaleNormal="100" zoomScaleSheetLayoutView="85" workbookViewId="0">
      <pane ySplit="8" topLeftCell="A9" activePane="bottomLeft" state="frozen"/>
      <selection activeCell="C5" sqref="C5"/>
      <selection pane="bottomLeft"/>
    </sheetView>
  </sheetViews>
  <sheetFormatPr defaultColWidth="15" defaultRowHeight="17.55" customHeight="1"/>
  <cols>
    <col min="1" max="1" width="6.69921875" style="5" customWidth="1"/>
    <col min="2" max="2" width="38" style="5" customWidth="1"/>
    <col min="3" max="3" width="75.09765625" style="5" customWidth="1"/>
    <col min="4" max="5" width="18.69921875" style="5" customWidth="1"/>
    <col min="6" max="16384" width="15" style="5"/>
  </cols>
  <sheetData>
    <row r="1" spans="1:7" ht="15.6" customHeight="1">
      <c r="A1" s="6" t="s">
        <v>349</v>
      </c>
      <c r="F1" s="467"/>
      <c r="G1" s="467"/>
    </row>
    <row r="2" spans="1:7" ht="15.6" customHeight="1">
      <c r="A2" s="7"/>
      <c r="B2" s="13" t="s">
        <v>295</v>
      </c>
      <c r="C2" s="6" t="s">
        <v>476</v>
      </c>
      <c r="D2" s="6"/>
      <c r="E2" s="6"/>
      <c r="F2" s="467"/>
      <c r="G2" s="467"/>
    </row>
    <row r="3" spans="1:7" ht="15.6" customHeight="1">
      <c r="F3" s="467"/>
      <c r="G3" s="467"/>
    </row>
    <row r="4" spans="1:7" ht="15.6" customHeight="1">
      <c r="C4" s="9" t="s">
        <v>27</v>
      </c>
      <c r="D4" s="468">
        <f>'基礎情報入力シート（要入力）'!D9</f>
        <v>0</v>
      </c>
      <c r="E4" s="468"/>
      <c r="F4" s="467"/>
      <c r="G4" s="467"/>
    </row>
    <row r="5" spans="1:7" ht="15.6" customHeight="1">
      <c r="D5" s="468">
        <f>'基礎情報入力シート（要入力）'!D12</f>
        <v>0</v>
      </c>
      <c r="E5" s="468"/>
      <c r="F5" s="467"/>
      <c r="G5" s="467"/>
    </row>
    <row r="6" spans="1:7" ht="15.6" customHeight="1">
      <c r="A6" s="469" t="s">
        <v>3</v>
      </c>
      <c r="B6" s="470"/>
      <c r="C6" s="475" t="s">
        <v>10</v>
      </c>
      <c r="D6" s="275" t="s">
        <v>11</v>
      </c>
      <c r="E6" s="275" t="s">
        <v>12</v>
      </c>
      <c r="F6" s="272"/>
      <c r="G6" s="272"/>
    </row>
    <row r="7" spans="1:7" ht="15.6" customHeight="1">
      <c r="A7" s="471"/>
      <c r="B7" s="472"/>
      <c r="C7" s="476"/>
      <c r="D7" s="276" t="s">
        <v>45</v>
      </c>
      <c r="E7" s="51" t="s">
        <v>51</v>
      </c>
      <c r="F7" s="272"/>
      <c r="G7" s="272"/>
    </row>
    <row r="8" spans="1:7" ht="15.6" customHeight="1">
      <c r="A8" s="473"/>
      <c r="B8" s="474"/>
      <c r="C8" s="477"/>
      <c r="D8" s="35" t="s">
        <v>35</v>
      </c>
      <c r="E8" s="46" t="s">
        <v>44</v>
      </c>
    </row>
    <row r="9" spans="1:7" s="8" customFormat="1" ht="200.1" customHeight="1">
      <c r="A9" s="61" t="s">
        <v>31</v>
      </c>
      <c r="B9" s="59" t="s">
        <v>49</v>
      </c>
      <c r="C9" s="168"/>
      <c r="D9" s="60">
        <f>別紙６!C8</f>
        <v>0</v>
      </c>
      <c r="E9" s="60">
        <f>別紙６!G8</f>
        <v>0</v>
      </c>
    </row>
    <row r="10" spans="1:7" ht="200.1" customHeight="1">
      <c r="A10" s="170" t="s">
        <v>32</v>
      </c>
      <c r="B10" s="12" t="s">
        <v>14</v>
      </c>
      <c r="C10" s="251"/>
      <c r="D10" s="169">
        <f>別紙６!C9</f>
        <v>0</v>
      </c>
      <c r="E10" s="169">
        <f>別紙６!G9</f>
        <v>0</v>
      </c>
    </row>
    <row r="11" spans="1:7" s="8" customFormat="1" ht="34.950000000000003" customHeight="1">
      <c r="A11" s="32"/>
      <c r="B11" s="33" t="s">
        <v>15</v>
      </c>
      <c r="C11" s="34"/>
      <c r="D11" s="39">
        <f>SUM(D9:D10)</f>
        <v>0</v>
      </c>
      <c r="E11" s="39">
        <f>SUM(E9:E10)</f>
        <v>0</v>
      </c>
    </row>
  </sheetData>
  <sheetProtection algorithmName="SHA-512" hashValue="ob8SpF9bnPZCReFsy/XMtsWKkrEgqGoAIcS0L+OTn2xdYbcu4wIhl4pZizcJHWOlx15Z/a2Abulz+zYM6cr5vg==" saltValue="uwpvqEGqt7RLHhM34wzFmg==" spinCount="100000" sheet="1" objects="1" scenarios="1"/>
  <mergeCells count="5">
    <mergeCell ref="F1:G5"/>
    <mergeCell ref="D4:E4"/>
    <mergeCell ref="D5:E5"/>
    <mergeCell ref="A6:B8"/>
    <mergeCell ref="C6:C8"/>
  </mergeCells>
  <phoneticPr fontId="2"/>
  <pageMargins left="0.39370078740157483" right="0.39370078740157483" top="0.78740157480314965" bottom="0.3937007874015748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H10"/>
  <sheetViews>
    <sheetView showZeros="0" view="pageBreakPreview" zoomScale="115" zoomScaleNormal="80" zoomScaleSheetLayoutView="115" workbookViewId="0">
      <pane ySplit="7" topLeftCell="A8" activePane="bottomLeft" state="frozen"/>
      <selection activeCell="C5" sqref="C5"/>
      <selection pane="bottomLeft" activeCell="G10" sqref="G10"/>
    </sheetView>
  </sheetViews>
  <sheetFormatPr defaultColWidth="12.59765625" defaultRowHeight="12"/>
  <cols>
    <col min="1" max="1" width="6" style="5" customWidth="1"/>
    <col min="2" max="2" width="40.59765625" style="5" customWidth="1"/>
    <col min="3" max="7" width="18.59765625" style="1" customWidth="1"/>
    <col min="8" max="8" width="3" style="1" bestFit="1" customWidth="1"/>
    <col min="9" max="16384" width="12.59765625" style="1"/>
  </cols>
  <sheetData>
    <row r="1" spans="1:8" ht="13.2">
      <c r="A1" s="6" t="s">
        <v>350</v>
      </c>
    </row>
    <row r="2" spans="1:8" ht="14.4">
      <c r="A2" s="7"/>
      <c r="B2" s="478" t="s">
        <v>475</v>
      </c>
      <c r="C2" s="453"/>
      <c r="D2" s="453"/>
      <c r="E2" s="453"/>
      <c r="F2" s="453"/>
      <c r="G2" s="453"/>
    </row>
    <row r="4" spans="1:8" ht="16.95" customHeight="1">
      <c r="A4" s="273"/>
      <c r="B4" s="274"/>
      <c r="C4" s="47"/>
      <c r="D4" s="47"/>
      <c r="E4" s="47"/>
      <c r="F4" s="49"/>
      <c r="G4" s="47"/>
    </row>
    <row r="5" spans="1:8" ht="42" customHeight="1">
      <c r="A5" s="471" t="s">
        <v>3</v>
      </c>
      <c r="B5" s="472"/>
      <c r="C5" s="48" t="s">
        <v>42</v>
      </c>
      <c r="D5" s="48" t="s">
        <v>41</v>
      </c>
      <c r="E5" s="48" t="s">
        <v>43</v>
      </c>
      <c r="F5" s="50" t="s">
        <v>5</v>
      </c>
      <c r="G5" s="48" t="s">
        <v>4</v>
      </c>
    </row>
    <row r="6" spans="1:8" ht="14.55" customHeight="1">
      <c r="A6" s="471"/>
      <c r="B6" s="472"/>
      <c r="C6" s="50" t="s">
        <v>23</v>
      </c>
      <c r="D6" s="50" t="s">
        <v>22</v>
      </c>
      <c r="E6" s="50" t="s">
        <v>28</v>
      </c>
      <c r="F6" s="48" t="s">
        <v>29</v>
      </c>
      <c r="G6" s="45" t="s">
        <v>50</v>
      </c>
    </row>
    <row r="7" spans="1:8" s="2" customFormat="1" ht="14.55" customHeight="1">
      <c r="A7" s="479"/>
      <c r="B7" s="480"/>
      <c r="C7" s="43" t="s">
        <v>35</v>
      </c>
      <c r="D7" s="43" t="s">
        <v>35</v>
      </c>
      <c r="E7" s="43" t="s">
        <v>35</v>
      </c>
      <c r="F7" s="43" t="s">
        <v>35</v>
      </c>
      <c r="G7" s="44" t="s">
        <v>44</v>
      </c>
    </row>
    <row r="8" spans="1:8" s="3" customFormat="1" ht="39" customHeight="1">
      <c r="A8" s="14" t="s">
        <v>31</v>
      </c>
      <c r="B8" s="52" t="s">
        <v>13</v>
      </c>
      <c r="C8" s="36">
        <f>'別紙６ (１)'!H34</f>
        <v>0</v>
      </c>
      <c r="D8" s="122"/>
      <c r="E8" s="37">
        <f t="shared" ref="E8:E9" si="0">C8-D8</f>
        <v>0</v>
      </c>
      <c r="F8" s="37">
        <f>'別紙６ (１)'!I35</f>
        <v>0</v>
      </c>
      <c r="G8" s="37">
        <f>ROUNDDOWN(MIN(F8,E8),-3)</f>
        <v>0</v>
      </c>
      <c r="H8" s="4"/>
    </row>
    <row r="9" spans="1:8" s="3" customFormat="1" ht="39" customHeight="1">
      <c r="A9" s="15" t="s">
        <v>32</v>
      </c>
      <c r="B9" s="12" t="s">
        <v>14</v>
      </c>
      <c r="C9" s="36">
        <f>'別紙６（２）'!H13+'別紙６（２）'!H25</f>
        <v>0</v>
      </c>
      <c r="D9" s="122"/>
      <c r="E9" s="37">
        <f t="shared" si="0"/>
        <v>0</v>
      </c>
      <c r="F9" s="37">
        <f>'別紙６（２）'!I25+'別紙６（２）'!I13</f>
        <v>0</v>
      </c>
      <c r="G9" s="37">
        <f>ROUNDDOWN(MIN(F9,E9),-3)</f>
        <v>0</v>
      </c>
      <c r="H9" s="4"/>
    </row>
    <row r="10" spans="1:8" ht="39" customHeight="1">
      <c r="A10" s="32"/>
      <c r="B10" s="33" t="s">
        <v>15</v>
      </c>
      <c r="C10" s="38">
        <f>SUM(C8:C9)</f>
        <v>0</v>
      </c>
      <c r="D10" s="38">
        <f>SUM(D8:D9)</f>
        <v>0</v>
      </c>
      <c r="E10" s="38">
        <f t="shared" ref="E10:G10" si="1">SUM(E8:E9)</f>
        <v>0</v>
      </c>
      <c r="F10" s="38">
        <f t="shared" si="1"/>
        <v>0</v>
      </c>
      <c r="G10" s="38">
        <f t="shared" si="1"/>
        <v>0</v>
      </c>
    </row>
  </sheetData>
  <sheetProtection algorithmName="SHA-512" hashValue="dEyBiaszlQmzPCoAAClvpJDVXvCqvoFgL93+ErIBAcagIIlAayWSQIsU9YlK/e7PJ9wmw6v5jzK4N9uAY5EnTQ==" saltValue="8AnxbBikPDhLsMJchuYovw==" spinCount="100000" sheet="1" objects="1" scenarios="1"/>
  <mergeCells count="4">
    <mergeCell ref="B2:G2"/>
    <mergeCell ref="A5:B5"/>
    <mergeCell ref="A6:B6"/>
    <mergeCell ref="A7:B7"/>
  </mergeCells>
  <phoneticPr fontId="2"/>
  <pageMargins left="0.39370078740157483" right="0.39370078740157483" top="0.78740157480314965" bottom="0.3937007874015748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L35"/>
  <sheetViews>
    <sheetView showZeros="0" view="pageBreakPreview" zoomScale="75" zoomScaleNormal="100" zoomScaleSheetLayoutView="75" workbookViewId="0">
      <selection activeCell="H18" sqref="H18"/>
    </sheetView>
  </sheetViews>
  <sheetFormatPr defaultColWidth="9" defaultRowHeight="25.2" customHeight="1"/>
  <cols>
    <col min="1" max="1" width="29.5" style="18" customWidth="1"/>
    <col min="2" max="2" width="8.59765625" style="18" bestFit="1" customWidth="1"/>
    <col min="3" max="9" width="17.19921875" style="18" customWidth="1"/>
    <col min="10" max="10" width="11.69921875" style="18" customWidth="1"/>
    <col min="11" max="16384" width="9" style="18"/>
  </cols>
  <sheetData>
    <row r="1" spans="1:12" ht="21.6" customHeight="1">
      <c r="A1" s="17" t="s">
        <v>356</v>
      </c>
      <c r="B1" s="17"/>
    </row>
    <row r="2" spans="1:12" ht="25.2" customHeight="1">
      <c r="A2" s="20" t="s">
        <v>54</v>
      </c>
      <c r="B2" s="20"/>
    </row>
    <row r="3" spans="1:12" ht="25.2" customHeight="1">
      <c r="A3" s="23" t="s">
        <v>55</v>
      </c>
      <c r="B3" s="23"/>
      <c r="C3" s="23"/>
      <c r="D3" s="23"/>
      <c r="E3" s="23"/>
      <c r="F3" s="23"/>
      <c r="G3" s="23"/>
      <c r="H3" s="23"/>
      <c r="I3" s="23"/>
    </row>
    <row r="4" spans="1:12" ht="25.2" customHeight="1">
      <c r="A4" s="54" t="s">
        <v>18</v>
      </c>
      <c r="B4" s="54"/>
      <c r="C4" s="23"/>
      <c r="D4" s="23"/>
      <c r="E4" s="23"/>
      <c r="F4" s="23"/>
      <c r="G4" s="23"/>
      <c r="H4" s="23"/>
      <c r="I4" s="23"/>
    </row>
    <row r="5" spans="1:12" ht="25.2" customHeight="1">
      <c r="A5" s="483" t="s">
        <v>1</v>
      </c>
      <c r="B5" s="483"/>
      <c r="C5" s="483"/>
      <c r="D5" s="484" t="s">
        <v>9</v>
      </c>
      <c r="E5" s="486" t="s">
        <v>0</v>
      </c>
      <c r="F5" s="487"/>
      <c r="G5" s="488" t="s">
        <v>56</v>
      </c>
      <c r="H5" s="489"/>
      <c r="I5" s="40" t="s">
        <v>38</v>
      </c>
      <c r="J5" s="481" t="s">
        <v>40</v>
      </c>
    </row>
    <row r="6" spans="1:12" ht="25.2" customHeight="1">
      <c r="A6" s="483"/>
      <c r="B6" s="483"/>
      <c r="C6" s="483"/>
      <c r="D6" s="485"/>
      <c r="E6" s="279" t="s">
        <v>39</v>
      </c>
      <c r="F6" s="279" t="s">
        <v>36</v>
      </c>
      <c r="G6" s="279" t="s">
        <v>39</v>
      </c>
      <c r="H6" s="280" t="s">
        <v>37</v>
      </c>
      <c r="I6" s="42" t="s">
        <v>34</v>
      </c>
      <c r="J6" s="482"/>
    </row>
    <row r="7" spans="1:12" ht="25.2" customHeight="1">
      <c r="A7" s="490" t="s">
        <v>7</v>
      </c>
      <c r="B7" s="492" t="s">
        <v>52</v>
      </c>
      <c r="C7" s="278" t="s">
        <v>19</v>
      </c>
      <c r="D7" s="167">
        <f>IF('基礎情報入力シート（要入力）'!$D$13='別紙６ (１)'!$L$9,'空床数計算シート(集計)'!D5, )</f>
        <v>0</v>
      </c>
      <c r="E7" s="24"/>
      <c r="F7" s="24">
        <f t="shared" ref="F7:F13" si="0">D7*E7</f>
        <v>0</v>
      </c>
      <c r="G7" s="257"/>
      <c r="H7" s="24">
        <f>D7*G7</f>
        <v>0</v>
      </c>
      <c r="I7" s="24">
        <f t="shared" ref="I7:I13" si="1">MIN(F7,H7)</f>
        <v>0</v>
      </c>
      <c r="J7" s="317"/>
    </row>
    <row r="8" spans="1:12" ht="25.2" customHeight="1">
      <c r="A8" s="491"/>
      <c r="B8" s="492"/>
      <c r="C8" s="25" t="s">
        <v>20</v>
      </c>
      <c r="D8" s="167">
        <f>IF('基礎情報入力シート（要入力）'!$D$13='別紙６ (１)'!$L$9,'空床数計算シート(集計)'!D6, )</f>
        <v>0</v>
      </c>
      <c r="E8" s="24"/>
      <c r="F8" s="24">
        <f t="shared" si="0"/>
        <v>0</v>
      </c>
      <c r="G8" s="257"/>
      <c r="H8" s="24">
        <f t="shared" ref="H8:H13" si="2">D8*G8</f>
        <v>0</v>
      </c>
      <c r="I8" s="24">
        <f t="shared" si="1"/>
        <v>0</v>
      </c>
      <c r="J8" s="317"/>
    </row>
    <row r="9" spans="1:12" ht="24" customHeight="1">
      <c r="A9" s="491"/>
      <c r="B9" s="492"/>
      <c r="C9" s="278" t="s">
        <v>2</v>
      </c>
      <c r="D9" s="167">
        <f>IF('基礎情報入力シート（要入力）'!$D$13='別紙６ (１)'!$L$9,'空床数計算シート(集計)'!D7, )</f>
        <v>0</v>
      </c>
      <c r="E9" s="24"/>
      <c r="F9" s="24">
        <f t="shared" si="0"/>
        <v>0</v>
      </c>
      <c r="G9" s="257"/>
      <c r="H9" s="24">
        <f t="shared" si="2"/>
        <v>0</v>
      </c>
      <c r="I9" s="24">
        <f t="shared" si="1"/>
        <v>0</v>
      </c>
      <c r="J9" s="317"/>
      <c r="L9" s="133" t="s">
        <v>111</v>
      </c>
    </row>
    <row r="10" spans="1:12" ht="25.2" customHeight="1">
      <c r="A10" s="493" t="s">
        <v>8</v>
      </c>
      <c r="B10" s="494"/>
      <c r="C10" s="55" t="s">
        <v>19</v>
      </c>
      <c r="D10" s="167">
        <f>IF('基礎情報入力シート（要入力）'!$D$13='別紙６ (１)'!$L$9,'空床数計算シート(集計)'!D21, )</f>
        <v>0</v>
      </c>
      <c r="E10" s="19"/>
      <c r="F10" s="19">
        <f t="shared" si="0"/>
        <v>0</v>
      </c>
      <c r="G10" s="258"/>
      <c r="H10" s="24">
        <f t="shared" si="2"/>
        <v>0</v>
      </c>
      <c r="I10" s="19">
        <f t="shared" si="1"/>
        <v>0</v>
      </c>
      <c r="J10" s="317"/>
      <c r="L10" s="144" t="s">
        <v>279</v>
      </c>
    </row>
    <row r="11" spans="1:12" ht="25.2" customHeight="1">
      <c r="A11" s="495"/>
      <c r="B11" s="496"/>
      <c r="C11" s="25" t="s">
        <v>20</v>
      </c>
      <c r="D11" s="167">
        <f>IF('基礎情報入力シート（要入力）'!$D$13='別紙６ (１)'!$L$9,'空床数計算シート(集計)'!D22, )</f>
        <v>0</v>
      </c>
      <c r="E11" s="19"/>
      <c r="F11" s="19">
        <f t="shared" si="0"/>
        <v>0</v>
      </c>
      <c r="G11" s="258"/>
      <c r="H11" s="24">
        <f t="shared" si="2"/>
        <v>0</v>
      </c>
      <c r="I11" s="19">
        <f t="shared" si="1"/>
        <v>0</v>
      </c>
      <c r="J11" s="317"/>
    </row>
    <row r="12" spans="1:12" ht="25.2" customHeight="1">
      <c r="A12" s="495"/>
      <c r="B12" s="496"/>
      <c r="C12" s="25" t="s">
        <v>6</v>
      </c>
      <c r="D12" s="167">
        <f>IF('基礎情報入力シート（要入力）'!$D$13='別紙６ (１)'!$L$9,'空床数計算シート(集計)'!D23, )</f>
        <v>0</v>
      </c>
      <c r="E12" s="19"/>
      <c r="F12" s="19">
        <f t="shared" si="0"/>
        <v>0</v>
      </c>
      <c r="G12" s="258"/>
      <c r="H12" s="24">
        <f t="shared" si="2"/>
        <v>0</v>
      </c>
      <c r="I12" s="19">
        <f t="shared" si="1"/>
        <v>0</v>
      </c>
      <c r="J12" s="317"/>
    </row>
    <row r="13" spans="1:12" ht="25.2" customHeight="1">
      <c r="A13" s="497"/>
      <c r="B13" s="498"/>
      <c r="C13" s="55" t="s">
        <v>2</v>
      </c>
      <c r="D13" s="167">
        <f>IF('基礎情報入力シート（要入力）'!$D$13='別紙６ (１)'!$L$9,'空床数計算シート(集計)'!D24, )</f>
        <v>0</v>
      </c>
      <c r="E13" s="19"/>
      <c r="F13" s="19">
        <f t="shared" si="0"/>
        <v>0</v>
      </c>
      <c r="G13" s="258"/>
      <c r="H13" s="24">
        <f t="shared" si="2"/>
        <v>0</v>
      </c>
      <c r="I13" s="19">
        <f t="shared" si="1"/>
        <v>0</v>
      </c>
      <c r="J13" s="317"/>
    </row>
    <row r="14" spans="1:12" ht="25.2" customHeight="1">
      <c r="B14" s="22"/>
      <c r="C14" s="22"/>
      <c r="G14" s="53" t="s">
        <v>26</v>
      </c>
      <c r="H14" s="26">
        <f>SUM(H7:H13)</f>
        <v>0</v>
      </c>
      <c r="I14" s="27">
        <f>SUM(I7:I13)</f>
        <v>0</v>
      </c>
    </row>
    <row r="15" spans="1:12" ht="25.2" customHeight="1">
      <c r="A15" s="54" t="s">
        <v>21</v>
      </c>
      <c r="B15" s="54"/>
      <c r="C15" s="23"/>
      <c r="D15" s="23"/>
      <c r="E15" s="23"/>
      <c r="F15" s="23"/>
      <c r="G15" s="23"/>
      <c r="H15" s="23"/>
      <c r="I15" s="23"/>
    </row>
    <row r="16" spans="1:12" ht="25.2" customHeight="1">
      <c r="A16" s="483" t="s">
        <v>1</v>
      </c>
      <c r="B16" s="483"/>
      <c r="C16" s="483"/>
      <c r="D16" s="484" t="s">
        <v>9</v>
      </c>
      <c r="E16" s="486" t="s">
        <v>0</v>
      </c>
      <c r="F16" s="487"/>
      <c r="G16" s="488" t="s">
        <v>57</v>
      </c>
      <c r="H16" s="489"/>
      <c r="I16" s="40" t="s">
        <v>38</v>
      </c>
      <c r="J16" s="481" t="s">
        <v>40</v>
      </c>
    </row>
    <row r="17" spans="1:10" ht="25.2" customHeight="1">
      <c r="A17" s="483"/>
      <c r="B17" s="483"/>
      <c r="C17" s="483"/>
      <c r="D17" s="485"/>
      <c r="E17" s="279" t="s">
        <v>39</v>
      </c>
      <c r="F17" s="279" t="s">
        <v>36</v>
      </c>
      <c r="G17" s="279" t="s">
        <v>39</v>
      </c>
      <c r="H17" s="280" t="s">
        <v>37</v>
      </c>
      <c r="I17" s="42" t="s">
        <v>34</v>
      </c>
      <c r="J17" s="482"/>
    </row>
    <row r="18" spans="1:10" ht="27" customHeight="1">
      <c r="A18" s="490" t="s">
        <v>7</v>
      </c>
      <c r="B18" s="492" t="s">
        <v>52</v>
      </c>
      <c r="C18" s="278" t="s">
        <v>16</v>
      </c>
      <c r="D18" s="167">
        <f>IF('基礎情報入力シート（要入力）'!$D$13='別紙６ (１)'!$L$10,'空床数計算シート(集計)'!D5,IF('基礎情報入力シート（要入力）'!$D$14='別紙６ (１)'!$L$10,'空床数計算シート(集計_申請区分②) '!D5,))</f>
        <v>0</v>
      </c>
      <c r="E18" s="24">
        <v>97000</v>
      </c>
      <c r="F18" s="24">
        <f t="shared" ref="F18:F24" si="3">D18*E18</f>
        <v>0</v>
      </c>
      <c r="G18" s="311"/>
      <c r="H18" s="24">
        <f>D18*G18</f>
        <v>0</v>
      </c>
      <c r="I18" s="19">
        <f t="shared" ref="I18:I24" si="4">MIN(F18,H18)</f>
        <v>0</v>
      </c>
      <c r="J18" s="121"/>
    </row>
    <row r="19" spans="1:10" ht="27" customHeight="1">
      <c r="A19" s="491"/>
      <c r="B19" s="492"/>
      <c r="C19" s="25" t="s">
        <v>33</v>
      </c>
      <c r="D19" s="167">
        <f>IF('基礎情報入力シート（要入力）'!$D$13='別紙６ (１)'!$L$10,'空床数計算シート(集計)'!D6,IF('基礎情報入力シート（要入力）'!$D$14='別紙６ (１)'!$L$10,'空床数計算シート(集計_申請区分②) '!D6,))</f>
        <v>0</v>
      </c>
      <c r="E19" s="24">
        <v>41000</v>
      </c>
      <c r="F19" s="24">
        <f t="shared" si="3"/>
        <v>0</v>
      </c>
      <c r="G19" s="311"/>
      <c r="H19" s="24">
        <f t="shared" ref="H19:H24" si="5">D19*G19</f>
        <v>0</v>
      </c>
      <c r="I19" s="19">
        <f t="shared" si="4"/>
        <v>0</v>
      </c>
      <c r="J19" s="121"/>
    </row>
    <row r="20" spans="1:10" ht="27" customHeight="1">
      <c r="A20" s="491"/>
      <c r="B20" s="492"/>
      <c r="C20" s="278" t="s">
        <v>2</v>
      </c>
      <c r="D20" s="167">
        <f>IF('基礎情報入力シート（要入力）'!$D$13='別紙６ (１)'!$L$10,'空床数計算シート(集計)'!D7,IF('基礎情報入力シート（要入力）'!$D$14='別紙６ (１)'!$L$10,'空床数計算シート(集計_申請区分②) '!D7,))</f>
        <v>0</v>
      </c>
      <c r="E20" s="24">
        <v>16000</v>
      </c>
      <c r="F20" s="24">
        <f t="shared" si="3"/>
        <v>0</v>
      </c>
      <c r="G20" s="311"/>
      <c r="H20" s="24">
        <f t="shared" si="5"/>
        <v>0</v>
      </c>
      <c r="I20" s="19">
        <f t="shared" si="4"/>
        <v>0</v>
      </c>
      <c r="J20" s="121"/>
    </row>
    <row r="21" spans="1:10" ht="27" customHeight="1">
      <c r="A21" s="493" t="s">
        <v>8</v>
      </c>
      <c r="B21" s="494"/>
      <c r="C21" s="55" t="s">
        <v>16</v>
      </c>
      <c r="D21" s="167">
        <f>IF('基礎情報入力シート（要入力）'!$D$13='別紙６ (１)'!$L$10,'空床数計算シート(集計)'!D21,IF('基礎情報入力シート（要入力）'!$D$14='別紙６ (１)'!$L$10,'空床数計算シート(集計_申請区分②) '!D21,))</f>
        <v>0</v>
      </c>
      <c r="E21" s="19">
        <v>97000</v>
      </c>
      <c r="F21" s="19">
        <f t="shared" si="3"/>
        <v>0</v>
      </c>
      <c r="G21" s="312"/>
      <c r="H21" s="24">
        <f t="shared" si="5"/>
        <v>0</v>
      </c>
      <c r="I21" s="19">
        <f t="shared" si="4"/>
        <v>0</v>
      </c>
      <c r="J21" s="121"/>
    </row>
    <row r="22" spans="1:10" ht="27" customHeight="1">
      <c r="A22" s="495"/>
      <c r="B22" s="496"/>
      <c r="C22" s="25" t="s">
        <v>33</v>
      </c>
      <c r="D22" s="167">
        <f>IF('基礎情報入力シート（要入力）'!$D$13='別紙６ (１)'!$L$10,'空床数計算シート(集計)'!D22,IF('基礎情報入力シート（要入力）'!$D$14='別紙６ (１)'!$L$10,'空床数計算シート(集計_申請区分②) '!D22,))</f>
        <v>0</v>
      </c>
      <c r="E22" s="21">
        <v>41000</v>
      </c>
      <c r="F22" s="19">
        <f t="shared" si="3"/>
        <v>0</v>
      </c>
      <c r="G22" s="313"/>
      <c r="H22" s="24">
        <f t="shared" si="5"/>
        <v>0</v>
      </c>
      <c r="I22" s="19">
        <f t="shared" si="4"/>
        <v>0</v>
      </c>
      <c r="J22" s="121"/>
    </row>
    <row r="23" spans="1:10" ht="27" customHeight="1">
      <c r="A23" s="495"/>
      <c r="B23" s="496"/>
      <c r="C23" s="25" t="s">
        <v>6</v>
      </c>
      <c r="D23" s="167">
        <f>IF('基礎情報入力シート（要入力）'!$D$13='別紙６ (１)'!$L$10,'空床数計算シート(集計)'!D23,IF('基礎情報入力シート（要入力）'!$D$14='別紙６ (１)'!$L$10,'空床数計算シート(集計_申請区分②) '!D23,))</f>
        <v>0</v>
      </c>
      <c r="E23" s="21">
        <v>16000</v>
      </c>
      <c r="F23" s="19">
        <f t="shared" si="3"/>
        <v>0</v>
      </c>
      <c r="G23" s="313"/>
      <c r="H23" s="24">
        <f t="shared" si="5"/>
        <v>0</v>
      </c>
      <c r="I23" s="19">
        <f t="shared" si="4"/>
        <v>0</v>
      </c>
      <c r="J23" s="121"/>
    </row>
    <row r="24" spans="1:10" ht="27" customHeight="1">
      <c r="A24" s="497"/>
      <c r="B24" s="498"/>
      <c r="C24" s="55" t="s">
        <v>2</v>
      </c>
      <c r="D24" s="167">
        <f>IF('基礎情報入力シート（要入力）'!$D$13='別紙６ (１)'!$L$10,'空床数計算シート(集計)'!D24,IF('基礎情報入力シート（要入力）'!$D$14='別紙６ (１)'!$L$10,'空床数計算シート(集計_申請区分②) '!D24,))</f>
        <v>0</v>
      </c>
      <c r="E24" s="21">
        <v>16000</v>
      </c>
      <c r="F24" s="19">
        <f t="shared" si="3"/>
        <v>0</v>
      </c>
      <c r="G24" s="313"/>
      <c r="H24" s="24">
        <f t="shared" si="5"/>
        <v>0</v>
      </c>
      <c r="I24" s="19">
        <f t="shared" si="4"/>
        <v>0</v>
      </c>
      <c r="J24" s="121"/>
    </row>
    <row r="25" spans="1:10" ht="25.2" customHeight="1">
      <c r="A25" s="58"/>
      <c r="B25" s="22"/>
      <c r="C25" s="22"/>
      <c r="G25" s="28" t="s">
        <v>25</v>
      </c>
      <c r="H25" s="41">
        <f>SUM(H18:H24)</f>
        <v>0</v>
      </c>
      <c r="I25" s="31">
        <f>SUM(I18:I24)</f>
        <v>0</v>
      </c>
    </row>
    <row r="26" spans="1:10" ht="10.199999999999999" customHeight="1">
      <c r="B26" s="22"/>
      <c r="C26" s="22"/>
      <c r="G26" s="63"/>
      <c r="H26" s="64"/>
      <c r="I26" s="64"/>
    </row>
    <row r="27" spans="1:10" ht="18.600000000000001" customHeight="1">
      <c r="A27" s="402" t="s">
        <v>58</v>
      </c>
      <c r="B27" s="56"/>
      <c r="C27" s="22"/>
      <c r="D27" s="11"/>
      <c r="E27" s="11"/>
      <c r="F27" s="22"/>
      <c r="G27" s="22"/>
      <c r="H27" s="57"/>
      <c r="I27" s="57"/>
    </row>
    <row r="28" spans="1:10" ht="27" customHeight="1">
      <c r="A28" s="499" t="s">
        <v>472</v>
      </c>
      <c r="B28" s="499"/>
      <c r="C28" s="499"/>
      <c r="D28" s="499"/>
      <c r="E28" s="499"/>
      <c r="F28" s="499"/>
      <c r="G28" s="499"/>
      <c r="H28" s="499"/>
      <c r="I28" s="499"/>
    </row>
    <row r="29" spans="1:10" ht="20.55" customHeight="1">
      <c r="A29" s="502" t="s">
        <v>17</v>
      </c>
      <c r="B29" s="502"/>
      <c r="C29" s="502"/>
      <c r="D29" s="502"/>
      <c r="E29" s="502"/>
      <c r="F29" s="502"/>
      <c r="G29" s="502"/>
      <c r="H29" s="502"/>
      <c r="I29" s="502"/>
    </row>
    <row r="30" spans="1:10" ht="40.049999999999997" customHeight="1">
      <c r="A30" s="499" t="s">
        <v>59</v>
      </c>
      <c r="B30" s="499"/>
      <c r="C30" s="499"/>
      <c r="D30" s="499"/>
      <c r="E30" s="499"/>
      <c r="F30" s="499"/>
      <c r="G30" s="499"/>
      <c r="H30" s="499"/>
      <c r="I30" s="499"/>
    </row>
    <row r="31" spans="1:10" ht="29.55" customHeight="1">
      <c r="A31" s="499" t="s">
        <v>478</v>
      </c>
      <c r="B31" s="499"/>
      <c r="C31" s="499"/>
      <c r="D31" s="499"/>
      <c r="E31" s="499"/>
      <c r="F31" s="499"/>
      <c r="G31" s="499"/>
      <c r="H31" s="499"/>
      <c r="I31" s="499"/>
    </row>
    <row r="32" spans="1:10" ht="18" customHeight="1">
      <c r="A32" s="499" t="s">
        <v>24</v>
      </c>
      <c r="B32" s="499"/>
      <c r="C32" s="499"/>
      <c r="D32" s="499"/>
      <c r="E32" s="499"/>
      <c r="F32" s="499"/>
      <c r="G32" s="499"/>
      <c r="H32" s="499"/>
      <c r="I32" s="499"/>
    </row>
    <row r="33" spans="2:9" ht="10.050000000000001" customHeight="1" thickBot="1">
      <c r="B33" s="10"/>
      <c r="D33" s="22"/>
      <c r="E33" s="22"/>
      <c r="F33" s="22"/>
      <c r="G33" s="22"/>
      <c r="H33" s="22"/>
    </row>
    <row r="34" spans="2:9" ht="25.2" customHeight="1" thickBot="1">
      <c r="B34" s="10"/>
      <c r="E34" s="500" t="s">
        <v>473</v>
      </c>
      <c r="F34" s="501"/>
      <c r="G34" s="277" t="s">
        <v>53</v>
      </c>
      <c r="H34" s="16">
        <f>H14+H25</f>
        <v>0</v>
      </c>
      <c r="I34" s="30"/>
    </row>
    <row r="35" spans="2:9" ht="25.2" customHeight="1" thickBot="1">
      <c r="B35" s="10"/>
      <c r="E35" s="500" t="s">
        <v>474</v>
      </c>
      <c r="F35" s="501"/>
      <c r="G35" s="277" t="s">
        <v>53</v>
      </c>
      <c r="H35" s="29"/>
      <c r="I35" s="16">
        <f>I14+I25</f>
        <v>0</v>
      </c>
    </row>
  </sheetData>
  <sheetProtection algorithmName="SHA-512" hashValue="LXFAbE5KPWgWcM3V5cvAB2ADlNaqMV6ZuOQL0/ExgQJXycanm01COtHo55wItvOwall7cOQNQZWgfK/6gZKIgw==" saltValue="0mto7P2LWEB8e3ftR/HRwg==" spinCount="100000" sheet="1" objects="1" scenarios="1"/>
  <mergeCells count="23">
    <mergeCell ref="A31:I31"/>
    <mergeCell ref="A32:I32"/>
    <mergeCell ref="E34:F34"/>
    <mergeCell ref="E35:F35"/>
    <mergeCell ref="A18:A20"/>
    <mergeCell ref="B18:B20"/>
    <mergeCell ref="A21:B24"/>
    <mergeCell ref="A28:I28"/>
    <mergeCell ref="A29:I29"/>
    <mergeCell ref="A30:I30"/>
    <mergeCell ref="J16:J17"/>
    <mergeCell ref="A5:C6"/>
    <mergeCell ref="D5:D6"/>
    <mergeCell ref="E5:F5"/>
    <mergeCell ref="G5:H5"/>
    <mergeCell ref="J5:J6"/>
    <mergeCell ref="A7:A9"/>
    <mergeCell ref="B7:B9"/>
    <mergeCell ref="A10:B13"/>
    <mergeCell ref="A16:C17"/>
    <mergeCell ref="D16:D17"/>
    <mergeCell ref="E16:F16"/>
    <mergeCell ref="G16:H16"/>
  </mergeCells>
  <phoneticPr fontId="2"/>
  <dataValidations count="1">
    <dataValidation allowBlank="1" showInputMessage="1" sqref="L9"/>
  </dataValidations>
  <printOptions horizontalCentered="1"/>
  <pageMargins left="0.25" right="0.25"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pageSetUpPr fitToPage="1"/>
  </sheetPr>
  <dimension ref="A1:V31"/>
  <sheetViews>
    <sheetView showZeros="0" view="pageBreakPreview" zoomScale="85" zoomScaleNormal="100" zoomScaleSheetLayoutView="85" workbookViewId="0"/>
  </sheetViews>
  <sheetFormatPr defaultColWidth="9" defaultRowHeight="25.2" customHeight="1"/>
  <cols>
    <col min="1" max="1" width="29.5" style="18" customWidth="1"/>
    <col min="2" max="2" width="8.59765625" style="18" bestFit="1" customWidth="1"/>
    <col min="3" max="9" width="17.19921875" style="18" customWidth="1"/>
    <col min="10" max="10" width="11.69921875" style="18" customWidth="1"/>
    <col min="11" max="16384" width="9" style="18"/>
  </cols>
  <sheetData>
    <row r="1" spans="1:22" ht="21.6" customHeight="1">
      <c r="A1" s="145" t="s">
        <v>419</v>
      </c>
      <c r="B1" s="145"/>
      <c r="C1" s="146"/>
      <c r="D1" s="146"/>
      <c r="E1" s="146"/>
      <c r="F1" s="146"/>
      <c r="G1" s="146"/>
      <c r="H1" s="146"/>
      <c r="I1" s="146"/>
      <c r="J1" s="146"/>
      <c r="K1" s="146"/>
    </row>
    <row r="2" spans="1:22" ht="25.2" customHeight="1">
      <c r="A2" s="147" t="s">
        <v>46</v>
      </c>
      <c r="B2" s="147"/>
      <c r="C2" s="146"/>
      <c r="D2" s="146"/>
      <c r="E2" s="146"/>
      <c r="F2" s="146"/>
      <c r="G2" s="146"/>
      <c r="H2" s="146"/>
      <c r="I2" s="146"/>
      <c r="J2" s="146"/>
      <c r="K2" s="146"/>
    </row>
    <row r="3" spans="1:22" ht="25.2" customHeight="1">
      <c r="A3" s="148" t="s">
        <v>47</v>
      </c>
      <c r="B3" s="148"/>
      <c r="C3" s="149"/>
      <c r="D3" s="149"/>
      <c r="E3" s="149"/>
      <c r="F3" s="149"/>
      <c r="G3" s="149"/>
      <c r="H3" s="149"/>
      <c r="I3" s="149"/>
      <c r="J3" s="146"/>
      <c r="K3" s="146"/>
    </row>
    <row r="4" spans="1:22" ht="25.2" customHeight="1">
      <c r="A4" s="505" t="s">
        <v>1</v>
      </c>
      <c r="B4" s="505"/>
      <c r="C4" s="505"/>
      <c r="D4" s="505" t="s">
        <v>9</v>
      </c>
      <c r="E4" s="506" t="s">
        <v>0</v>
      </c>
      <c r="F4" s="507"/>
      <c r="G4" s="508" t="s">
        <v>57</v>
      </c>
      <c r="H4" s="509"/>
      <c r="I4" s="150" t="s">
        <v>38</v>
      </c>
      <c r="J4" s="503" t="s">
        <v>40</v>
      </c>
      <c r="K4" s="146"/>
      <c r="L4" s="144" t="s">
        <v>280</v>
      </c>
    </row>
    <row r="5" spans="1:22" ht="25.2" customHeight="1">
      <c r="A5" s="505"/>
      <c r="B5" s="505"/>
      <c r="C5" s="505"/>
      <c r="D5" s="505"/>
      <c r="E5" s="282" t="s">
        <v>39</v>
      </c>
      <c r="F5" s="282" t="s">
        <v>36</v>
      </c>
      <c r="G5" s="282" t="s">
        <v>39</v>
      </c>
      <c r="H5" s="151" t="s">
        <v>37</v>
      </c>
      <c r="I5" s="152" t="s">
        <v>34</v>
      </c>
      <c r="J5" s="504"/>
      <c r="K5" s="146"/>
      <c r="L5" s="144" t="s">
        <v>281</v>
      </c>
    </row>
    <row r="6" spans="1:22" ht="25.2" customHeight="1">
      <c r="A6" s="510" t="s">
        <v>7</v>
      </c>
      <c r="B6" s="512" t="s">
        <v>52</v>
      </c>
      <c r="C6" s="281" t="s">
        <v>19</v>
      </c>
      <c r="D6" s="167">
        <f>IF('基礎情報入力シート（要入力）'!$D$13='別紙６（２）'!$L$4,'空床数計算シート(集計)'!D5,)</f>
        <v>0</v>
      </c>
      <c r="E6" s="257">
        <v>218000</v>
      </c>
      <c r="F6" s="153">
        <f t="shared" ref="F6:F12" si="0">D6*E6</f>
        <v>0</v>
      </c>
      <c r="G6" s="311"/>
      <c r="H6" s="153">
        <f>D6*G6</f>
        <v>0</v>
      </c>
      <c r="I6" s="153">
        <f>MIN(F6,H6)</f>
        <v>0</v>
      </c>
      <c r="J6" s="121"/>
      <c r="K6" s="146"/>
    </row>
    <row r="7" spans="1:22" ht="25.2" customHeight="1">
      <c r="A7" s="511"/>
      <c r="B7" s="512"/>
      <c r="C7" s="154" t="s">
        <v>20</v>
      </c>
      <c r="D7" s="167">
        <f>IF('基礎情報入力シート（要入力）'!$D$13='別紙６（２）'!$L$4,'空床数計算シート(集計)'!D6,)</f>
        <v>0</v>
      </c>
      <c r="E7" s="257">
        <v>106000</v>
      </c>
      <c r="F7" s="153">
        <f t="shared" si="0"/>
        <v>0</v>
      </c>
      <c r="G7" s="311"/>
      <c r="H7" s="153">
        <f t="shared" ref="H6:H12" si="1">D7*G7</f>
        <v>0</v>
      </c>
      <c r="I7" s="153">
        <f t="shared" ref="I7:I12" si="2">MIN(F7,H7)</f>
        <v>0</v>
      </c>
      <c r="J7" s="121"/>
      <c r="K7" s="146"/>
      <c r="L7" s="144"/>
      <c r="M7" s="144"/>
      <c r="N7" s="144"/>
      <c r="O7" s="144"/>
      <c r="P7" s="144"/>
      <c r="Q7" s="144"/>
      <c r="R7" s="144"/>
      <c r="S7" s="144"/>
      <c r="T7" s="144"/>
      <c r="U7" s="144"/>
      <c r="V7" s="144"/>
    </row>
    <row r="8" spans="1:22" ht="25.2" customHeight="1">
      <c r="A8" s="511"/>
      <c r="B8" s="512"/>
      <c r="C8" s="281" t="s">
        <v>2</v>
      </c>
      <c r="D8" s="167">
        <f>IF('基礎情報入力シート（要入力）'!$D$13='別紙６（２）'!$L$4,'空床数計算シート(集計)'!D7,)</f>
        <v>0</v>
      </c>
      <c r="E8" s="257">
        <v>37000</v>
      </c>
      <c r="F8" s="153">
        <f t="shared" si="0"/>
        <v>0</v>
      </c>
      <c r="G8" s="311"/>
      <c r="H8" s="153">
        <f t="shared" si="1"/>
        <v>0</v>
      </c>
      <c r="I8" s="153">
        <f t="shared" si="2"/>
        <v>0</v>
      </c>
      <c r="J8" s="121"/>
      <c r="K8" s="146"/>
      <c r="L8" s="144"/>
      <c r="M8" s="144"/>
      <c r="N8" s="144"/>
      <c r="O8" s="144"/>
      <c r="P8" s="144"/>
      <c r="Q8" s="144"/>
      <c r="R8" s="144"/>
      <c r="S8" s="144"/>
      <c r="T8" s="144"/>
      <c r="U8" s="144"/>
      <c r="V8" s="144"/>
    </row>
    <row r="9" spans="1:22" ht="25.2" customHeight="1">
      <c r="A9" s="513" t="s">
        <v>8</v>
      </c>
      <c r="B9" s="514"/>
      <c r="C9" s="155" t="s">
        <v>19</v>
      </c>
      <c r="D9" s="167">
        <f>IF('基礎情報入力シート（要入力）'!$D$13='別紙６（２）'!$L$4,'空床数計算シート(集計)'!D21, )</f>
        <v>0</v>
      </c>
      <c r="E9" s="258">
        <v>218000</v>
      </c>
      <c r="F9" s="156">
        <f t="shared" si="0"/>
        <v>0</v>
      </c>
      <c r="G9" s="311"/>
      <c r="H9" s="153">
        <f t="shared" si="1"/>
        <v>0</v>
      </c>
      <c r="I9" s="156">
        <f t="shared" si="2"/>
        <v>0</v>
      </c>
      <c r="J9" s="121"/>
      <c r="K9" s="146"/>
      <c r="L9" s="144"/>
      <c r="M9" s="144"/>
      <c r="N9" s="144"/>
      <c r="O9" s="144"/>
      <c r="P9" s="144"/>
      <c r="Q9" s="144"/>
      <c r="R9" s="144"/>
      <c r="S9" s="144"/>
      <c r="T9" s="144"/>
      <c r="U9" s="144"/>
      <c r="V9" s="144"/>
    </row>
    <row r="10" spans="1:22" ht="25.2" customHeight="1">
      <c r="A10" s="515"/>
      <c r="B10" s="516"/>
      <c r="C10" s="154" t="s">
        <v>20</v>
      </c>
      <c r="D10" s="167">
        <f>IF('基礎情報入力シート（要入力）'!$D$13='別紙６（２）'!$L$4,'空床数計算シート(集計)'!D22, )</f>
        <v>0</v>
      </c>
      <c r="E10" s="258">
        <v>106000</v>
      </c>
      <c r="F10" s="156">
        <f t="shared" si="0"/>
        <v>0</v>
      </c>
      <c r="G10" s="311"/>
      <c r="H10" s="153">
        <f t="shared" si="1"/>
        <v>0</v>
      </c>
      <c r="I10" s="156">
        <f t="shared" si="2"/>
        <v>0</v>
      </c>
      <c r="J10" s="121"/>
      <c r="K10" s="146"/>
      <c r="L10" s="144"/>
      <c r="M10" s="144"/>
      <c r="N10" s="144"/>
      <c r="O10" s="144"/>
      <c r="P10" s="144"/>
      <c r="Q10" s="144"/>
      <c r="R10" s="144"/>
      <c r="S10" s="144"/>
      <c r="T10" s="144"/>
      <c r="U10" s="144"/>
      <c r="V10" s="144"/>
    </row>
    <row r="11" spans="1:22" ht="25.2" customHeight="1">
      <c r="A11" s="515"/>
      <c r="B11" s="516"/>
      <c r="C11" s="154" t="s">
        <v>6</v>
      </c>
      <c r="D11" s="167">
        <f>IF('基礎情報入力シート（要入力）'!$D$13='別紙６（２）'!$L$4,'空床数計算シート(集計)'!D23, )</f>
        <v>0</v>
      </c>
      <c r="E11" s="258">
        <v>16000</v>
      </c>
      <c r="F11" s="156">
        <f t="shared" si="0"/>
        <v>0</v>
      </c>
      <c r="G11" s="311"/>
      <c r="H11" s="153">
        <f t="shared" si="1"/>
        <v>0</v>
      </c>
      <c r="I11" s="156">
        <f t="shared" si="2"/>
        <v>0</v>
      </c>
      <c r="J11" s="121"/>
      <c r="K11" s="146"/>
    </row>
    <row r="12" spans="1:22" ht="25.2" customHeight="1">
      <c r="A12" s="517"/>
      <c r="B12" s="518"/>
      <c r="C12" s="155" t="s">
        <v>2</v>
      </c>
      <c r="D12" s="167">
        <f>IF('基礎情報入力シート（要入力）'!$D$13='別紙６（２）'!$L$4,'空床数計算シート(集計)'!D24, )</f>
        <v>0</v>
      </c>
      <c r="E12" s="258">
        <v>37000</v>
      </c>
      <c r="F12" s="156">
        <f t="shared" si="0"/>
        <v>0</v>
      </c>
      <c r="G12" s="311"/>
      <c r="H12" s="153">
        <f t="shared" si="1"/>
        <v>0</v>
      </c>
      <c r="I12" s="156">
        <f t="shared" si="2"/>
        <v>0</v>
      </c>
      <c r="J12" s="121"/>
      <c r="K12" s="146"/>
    </row>
    <row r="13" spans="1:22" ht="25.2" customHeight="1">
      <c r="A13" s="146"/>
      <c r="B13" s="157"/>
      <c r="C13" s="157"/>
      <c r="D13" s="146"/>
      <c r="E13" s="146"/>
      <c r="F13" s="146"/>
      <c r="G13" s="158" t="s">
        <v>30</v>
      </c>
      <c r="H13" s="159">
        <f>SUM(H6:H12)</f>
        <v>0</v>
      </c>
      <c r="I13" s="160">
        <f>SUM(I6:I12)</f>
        <v>0</v>
      </c>
      <c r="J13" s="146"/>
      <c r="K13" s="146"/>
    </row>
    <row r="14" spans="1:22" ht="25.2" customHeight="1">
      <c r="A14" s="161" t="s">
        <v>48</v>
      </c>
      <c r="B14" s="161"/>
      <c r="C14" s="149"/>
      <c r="D14" s="149"/>
      <c r="E14" s="149"/>
      <c r="F14" s="149"/>
      <c r="G14" s="149"/>
      <c r="H14" s="149"/>
      <c r="I14" s="149"/>
      <c r="J14" s="146"/>
      <c r="K14" s="146"/>
    </row>
    <row r="15" spans="1:22" ht="25.2" customHeight="1">
      <c r="A15" s="505" t="s">
        <v>1</v>
      </c>
      <c r="B15" s="505"/>
      <c r="C15" s="505"/>
      <c r="D15" s="505" t="s">
        <v>9</v>
      </c>
      <c r="E15" s="506" t="s">
        <v>0</v>
      </c>
      <c r="F15" s="507"/>
      <c r="G15" s="508" t="s">
        <v>57</v>
      </c>
      <c r="H15" s="509"/>
      <c r="I15" s="150" t="s">
        <v>38</v>
      </c>
      <c r="J15" s="503" t="s">
        <v>40</v>
      </c>
      <c r="K15" s="146"/>
    </row>
    <row r="16" spans="1:22" ht="25.2" customHeight="1">
      <c r="A16" s="505"/>
      <c r="B16" s="505"/>
      <c r="C16" s="505"/>
      <c r="D16" s="505"/>
      <c r="E16" s="282" t="s">
        <v>39</v>
      </c>
      <c r="F16" s="282" t="s">
        <v>36</v>
      </c>
      <c r="G16" s="282" t="s">
        <v>39</v>
      </c>
      <c r="H16" s="151" t="s">
        <v>37</v>
      </c>
      <c r="I16" s="152" t="s">
        <v>34</v>
      </c>
      <c r="J16" s="504"/>
      <c r="K16" s="146"/>
    </row>
    <row r="17" spans="1:11" ht="27" customHeight="1">
      <c r="A17" s="510" t="s">
        <v>7</v>
      </c>
      <c r="B17" s="512" t="s">
        <v>52</v>
      </c>
      <c r="C17" s="281" t="s">
        <v>19</v>
      </c>
      <c r="D17" s="167">
        <f>IF('基礎情報入力シート（要入力）'!$D$13='別紙６（２）'!$L$5,'空床数計算シート(集計)'!D5+'空床数計算シート(院内感染集計)'!D5,IF('基礎情報入力シート（要入力）'!$D$13='別紙６ (１)'!L$10,'空床数計算シート(院内感染集計)'!D5,IF('基礎情報入力シート（要入力）'!$D$13='別紙６（２）'!$L$4,'空床数計算シート(院内感染集計)'!D5,)))</f>
        <v>0</v>
      </c>
      <c r="E17" s="257">
        <v>151000</v>
      </c>
      <c r="F17" s="153">
        <f t="shared" ref="F17:F24" si="3">D17*E17</f>
        <v>0</v>
      </c>
      <c r="G17" s="311"/>
      <c r="H17" s="153">
        <f t="shared" ref="H17:H24" si="4">D17*G17</f>
        <v>0</v>
      </c>
      <c r="I17" s="156">
        <f t="shared" ref="I17:I24" si="5">MIN(F17,H17)</f>
        <v>0</v>
      </c>
      <c r="J17" s="121"/>
      <c r="K17" s="146"/>
    </row>
    <row r="18" spans="1:11" ht="27" customHeight="1">
      <c r="A18" s="511"/>
      <c r="B18" s="512"/>
      <c r="C18" s="154" t="s">
        <v>20</v>
      </c>
      <c r="D18" s="167">
        <f>IF('基礎情報入力シート（要入力）'!$D$13='別紙６（２）'!$L$5,'空床数計算シート(集計)'!D6+'空床数計算シート(院内感染集計)'!D6,IF('基礎情報入力シート（要入力）'!$D$13='別紙６ (１)'!L$10,'空床数計算シート(院内感染集計)'!D6,IF('基礎情報入力シート（要入力）'!$D$13='別紙６（２）'!$L$4,'空床数計算シート(院内感染集計)'!D6,)))</f>
        <v>0</v>
      </c>
      <c r="E18" s="257">
        <v>106000</v>
      </c>
      <c r="F18" s="153">
        <f t="shared" si="3"/>
        <v>0</v>
      </c>
      <c r="G18" s="311"/>
      <c r="H18" s="153">
        <f t="shared" si="4"/>
        <v>0</v>
      </c>
      <c r="I18" s="156">
        <f t="shared" si="5"/>
        <v>0</v>
      </c>
      <c r="J18" s="121"/>
      <c r="K18" s="146"/>
    </row>
    <row r="19" spans="1:11" ht="27" customHeight="1">
      <c r="A19" s="511"/>
      <c r="B19" s="512"/>
      <c r="C19" s="154" t="s">
        <v>6</v>
      </c>
      <c r="D19" s="167">
        <f>IF('基礎情報入力シート（要入力）'!$D$13='別紙６（２）'!$L$5,'空床数計算シート(院内感染集計)'!D7,IF('基礎情報入力シート（要入力）'!$D$13='別紙６ (１)'!L$10,'空床数計算シート(院内感染集計)'!D7,IF('基礎情報入力シート（要入力）'!$D$13='別紙６（２）'!$L$4,'空床数計算シート(院内感染集計)'!D7,)))</f>
        <v>0</v>
      </c>
      <c r="E19" s="257">
        <v>16000</v>
      </c>
      <c r="F19" s="153">
        <f t="shared" ref="F19" si="6">D19*E19</f>
        <v>0</v>
      </c>
      <c r="G19" s="311"/>
      <c r="H19" s="153">
        <f t="shared" ref="H19" si="7">D19*G19</f>
        <v>0</v>
      </c>
      <c r="I19" s="156">
        <f t="shared" ref="I19" si="8">MIN(F19,H19)</f>
        <v>0</v>
      </c>
      <c r="J19" s="121"/>
      <c r="K19" s="146"/>
    </row>
    <row r="20" spans="1:11" ht="27" customHeight="1">
      <c r="A20" s="511"/>
      <c r="B20" s="512"/>
      <c r="C20" s="281" t="s">
        <v>2</v>
      </c>
      <c r="D20" s="167">
        <f>IF('基礎情報入力シート（要入力）'!$D$13='別紙６（２）'!$L$5,'空床数計算シート(集計)'!D7+'空床数計算シート(院内感染集計)'!D8,IF('基礎情報入力シート（要入力）'!$D$13='別紙６ (１)'!L$10,'空床数計算シート(院内感染集計)'!D8,IF('基礎情報入力シート（要入力）'!$D$13='別紙６（２）'!$L$4,'空床数計算シート(院内感染集計)'!D8,)))</f>
        <v>0</v>
      </c>
      <c r="E20" s="257">
        <v>36000</v>
      </c>
      <c r="F20" s="153">
        <f t="shared" si="3"/>
        <v>0</v>
      </c>
      <c r="G20" s="311"/>
      <c r="H20" s="153">
        <f t="shared" si="4"/>
        <v>0</v>
      </c>
      <c r="I20" s="156">
        <f t="shared" si="5"/>
        <v>0</v>
      </c>
      <c r="J20" s="121"/>
      <c r="K20" s="146"/>
    </row>
    <row r="21" spans="1:11" ht="27" customHeight="1">
      <c r="A21" s="513" t="s">
        <v>8</v>
      </c>
      <c r="B21" s="514"/>
      <c r="C21" s="155" t="s">
        <v>19</v>
      </c>
      <c r="D21" s="167">
        <f>IF('基礎情報入力シート（要入力）'!$D$13='別紙６（２）'!$L$5,'空床数計算シート(集計)'!D21+'空床数計算シート(院内感染集計)'!D20,IF('基礎情報入力シート（要入力）'!$D$13='別紙６ (１)'!L$10,'空床数計算シート(院内感染集計)'!D20,IF('基礎情報入力シート（要入力）'!$D$13='別紙６（２）'!$L$4,'空床数計算シート(院内感染集計)'!D20,)))</f>
        <v>0</v>
      </c>
      <c r="E21" s="258">
        <v>151000</v>
      </c>
      <c r="F21" s="156">
        <f t="shared" si="3"/>
        <v>0</v>
      </c>
      <c r="G21" s="311"/>
      <c r="H21" s="153">
        <f t="shared" si="4"/>
        <v>0</v>
      </c>
      <c r="I21" s="156">
        <f t="shared" si="5"/>
        <v>0</v>
      </c>
      <c r="J21" s="121"/>
      <c r="K21" s="146"/>
    </row>
    <row r="22" spans="1:11" ht="27" customHeight="1">
      <c r="A22" s="515"/>
      <c r="B22" s="516"/>
      <c r="C22" s="154" t="s">
        <v>20</v>
      </c>
      <c r="D22" s="167">
        <f>IF('基礎情報入力シート（要入力）'!$D$13='別紙６（２）'!$L$5,'空床数計算シート(集計)'!D22+'空床数計算シート(院内感染集計)'!D21,IF('基礎情報入力シート（要入力）'!$D$13='別紙６ (１)'!L$10,'空床数計算シート(院内感染集計)'!D21,IF('基礎情報入力シート（要入力）'!$D$13='別紙６（２）'!$L$4,'空床数計算シート(院内感染集計)'!D21,)))</f>
        <v>0</v>
      </c>
      <c r="E22" s="259">
        <v>106000</v>
      </c>
      <c r="F22" s="156">
        <f t="shared" si="3"/>
        <v>0</v>
      </c>
      <c r="G22" s="311"/>
      <c r="H22" s="153">
        <f t="shared" si="4"/>
        <v>0</v>
      </c>
      <c r="I22" s="156">
        <f t="shared" si="5"/>
        <v>0</v>
      </c>
      <c r="J22" s="121"/>
      <c r="K22" s="146"/>
    </row>
    <row r="23" spans="1:11" ht="27" customHeight="1">
      <c r="A23" s="515"/>
      <c r="B23" s="516"/>
      <c r="C23" s="154" t="s">
        <v>6</v>
      </c>
      <c r="D23" s="167">
        <f>IF('基礎情報入力シート（要入力）'!$D$13='別紙６（２）'!$L$5,'空床数計算シート(集計)'!D23+'空床数計算シート(院内感染集計)'!D22,IF('基礎情報入力シート（要入力）'!$D$13='別紙６ (１)'!L$10,'空床数計算シート(院内感染集計)'!D22,IF('基礎情報入力シート（要入力）'!$D$13='別紙６（２）'!$L$4,'空床数計算シート(院内感染集計)'!D22,)))</f>
        <v>0</v>
      </c>
      <c r="E23" s="259">
        <v>16000</v>
      </c>
      <c r="F23" s="156">
        <f t="shared" si="3"/>
        <v>0</v>
      </c>
      <c r="G23" s="311"/>
      <c r="H23" s="153">
        <f t="shared" si="4"/>
        <v>0</v>
      </c>
      <c r="I23" s="156">
        <f t="shared" si="5"/>
        <v>0</v>
      </c>
      <c r="J23" s="121"/>
      <c r="K23" s="146"/>
    </row>
    <row r="24" spans="1:11" ht="27" customHeight="1">
      <c r="A24" s="517"/>
      <c r="B24" s="518"/>
      <c r="C24" s="155" t="s">
        <v>2</v>
      </c>
      <c r="D24" s="167">
        <f>IF('基礎情報入力シート（要入力）'!$D$13='別紙６（２）'!$L$5,'空床数計算シート(集計)'!D24+'空床数計算シート(院内感染集計)'!D23,IF('基礎情報入力シート（要入力）'!$D$13='別紙６ (１)'!L$10,'空床数計算シート(院内感染集計)'!D23,IF('基礎情報入力シート（要入力）'!$D$13='別紙６（２）'!$L$4,'空床数計算シート(院内感染集計)'!D23,)))</f>
        <v>0</v>
      </c>
      <c r="E24" s="259">
        <v>36000</v>
      </c>
      <c r="F24" s="156">
        <f t="shared" si="3"/>
        <v>0</v>
      </c>
      <c r="G24" s="311"/>
      <c r="H24" s="153">
        <f t="shared" si="4"/>
        <v>0</v>
      </c>
      <c r="I24" s="156">
        <f t="shared" si="5"/>
        <v>0</v>
      </c>
      <c r="J24" s="121"/>
      <c r="K24" s="146"/>
    </row>
    <row r="25" spans="1:11" ht="25.2" customHeight="1">
      <c r="A25" s="146"/>
      <c r="B25" s="157"/>
      <c r="C25" s="157"/>
      <c r="D25" s="146"/>
      <c r="E25" s="146"/>
      <c r="F25" s="146"/>
      <c r="G25" s="155" t="s">
        <v>30</v>
      </c>
      <c r="H25" s="162">
        <f>SUM(H17:H24)</f>
        <v>0</v>
      </c>
      <c r="I25" s="162">
        <f>SUM(I17:I24)</f>
        <v>0</v>
      </c>
      <c r="J25" s="146"/>
      <c r="K25" s="146"/>
    </row>
    <row r="26" spans="1:11" ht="11.55" customHeight="1">
      <c r="A26" s="146"/>
      <c r="B26" s="146"/>
      <c r="C26" s="157"/>
      <c r="D26" s="163"/>
      <c r="E26" s="164"/>
      <c r="F26" s="165"/>
      <c r="G26" s="165"/>
      <c r="H26" s="166"/>
      <c r="I26" s="166"/>
      <c r="J26" s="146"/>
      <c r="K26" s="146"/>
    </row>
    <row r="27" spans="1:11" ht="27" customHeight="1">
      <c r="A27" s="519" t="s">
        <v>477</v>
      </c>
      <c r="B27" s="519"/>
      <c r="C27" s="519"/>
      <c r="D27" s="519"/>
      <c r="E27" s="519"/>
      <c r="F27" s="519"/>
      <c r="G27" s="519"/>
      <c r="H27" s="519"/>
      <c r="I27" s="519"/>
      <c r="J27" s="146"/>
      <c r="K27" s="146"/>
    </row>
    <row r="28" spans="1:11" ht="20.55" customHeight="1">
      <c r="A28" s="520" t="s">
        <v>17</v>
      </c>
      <c r="B28" s="520"/>
      <c r="C28" s="520"/>
      <c r="D28" s="520"/>
      <c r="E28" s="520"/>
      <c r="F28" s="520"/>
      <c r="G28" s="520"/>
      <c r="H28" s="520"/>
      <c r="I28" s="520"/>
      <c r="J28" s="146"/>
      <c r="K28" s="146"/>
    </row>
    <row r="29" spans="1:11" ht="40.049999999999997" customHeight="1">
      <c r="A29" s="519" t="s">
        <v>59</v>
      </c>
      <c r="B29" s="519"/>
      <c r="C29" s="519"/>
      <c r="D29" s="519"/>
      <c r="E29" s="519"/>
      <c r="F29" s="519"/>
      <c r="G29" s="519"/>
      <c r="H29" s="519"/>
      <c r="I29" s="519"/>
      <c r="J29" s="146"/>
      <c r="K29" s="146"/>
    </row>
    <row r="30" spans="1:11" ht="29.55" customHeight="1">
      <c r="A30" s="519" t="s">
        <v>479</v>
      </c>
      <c r="B30" s="519"/>
      <c r="C30" s="519"/>
      <c r="D30" s="519"/>
      <c r="E30" s="519"/>
      <c r="F30" s="519"/>
      <c r="G30" s="519"/>
      <c r="H30" s="519"/>
      <c r="I30" s="519"/>
      <c r="J30" s="146"/>
      <c r="K30" s="146"/>
    </row>
    <row r="31" spans="1:11" ht="18" customHeight="1">
      <c r="A31" s="519" t="s">
        <v>24</v>
      </c>
      <c r="B31" s="519"/>
      <c r="C31" s="519"/>
      <c r="D31" s="519"/>
      <c r="E31" s="519"/>
      <c r="F31" s="519"/>
      <c r="G31" s="519"/>
      <c r="H31" s="519"/>
      <c r="I31" s="519"/>
      <c r="J31" s="146"/>
      <c r="K31" s="146"/>
    </row>
  </sheetData>
  <sheetProtection algorithmName="SHA-512" hashValue="oZkTlZexIVYFOsjFr/qf8vZ1JA2vzRYwV+yftqGxj73++62jVftJAn0qsCbhjohE5E7eS9grYI3+8H3Kenes+w==" saltValue="kOXneCGXFZLdd9JREFot3Q==" spinCount="100000" sheet="1" objects="1" scenarios="1"/>
  <mergeCells count="21">
    <mergeCell ref="A30:I30"/>
    <mergeCell ref="A31:I31"/>
    <mergeCell ref="A17:A20"/>
    <mergeCell ref="B17:B20"/>
    <mergeCell ref="A21:B24"/>
    <mergeCell ref="A27:I27"/>
    <mergeCell ref="A28:I28"/>
    <mergeCell ref="A29:I29"/>
    <mergeCell ref="J15:J16"/>
    <mergeCell ref="A4:C5"/>
    <mergeCell ref="D4:D5"/>
    <mergeCell ref="E4:F4"/>
    <mergeCell ref="G4:H4"/>
    <mergeCell ref="J4:J5"/>
    <mergeCell ref="A6:A8"/>
    <mergeCell ref="B6:B8"/>
    <mergeCell ref="A9:B12"/>
    <mergeCell ref="A15:C16"/>
    <mergeCell ref="D15:D16"/>
    <mergeCell ref="E15:F15"/>
    <mergeCell ref="G15:H15"/>
  </mergeCells>
  <phoneticPr fontId="2"/>
  <printOptions horizontalCentered="1"/>
  <pageMargins left="0.59055118110236227" right="0.59055118110236227" top="0.78740157480314965" bottom="0.78740157480314965"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pageSetUpPr fitToPage="1"/>
  </sheetPr>
  <dimension ref="A1:S48"/>
  <sheetViews>
    <sheetView view="pageBreakPreview" zoomScale="85" zoomScaleNormal="100" zoomScaleSheetLayoutView="85" workbookViewId="0"/>
  </sheetViews>
  <sheetFormatPr defaultColWidth="9" defaultRowHeight="33.6" customHeight="1"/>
  <cols>
    <col min="1" max="1" width="15.09765625" style="66" customWidth="1"/>
    <col min="2" max="4" width="12.69921875" style="66" customWidth="1"/>
    <col min="5" max="5" width="4.5" style="67" customWidth="1"/>
    <col min="6" max="6" width="5.19921875" style="68" bestFit="1" customWidth="1"/>
    <col min="7" max="7" width="8.5" style="69" customWidth="1"/>
    <col min="8" max="8" width="13.296875" style="69" bestFit="1" customWidth="1"/>
    <col min="9" max="11" width="5.69921875" style="68" customWidth="1"/>
    <col min="12" max="12" width="1" style="68" customWidth="1"/>
    <col min="13" max="13" width="8.59765625" style="69" customWidth="1"/>
    <col min="14" max="18" width="5.69921875" style="68" customWidth="1"/>
    <col min="19" max="16384" width="9" style="66"/>
  </cols>
  <sheetData>
    <row r="1" spans="1:19" ht="33.6" customHeight="1">
      <c r="A1" s="65" t="s">
        <v>468</v>
      </c>
    </row>
    <row r="2" spans="1:19" ht="33" customHeight="1">
      <c r="A2" s="65" t="s">
        <v>60</v>
      </c>
    </row>
    <row r="3" spans="1:19" ht="34.950000000000003" customHeight="1" thickBot="1">
      <c r="F3" s="70" t="s">
        <v>406</v>
      </c>
      <c r="M3" s="335"/>
      <c r="N3" s="371"/>
      <c r="O3" s="371"/>
    </row>
    <row r="4" spans="1:19" ht="33.6" customHeight="1" thickTop="1">
      <c r="A4" s="70" t="s">
        <v>406</v>
      </c>
      <c r="B4" s="71"/>
      <c r="C4" s="71"/>
      <c r="D4" s="72" t="s">
        <v>61</v>
      </c>
      <c r="E4" s="73"/>
      <c r="F4" s="532" t="s">
        <v>115</v>
      </c>
      <c r="G4" s="74"/>
      <c r="H4" s="74"/>
      <c r="I4" s="75" t="s">
        <v>408</v>
      </c>
      <c r="J4" s="75" t="s">
        <v>409</v>
      </c>
      <c r="K4" s="75" t="s">
        <v>410</v>
      </c>
      <c r="R4" s="336"/>
    </row>
    <row r="5" spans="1:19" ht="33.6" customHeight="1">
      <c r="A5" s="521" t="s">
        <v>269</v>
      </c>
      <c r="B5" s="521" t="s">
        <v>63</v>
      </c>
      <c r="C5" s="82" t="s">
        <v>64</v>
      </c>
      <c r="D5" s="403">
        <f>SUM(I8:K8)</f>
        <v>0</v>
      </c>
      <c r="E5" s="73"/>
      <c r="F5" s="532"/>
      <c r="G5" s="529" t="s">
        <v>64</v>
      </c>
      <c r="H5" s="76" t="s">
        <v>276</v>
      </c>
      <c r="I5" s="134">
        <f>'空床数計算シート(７月)'!$C$7</f>
        <v>0</v>
      </c>
      <c r="J5" s="134">
        <f>'空床数計算シート(８月)'!$C$7</f>
        <v>0</v>
      </c>
      <c r="K5" s="134">
        <f>'空床数計算シート(９月)'!$C$7</f>
        <v>0</v>
      </c>
      <c r="R5" s="80"/>
    </row>
    <row r="6" spans="1:19" ht="33.6" customHeight="1">
      <c r="A6" s="521"/>
      <c r="B6" s="521"/>
      <c r="C6" s="82" t="s">
        <v>66</v>
      </c>
      <c r="D6" s="403">
        <f>SUM(I12:K12)</f>
        <v>0</v>
      </c>
      <c r="E6" s="73"/>
      <c r="F6" s="532"/>
      <c r="G6" s="530"/>
      <c r="H6" s="77" t="s">
        <v>373</v>
      </c>
      <c r="I6" s="135">
        <f>'空床数計算シート(７月)'!$D$7</f>
        <v>0</v>
      </c>
      <c r="J6" s="135">
        <f>'空床数計算シート(８月)'!$D$7</f>
        <v>0</v>
      </c>
      <c r="K6" s="135">
        <f>'空床数計算シート(９月)'!$D$7</f>
        <v>0</v>
      </c>
      <c r="R6" s="80"/>
      <c r="S6" s="78"/>
    </row>
    <row r="7" spans="1:19" ht="33.6" customHeight="1" thickBot="1">
      <c r="A7" s="521"/>
      <c r="B7" s="521"/>
      <c r="C7" s="404" t="s">
        <v>67</v>
      </c>
      <c r="D7" s="405">
        <f>SUM(I16:K16)</f>
        <v>0</v>
      </c>
      <c r="E7" s="73"/>
      <c r="F7" s="532"/>
      <c r="G7" s="530"/>
      <c r="H7" s="79" t="s">
        <v>273</v>
      </c>
      <c r="I7" s="136">
        <f>'空床数計算シート(７月)'!$E$7</f>
        <v>0</v>
      </c>
      <c r="J7" s="136">
        <f>'空床数計算シート(８月)'!$E$7</f>
        <v>0</v>
      </c>
      <c r="K7" s="136">
        <f>'空床数計算シート(９月)'!$E$7</f>
        <v>0</v>
      </c>
      <c r="R7" s="80"/>
    </row>
    <row r="8" spans="1:19" ht="33.6" customHeight="1">
      <c r="E8" s="73"/>
      <c r="F8" s="532"/>
      <c r="G8" s="531"/>
      <c r="H8" s="79" t="s">
        <v>272</v>
      </c>
      <c r="I8" s="136">
        <f>I5-I6-I7</f>
        <v>0</v>
      </c>
      <c r="J8" s="136">
        <f>J5-J6-J7</f>
        <v>0</v>
      </c>
      <c r="K8" s="136">
        <f>K5-K6-K7</f>
        <v>0</v>
      </c>
      <c r="R8" s="83"/>
    </row>
    <row r="9" spans="1:19" ht="33.6" customHeight="1">
      <c r="A9" s="376"/>
      <c r="B9" s="377"/>
      <c r="C9" s="377"/>
      <c r="D9" s="379"/>
      <c r="E9" s="73"/>
      <c r="F9" s="532"/>
      <c r="G9" s="528" t="s">
        <v>275</v>
      </c>
      <c r="H9" s="76" t="s">
        <v>276</v>
      </c>
      <c r="I9" s="134">
        <f>'空床数計算シート(７月)'!$H$7</f>
        <v>0</v>
      </c>
      <c r="J9" s="134">
        <f>'空床数計算シート(８月)'!$H$7</f>
        <v>0</v>
      </c>
      <c r="K9" s="134">
        <f>'空床数計算シート(９月)'!$H$7</f>
        <v>0</v>
      </c>
      <c r="R9" s="66"/>
    </row>
    <row r="10" spans="1:19" ht="33.6" customHeight="1">
      <c r="A10" s="97"/>
      <c r="B10" s="97"/>
      <c r="C10" s="240"/>
      <c r="D10" s="380"/>
      <c r="E10" s="73"/>
      <c r="F10" s="532"/>
      <c r="G10" s="528"/>
      <c r="H10" s="77" t="s">
        <v>373</v>
      </c>
      <c r="I10" s="135">
        <f>'空床数計算シート(７月)'!$I$7</f>
        <v>0</v>
      </c>
      <c r="J10" s="135">
        <f>'空床数計算シート(８月)'!$I$7</f>
        <v>0</v>
      </c>
      <c r="K10" s="135">
        <f>'空床数計算シート(９月)'!$I$7</f>
        <v>0</v>
      </c>
      <c r="M10" s="80"/>
      <c r="N10" s="80"/>
      <c r="O10" s="83"/>
      <c r="P10" s="83"/>
      <c r="Q10" s="83"/>
      <c r="R10" s="66"/>
    </row>
    <row r="11" spans="1:19" ht="33.6" customHeight="1">
      <c r="A11" s="97"/>
      <c r="B11" s="97"/>
      <c r="C11" s="240"/>
      <c r="D11" s="380"/>
      <c r="E11" s="73"/>
      <c r="F11" s="532"/>
      <c r="G11" s="528"/>
      <c r="H11" s="325" t="s">
        <v>273</v>
      </c>
      <c r="I11" s="136">
        <f>'空床数計算シート(７月)'!$J$7</f>
        <v>0</v>
      </c>
      <c r="J11" s="136">
        <f>'空床数計算シート(８月)'!$J$7</f>
        <v>0</v>
      </c>
      <c r="K11" s="136">
        <f>'空床数計算シート(９月)'!$J$7</f>
        <v>0</v>
      </c>
      <c r="R11" s="66"/>
    </row>
    <row r="12" spans="1:19" ht="33.6" customHeight="1">
      <c r="A12" s="97"/>
      <c r="B12" s="97"/>
      <c r="C12" s="240"/>
      <c r="D12" s="380"/>
      <c r="E12" s="73"/>
      <c r="F12" s="532"/>
      <c r="G12" s="528"/>
      <c r="H12" s="243" t="s">
        <v>272</v>
      </c>
      <c r="I12" s="137">
        <f>I9-I10-I11</f>
        <v>0</v>
      </c>
      <c r="J12" s="137">
        <f>J9-J10-J11</f>
        <v>0</v>
      </c>
      <c r="K12" s="137">
        <f>K9-K10-K11</f>
        <v>0</v>
      </c>
      <c r="R12" s="66"/>
    </row>
    <row r="13" spans="1:19" ht="33.6" customHeight="1">
      <c r="A13" s="250"/>
      <c r="B13" s="250"/>
      <c r="C13" s="240"/>
      <c r="D13" s="380"/>
      <c r="E13" s="73"/>
      <c r="F13" s="532"/>
      <c r="G13" s="528" t="s">
        <v>274</v>
      </c>
      <c r="H13" s="76" t="s">
        <v>276</v>
      </c>
      <c r="I13" s="138">
        <f>'空床数計算シート(７月)'!$M$7</f>
        <v>0</v>
      </c>
      <c r="J13" s="138">
        <f>'空床数計算シート(８月)'!$M$7</f>
        <v>0</v>
      </c>
      <c r="K13" s="138">
        <f>'空床数計算シート(９月)'!$M$7</f>
        <v>0</v>
      </c>
      <c r="R13" s="66"/>
    </row>
    <row r="14" spans="1:19" ht="33.6" customHeight="1">
      <c r="A14" s="376"/>
      <c r="B14" s="377"/>
      <c r="C14" s="377"/>
      <c r="D14" s="379"/>
      <c r="E14" s="73"/>
      <c r="F14" s="532"/>
      <c r="G14" s="528"/>
      <c r="H14" s="77" t="s">
        <v>373</v>
      </c>
      <c r="I14" s="135">
        <f>'空床数計算シート(７月)'!$N$7</f>
        <v>0</v>
      </c>
      <c r="J14" s="135">
        <f>'空床数計算シート(８月)'!$N$7</f>
        <v>0</v>
      </c>
      <c r="K14" s="135">
        <f>'空床数計算シート(９月)'!$N$7</f>
        <v>0</v>
      </c>
      <c r="R14" s="66"/>
    </row>
    <row r="15" spans="1:19" ht="33.6" customHeight="1">
      <c r="A15" s="97"/>
      <c r="B15" s="97"/>
      <c r="C15" s="240"/>
      <c r="D15" s="241"/>
      <c r="E15" s="73"/>
      <c r="F15" s="532"/>
      <c r="G15" s="528"/>
      <c r="H15" s="79" t="s">
        <v>273</v>
      </c>
      <c r="I15" s="136">
        <f>'空床数計算シート(７月)'!$O$7</f>
        <v>0</v>
      </c>
      <c r="J15" s="136">
        <f>'空床数計算シート(８月)'!$O$7</f>
        <v>0</v>
      </c>
      <c r="K15" s="136">
        <f>'空床数計算シート(９月)'!$O$7</f>
        <v>0</v>
      </c>
      <c r="R15" s="66"/>
    </row>
    <row r="16" spans="1:19" ht="33.6" customHeight="1">
      <c r="A16" s="97"/>
      <c r="B16" s="97"/>
      <c r="C16" s="240"/>
      <c r="D16" s="241"/>
      <c r="E16" s="73"/>
      <c r="F16" s="532"/>
      <c r="G16" s="528"/>
      <c r="H16" s="244" t="s">
        <v>272</v>
      </c>
      <c r="I16" s="137">
        <f>I13-I14-I15</f>
        <v>0</v>
      </c>
      <c r="J16" s="137">
        <f t="shared" ref="J16:K16" si="0">J13-J14-J15</f>
        <v>0</v>
      </c>
      <c r="K16" s="137">
        <f t="shared" si="0"/>
        <v>0</v>
      </c>
      <c r="R16" s="83"/>
    </row>
    <row r="17" spans="1:18" ht="33.6" customHeight="1">
      <c r="A17" s="97"/>
      <c r="B17" s="97"/>
      <c r="C17" s="240"/>
      <c r="D17" s="241"/>
      <c r="E17" s="73"/>
      <c r="F17" s="268"/>
      <c r="H17" s="83"/>
      <c r="I17" s="83"/>
      <c r="J17" s="83"/>
      <c r="K17" s="83"/>
      <c r="M17" s="268"/>
      <c r="N17" s="80"/>
      <c r="O17" s="83"/>
      <c r="P17" s="83"/>
      <c r="Q17" s="83"/>
      <c r="R17" s="83"/>
    </row>
    <row r="18" spans="1:18" ht="33.6" customHeight="1">
      <c r="A18" s="250"/>
      <c r="B18" s="250"/>
      <c r="C18" s="240"/>
      <c r="D18" s="241"/>
      <c r="E18" s="73"/>
      <c r="F18" s="381"/>
      <c r="G18" s="381"/>
      <c r="H18" s="381"/>
      <c r="I18" s="381"/>
      <c r="J18" s="381"/>
      <c r="K18" s="381"/>
      <c r="L18" s="381"/>
      <c r="M18" s="381"/>
      <c r="N18" s="381"/>
      <c r="O18" s="381"/>
      <c r="P18" s="381"/>
      <c r="Q18" s="83"/>
      <c r="R18" s="83"/>
    </row>
    <row r="19" spans="1:18" ht="33.6" customHeight="1" thickBot="1">
      <c r="E19" s="73"/>
      <c r="F19" s="381"/>
      <c r="G19" s="70" t="s">
        <v>406</v>
      </c>
      <c r="H19" s="83"/>
      <c r="I19" s="83"/>
      <c r="J19" s="83"/>
      <c r="K19" s="83"/>
      <c r="L19" s="381"/>
      <c r="M19" s="381"/>
      <c r="N19" s="381"/>
      <c r="O19" s="381"/>
      <c r="P19" s="381"/>
      <c r="Q19" s="83"/>
      <c r="R19" s="80"/>
    </row>
    <row r="20" spans="1:18" ht="33.6" customHeight="1" thickTop="1">
      <c r="A20" s="70" t="s">
        <v>406</v>
      </c>
      <c r="B20" s="71"/>
      <c r="C20" s="81"/>
      <c r="D20" s="72" t="s">
        <v>68</v>
      </c>
      <c r="E20" s="73"/>
      <c r="F20" s="381"/>
      <c r="G20" s="526" t="s">
        <v>285</v>
      </c>
      <c r="H20" s="527"/>
      <c r="I20" s="263" t="s">
        <v>408</v>
      </c>
      <c r="J20" s="263" t="s">
        <v>409</v>
      </c>
      <c r="K20" s="263" t="s">
        <v>410</v>
      </c>
      <c r="L20" s="381"/>
      <c r="R20" s="83"/>
    </row>
    <row r="21" spans="1:18" ht="33.6" customHeight="1">
      <c r="A21" s="522" t="s">
        <v>69</v>
      </c>
      <c r="B21" s="521" t="s">
        <v>70</v>
      </c>
      <c r="C21" s="82" t="s">
        <v>71</v>
      </c>
      <c r="D21" s="403">
        <f>SUM(I21:K21)</f>
        <v>0</v>
      </c>
      <c r="E21" s="73"/>
      <c r="F21" s="381"/>
      <c r="G21" s="533" t="s">
        <v>286</v>
      </c>
      <c r="H21" s="534"/>
      <c r="I21" s="85">
        <f>'空床数計算シート(７月)'!$S$7</f>
        <v>0</v>
      </c>
      <c r="J21" s="85">
        <f>'空床数計算シート(８月)'!$S$7</f>
        <v>0</v>
      </c>
      <c r="K21" s="85">
        <f>'空床数計算シート(９月)'!$S$7</f>
        <v>0</v>
      </c>
      <c r="L21" s="381"/>
      <c r="R21" s="83"/>
    </row>
    <row r="22" spans="1:18" ht="33.6" customHeight="1">
      <c r="A22" s="523"/>
      <c r="B22" s="521"/>
      <c r="C22" s="82" t="s">
        <v>116</v>
      </c>
      <c r="D22" s="403">
        <f>SUM(I22:K22)</f>
        <v>0</v>
      </c>
      <c r="E22" s="73"/>
      <c r="F22" s="381"/>
      <c r="G22" s="533" t="s">
        <v>284</v>
      </c>
      <c r="H22" s="534"/>
      <c r="I22" s="85">
        <f>'空床数計算シート(７月)'!$T$7</f>
        <v>0</v>
      </c>
      <c r="J22" s="85">
        <f>'空床数計算シート(８月)'!$T$7</f>
        <v>0</v>
      </c>
      <c r="K22" s="85">
        <f>'空床数計算シート(９月)'!$T$7</f>
        <v>0</v>
      </c>
      <c r="L22" s="381"/>
      <c r="R22" s="83"/>
    </row>
    <row r="23" spans="1:18" ht="33.6" customHeight="1">
      <c r="A23" s="523"/>
      <c r="B23" s="521"/>
      <c r="C23" s="82" t="s">
        <v>72</v>
      </c>
      <c r="D23" s="403">
        <f>SUM(I23:K23)+SUM(I27:K27)</f>
        <v>0</v>
      </c>
      <c r="E23" s="66"/>
      <c r="F23" s="381"/>
      <c r="G23" s="533" t="s">
        <v>287</v>
      </c>
      <c r="H23" s="534"/>
      <c r="I23" s="85">
        <f>'空床数計算シート(７月)'!$U$7</f>
        <v>0</v>
      </c>
      <c r="J23" s="85">
        <f>'空床数計算シート(８月)'!$U$7</f>
        <v>0</v>
      </c>
      <c r="K23" s="85">
        <f>'空床数計算シート(９月)'!$U$7</f>
        <v>0</v>
      </c>
      <c r="L23" s="381"/>
      <c r="M23" s="381"/>
      <c r="N23" s="381"/>
      <c r="O23" s="381"/>
      <c r="P23" s="381"/>
      <c r="R23" s="83"/>
    </row>
    <row r="24" spans="1:18" ht="33.6" customHeight="1" thickBot="1">
      <c r="A24" s="524"/>
      <c r="B24" s="521"/>
      <c r="C24" s="82" t="s">
        <v>67</v>
      </c>
      <c r="D24" s="405">
        <f>SUM(I24:K24)+SUM(I28:K28)</f>
        <v>0</v>
      </c>
      <c r="E24" s="83"/>
      <c r="F24" s="381"/>
      <c r="G24" s="525" t="s">
        <v>288</v>
      </c>
      <c r="H24" s="525"/>
      <c r="I24" s="85">
        <f>'空床数計算シート(７月)'!$V$7</f>
        <v>0</v>
      </c>
      <c r="J24" s="85">
        <f>'空床数計算シート(８月)'!$V$7</f>
        <v>0</v>
      </c>
      <c r="K24" s="85">
        <f>'空床数計算シート(９月)'!$V$7</f>
        <v>0</v>
      </c>
      <c r="L24" s="381"/>
      <c r="M24" s="381"/>
      <c r="N24" s="381"/>
      <c r="O24" s="381"/>
      <c r="P24" s="381"/>
      <c r="R24" s="80"/>
    </row>
    <row r="25" spans="1:18" ht="33.6" customHeight="1">
      <c r="E25" s="83"/>
      <c r="F25" s="381"/>
      <c r="G25" s="381"/>
      <c r="H25" s="381"/>
      <c r="I25" s="381"/>
      <c r="J25" s="381"/>
      <c r="K25" s="381"/>
      <c r="L25" s="381"/>
      <c r="M25" s="381"/>
      <c r="N25" s="381"/>
      <c r="O25" s="381"/>
      <c r="P25" s="381"/>
      <c r="R25" s="83"/>
    </row>
    <row r="26" spans="1:18" ht="33.6" customHeight="1">
      <c r="E26" s="83"/>
      <c r="F26" s="381"/>
      <c r="G26" s="538" t="s">
        <v>362</v>
      </c>
      <c r="H26" s="539"/>
      <c r="I26" s="263" t="s">
        <v>407</v>
      </c>
      <c r="J26" s="263" t="s">
        <v>411</v>
      </c>
      <c r="K26" s="263" t="s">
        <v>410</v>
      </c>
      <c r="L26" s="381"/>
      <c r="M26" s="381"/>
      <c r="N26" s="381"/>
      <c r="O26" s="381"/>
      <c r="P26" s="381"/>
      <c r="R26" s="83"/>
    </row>
    <row r="27" spans="1:18" ht="33.6" customHeight="1">
      <c r="E27" s="83"/>
      <c r="F27" s="381"/>
      <c r="G27" s="525" t="s">
        <v>287</v>
      </c>
      <c r="H27" s="525"/>
      <c r="I27" s="352">
        <f>'空床数計算シート(７月)'!$X$7</f>
        <v>0</v>
      </c>
      <c r="J27" s="352">
        <f>'空床数計算シート(８月)'!$X$7</f>
        <v>0</v>
      </c>
      <c r="K27" s="352">
        <f>'空床数計算シート(９月)'!$X$7</f>
        <v>0</v>
      </c>
      <c r="L27" s="381"/>
      <c r="M27" s="381"/>
      <c r="N27" s="381"/>
      <c r="O27" s="381"/>
      <c r="P27" s="381"/>
      <c r="R27" s="83"/>
    </row>
    <row r="28" spans="1:18" ht="33.6" customHeight="1">
      <c r="E28" s="83"/>
      <c r="F28" s="381"/>
      <c r="G28" s="525" t="s">
        <v>288</v>
      </c>
      <c r="H28" s="525"/>
      <c r="I28" s="352">
        <f>'空床数計算シート(７月)'!$Y$7</f>
        <v>0</v>
      </c>
      <c r="J28" s="352">
        <f>'空床数計算シート(８月)'!$Y$7</f>
        <v>0</v>
      </c>
      <c r="K28" s="352">
        <f>'空床数計算シート(９月)'!$Y$7</f>
        <v>0</v>
      </c>
      <c r="L28" s="381"/>
      <c r="M28" s="381"/>
      <c r="N28" s="381"/>
      <c r="O28" s="381"/>
      <c r="P28" s="381"/>
      <c r="R28" s="83"/>
    </row>
    <row r="29" spans="1:18" ht="33.6" customHeight="1">
      <c r="E29" s="83"/>
      <c r="F29" s="381"/>
      <c r="G29" s="381"/>
      <c r="H29" s="381"/>
      <c r="I29" s="381"/>
      <c r="J29" s="381"/>
      <c r="K29" s="381"/>
      <c r="L29" s="381"/>
      <c r="M29" s="381"/>
      <c r="N29" s="381"/>
      <c r="O29" s="381"/>
      <c r="P29" s="381"/>
      <c r="R29" s="83"/>
    </row>
    <row r="30" spans="1:18" ht="33.6" customHeight="1">
      <c r="A30" s="97"/>
      <c r="B30" s="535" t="s">
        <v>357</v>
      </c>
      <c r="C30" s="536"/>
      <c r="D30" s="536"/>
      <c r="E30" s="536"/>
      <c r="F30" s="536"/>
      <c r="G30" s="536"/>
      <c r="H30" s="536"/>
      <c r="I30" s="536"/>
      <c r="J30" s="536"/>
      <c r="K30" s="536"/>
      <c r="L30" s="381"/>
      <c r="M30" s="381"/>
      <c r="N30" s="381"/>
      <c r="O30" s="381"/>
      <c r="P30" s="381"/>
      <c r="Q30" s="83"/>
      <c r="R30" s="83"/>
    </row>
    <row r="31" spans="1:18" ht="31.5" customHeight="1">
      <c r="A31" s="376"/>
      <c r="B31" s="377"/>
      <c r="C31" s="378"/>
      <c r="D31" s="379"/>
      <c r="E31" s="260"/>
      <c r="F31" s="260"/>
      <c r="G31" s="260"/>
      <c r="H31" s="260"/>
      <c r="I31" s="260"/>
      <c r="J31" s="246"/>
      <c r="K31" s="246"/>
      <c r="L31" s="239"/>
      <c r="M31" s="93"/>
      <c r="N31" s="239"/>
      <c r="O31" s="239"/>
      <c r="P31" s="239"/>
      <c r="Q31" s="239"/>
      <c r="R31" s="239"/>
    </row>
    <row r="32" spans="1:18" ht="31.5" customHeight="1">
      <c r="A32" s="97"/>
      <c r="B32" s="97"/>
      <c r="C32" s="240"/>
      <c r="D32" s="241"/>
      <c r="E32" s="88"/>
      <c r="G32" s="370"/>
      <c r="H32" s="370"/>
      <c r="I32" s="370"/>
      <c r="J32" s="370"/>
      <c r="K32" s="370"/>
      <c r="L32" s="370"/>
      <c r="M32" s="370"/>
      <c r="N32" s="370"/>
      <c r="O32" s="370"/>
      <c r="P32" s="370"/>
      <c r="Q32" s="370"/>
      <c r="R32" s="370"/>
    </row>
    <row r="33" spans="1:18" ht="31.5" customHeight="1">
      <c r="A33" s="97"/>
      <c r="B33" s="97"/>
      <c r="C33" s="240"/>
      <c r="D33" s="241"/>
      <c r="E33" s="88"/>
      <c r="F33" s="88"/>
      <c r="G33" s="88"/>
      <c r="H33" s="88"/>
      <c r="I33" s="88"/>
      <c r="J33" s="88"/>
      <c r="K33" s="88"/>
      <c r="L33" s="88"/>
      <c r="M33" s="239"/>
      <c r="N33" s="239"/>
      <c r="O33" s="239"/>
      <c r="P33" s="92"/>
      <c r="Q33" s="92"/>
      <c r="R33" s="92"/>
    </row>
    <row r="34" spans="1:18" ht="31.5" customHeight="1">
      <c r="A34" s="97"/>
      <c r="B34" s="97"/>
      <c r="C34" s="240"/>
      <c r="D34" s="241"/>
      <c r="E34" s="324"/>
      <c r="F34" s="324"/>
      <c r="G34" s="324"/>
      <c r="H34" s="324"/>
      <c r="I34" s="324"/>
      <c r="J34" s="324"/>
      <c r="K34" s="324"/>
      <c r="L34" s="324"/>
      <c r="M34" s="239"/>
      <c r="N34" s="239"/>
      <c r="O34" s="239"/>
      <c r="P34" s="92"/>
      <c r="Q34" s="92"/>
    </row>
    <row r="35" spans="1:18" ht="31.5" customHeight="1">
      <c r="A35" s="97"/>
      <c r="B35" s="97"/>
      <c r="C35" s="240"/>
      <c r="D35" s="241"/>
      <c r="F35" s="67"/>
      <c r="G35" s="67"/>
      <c r="H35" s="67"/>
      <c r="I35" s="67"/>
      <c r="J35" s="67"/>
      <c r="K35" s="67"/>
      <c r="L35" s="67"/>
    </row>
    <row r="36" spans="1:18" ht="31.5" customHeight="1">
      <c r="A36" s="375"/>
      <c r="B36" s="83"/>
      <c r="C36" s="83"/>
      <c r="D36" s="83"/>
      <c r="F36" s="245"/>
      <c r="G36" s="239"/>
      <c r="H36" s="239"/>
      <c r="I36" s="239"/>
      <c r="J36" s="239"/>
      <c r="K36" s="239"/>
      <c r="L36" s="245"/>
    </row>
    <row r="37" spans="1:18" ht="34.200000000000003" customHeight="1">
      <c r="A37" s="84"/>
      <c r="B37" s="83"/>
      <c r="C37" s="83"/>
      <c r="D37" s="83"/>
      <c r="G37" s="239"/>
      <c r="H37" s="239"/>
      <c r="I37" s="239"/>
      <c r="J37" s="239"/>
      <c r="K37" s="239"/>
    </row>
    <row r="38" spans="1:18" ht="31.5" customHeight="1">
      <c r="A38" s="537"/>
      <c r="B38" s="330"/>
      <c r="C38" s="330"/>
      <c r="D38" s="330"/>
      <c r="G38" s="93"/>
    </row>
    <row r="39" spans="1:18" ht="31.5" customHeight="1">
      <c r="A39" s="537"/>
      <c r="B39" s="321"/>
      <c r="C39" s="321"/>
      <c r="D39" s="321"/>
      <c r="G39" s="93"/>
    </row>
    <row r="40" spans="1:18" ht="31.5" customHeight="1">
      <c r="A40" s="332"/>
      <c r="B40" s="333"/>
      <c r="C40" s="333"/>
      <c r="D40" s="83"/>
    </row>
    <row r="41" spans="1:18" ht="31.5" customHeight="1">
      <c r="A41" s="332"/>
      <c r="B41" s="333"/>
      <c r="C41" s="333"/>
      <c r="D41" s="245"/>
    </row>
    <row r="42" spans="1:18" ht="31.5" customHeight="1">
      <c r="A42" s="332"/>
      <c r="B42" s="333"/>
      <c r="C42" s="333"/>
      <c r="D42" s="83"/>
    </row>
    <row r="43" spans="1:18" ht="31.5" customHeight="1">
      <c r="A43" s="332"/>
      <c r="B43" s="334"/>
      <c r="C43" s="334"/>
      <c r="D43" s="331"/>
    </row>
    <row r="44" spans="1:18" ht="31.5" customHeight="1">
      <c r="A44" s="324"/>
      <c r="B44" s="324"/>
      <c r="C44" s="324"/>
      <c r="D44" s="324"/>
    </row>
    <row r="45" spans="1:18" ht="31.5" customHeight="1">
      <c r="A45" s="86"/>
      <c r="B45" s="87"/>
      <c r="C45" s="87"/>
      <c r="D45" s="87"/>
    </row>
    <row r="46" spans="1:18" ht="31.5" customHeight="1">
      <c r="A46" s="260"/>
      <c r="B46" s="260"/>
      <c r="C46" s="260"/>
      <c r="D46" s="260"/>
    </row>
    <row r="47" spans="1:18" ht="33.6" customHeight="1">
      <c r="B47" s="248"/>
      <c r="C47" s="248"/>
      <c r="D47" s="248"/>
    </row>
    <row r="48" spans="1:18" ht="33.6" customHeight="1">
      <c r="A48" s="245"/>
      <c r="B48" s="245"/>
      <c r="C48" s="245"/>
      <c r="D48" s="245"/>
    </row>
  </sheetData>
  <sheetProtection algorithmName="SHA-512" hashValue="MVj+FMjBIvY7Oyr104ZXaVGBjqhHrYWd16EWlQld3eii3N8PkH3f9TKFt8PdDKOiGmyDJq4F3Wddvj69gJLjUg==" saltValue="DZdzK0Vsq536JSrwOQEmWw==" spinCount="100000" sheet="1" objects="1" scenarios="1"/>
  <mergeCells count="18">
    <mergeCell ref="B30:K30"/>
    <mergeCell ref="A38:A39"/>
    <mergeCell ref="G26:H26"/>
    <mergeCell ref="G27:H27"/>
    <mergeCell ref="G28:H28"/>
    <mergeCell ref="A5:A7"/>
    <mergeCell ref="A21:A24"/>
    <mergeCell ref="B21:B24"/>
    <mergeCell ref="G24:H24"/>
    <mergeCell ref="G20:H20"/>
    <mergeCell ref="B5:B7"/>
    <mergeCell ref="G13:G16"/>
    <mergeCell ref="G9:G12"/>
    <mergeCell ref="G5:G8"/>
    <mergeCell ref="F4:F16"/>
    <mergeCell ref="G21:H21"/>
    <mergeCell ref="G22:H22"/>
    <mergeCell ref="G23:H23"/>
  </mergeCells>
  <phoneticPr fontId="17"/>
  <printOptions horizontalCentered="1"/>
  <pageMargins left="0.39370078740157483" right="0" top="0.19685039370078741" bottom="0.19685039370078741" header="0" footer="0"/>
  <pageSetup paperSize="9" scale="87"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49"/>
  <sheetViews>
    <sheetView view="pageBreakPreview" zoomScale="75" zoomScaleNormal="85" zoomScaleSheetLayoutView="75" workbookViewId="0"/>
  </sheetViews>
  <sheetFormatPr defaultColWidth="9" defaultRowHeight="13.2"/>
  <cols>
    <col min="1" max="16" width="5.59765625" style="67" customWidth="1"/>
    <col min="17" max="17" width="4.59765625" style="67" customWidth="1"/>
    <col min="18" max="19" width="6.59765625" style="67" customWidth="1"/>
    <col min="20" max="20" width="6.8984375" style="67" customWidth="1"/>
    <col min="21" max="22" width="6.59765625" style="67" customWidth="1"/>
    <col min="23" max="23" width="3.69921875" style="67" customWidth="1"/>
    <col min="24" max="25" width="6.59765625" style="67" customWidth="1"/>
    <col min="26" max="26" width="3.69921875" style="67" customWidth="1"/>
    <col min="27" max="29" width="9" style="67"/>
    <col min="30" max="30" width="3.69921875" style="67" customWidth="1"/>
    <col min="31" max="16384" width="9" style="67"/>
  </cols>
  <sheetData>
    <row r="1" spans="1:34" ht="18.75" customHeight="1">
      <c r="A1" s="233" t="s">
        <v>468</v>
      </c>
      <c r="B1" s="231"/>
      <c r="C1" s="231"/>
      <c r="D1" s="231"/>
      <c r="E1" s="231"/>
      <c r="F1" s="231"/>
      <c r="G1" s="234"/>
      <c r="H1" s="234"/>
      <c r="I1" s="234"/>
      <c r="J1" s="234"/>
      <c r="K1" s="231"/>
      <c r="L1" s="66"/>
      <c r="M1" s="66"/>
      <c r="N1" s="66"/>
      <c r="O1" s="66"/>
    </row>
    <row r="2" spans="1:34" ht="18.75" customHeight="1">
      <c r="A2" s="233" t="s">
        <v>277</v>
      </c>
      <c r="B2" s="231"/>
      <c r="C2" s="231"/>
      <c r="D2" s="231"/>
      <c r="E2" s="231"/>
      <c r="F2" s="231"/>
      <c r="G2" s="234"/>
      <c r="H2" s="247" t="s">
        <v>424</v>
      </c>
      <c r="I2" s="234"/>
      <c r="J2" s="234"/>
      <c r="K2" s="231"/>
      <c r="L2" s="94"/>
      <c r="M2" s="94"/>
      <c r="N2" s="66"/>
      <c r="O2" s="66"/>
    </row>
    <row r="3" spans="1:34">
      <c r="A3" s="65"/>
      <c r="B3" s="66"/>
      <c r="C3" s="66"/>
      <c r="D3" s="66"/>
      <c r="E3" s="66"/>
      <c r="F3" s="68"/>
      <c r="G3" s="66"/>
      <c r="H3" s="66"/>
      <c r="I3" s="66"/>
      <c r="J3" s="66"/>
      <c r="K3" s="66"/>
    </row>
    <row r="4" spans="1:34" ht="18.75" customHeight="1">
      <c r="A4" s="550" t="s">
        <v>76</v>
      </c>
      <c r="B4" s="551"/>
      <c r="C4" s="551"/>
      <c r="D4" s="551"/>
      <c r="E4" s="551"/>
      <c r="F4" s="551"/>
      <c r="G4" s="551"/>
      <c r="H4" s="551"/>
      <c r="I4" s="551"/>
      <c r="J4" s="551"/>
      <c r="K4" s="551"/>
      <c r="L4" s="551"/>
      <c r="M4" s="551"/>
      <c r="N4" s="551"/>
      <c r="O4" s="551"/>
      <c r="P4" s="552"/>
      <c r="Q4" s="66"/>
      <c r="R4" s="553" t="s">
        <v>77</v>
      </c>
      <c r="S4" s="554"/>
      <c r="T4" s="554"/>
      <c r="U4" s="554"/>
      <c r="V4" s="555"/>
      <c r="W4" s="95"/>
      <c r="X4" s="559" t="s">
        <v>361</v>
      </c>
      <c r="Y4" s="560"/>
      <c r="Z4" s="95"/>
      <c r="AA4" s="563" t="s">
        <v>117</v>
      </c>
      <c r="AB4" s="564"/>
      <c r="AC4" s="565"/>
      <c r="AD4" s="95"/>
      <c r="AE4" s="563" t="s">
        <v>363</v>
      </c>
      <c r="AF4" s="564"/>
      <c r="AG4" s="565"/>
      <c r="AH4" s="96"/>
    </row>
    <row r="5" spans="1:34" ht="13.2" customHeight="1">
      <c r="A5" s="569" t="s">
        <v>63</v>
      </c>
      <c r="B5" s="570"/>
      <c r="C5" s="570"/>
      <c r="D5" s="570"/>
      <c r="E5" s="570"/>
      <c r="F5" s="570"/>
      <c r="G5" s="570"/>
      <c r="H5" s="570"/>
      <c r="I5" s="570"/>
      <c r="J5" s="570"/>
      <c r="K5" s="570"/>
      <c r="L5" s="570"/>
      <c r="M5" s="570"/>
      <c r="N5" s="570"/>
      <c r="O5" s="570"/>
      <c r="P5" s="571"/>
      <c r="Q5" s="66"/>
      <c r="R5" s="556"/>
      <c r="S5" s="557"/>
      <c r="T5" s="557"/>
      <c r="U5" s="557"/>
      <c r="V5" s="558"/>
      <c r="W5" s="97"/>
      <c r="X5" s="561"/>
      <c r="Y5" s="562"/>
      <c r="Z5" s="97"/>
      <c r="AA5" s="566"/>
      <c r="AB5" s="567"/>
      <c r="AC5" s="568"/>
      <c r="AD5" s="97"/>
      <c r="AE5" s="566"/>
      <c r="AF5" s="567"/>
      <c r="AG5" s="568"/>
      <c r="AH5" s="96"/>
    </row>
    <row r="6" spans="1:34" ht="30" customHeight="1">
      <c r="A6" s="98"/>
      <c r="B6" s="546" t="s">
        <v>64</v>
      </c>
      <c r="C6" s="546"/>
      <c r="D6" s="546"/>
      <c r="E6" s="546"/>
      <c r="F6" s="546"/>
      <c r="G6" s="546" t="s">
        <v>66</v>
      </c>
      <c r="H6" s="546"/>
      <c r="I6" s="546"/>
      <c r="J6" s="546"/>
      <c r="K6" s="546"/>
      <c r="L6" s="547" t="s">
        <v>67</v>
      </c>
      <c r="M6" s="548"/>
      <c r="N6" s="548"/>
      <c r="O6" s="548"/>
      <c r="P6" s="549"/>
      <c r="Q6" s="66"/>
      <c r="R6" s="98"/>
      <c r="S6" s="373" t="s">
        <v>71</v>
      </c>
      <c r="T6" s="373" t="s">
        <v>66</v>
      </c>
      <c r="U6" s="373" t="s">
        <v>72</v>
      </c>
      <c r="V6" s="374" t="s">
        <v>67</v>
      </c>
      <c r="X6" s="347" t="s">
        <v>72</v>
      </c>
      <c r="Y6" s="374" t="s">
        <v>67</v>
      </c>
      <c r="AA6" s="540" t="s">
        <v>78</v>
      </c>
      <c r="AB6" s="542" t="s">
        <v>118</v>
      </c>
      <c r="AC6" s="544" t="s">
        <v>119</v>
      </c>
      <c r="AE6" s="540" t="s">
        <v>78</v>
      </c>
      <c r="AF6" s="542" t="s">
        <v>118</v>
      </c>
      <c r="AG6" s="544" t="s">
        <v>119</v>
      </c>
    </row>
    <row r="7" spans="1:34" ht="25.05" customHeight="1">
      <c r="A7" s="101" t="s">
        <v>65</v>
      </c>
      <c r="B7" s="102">
        <f t="shared" ref="B7:P7" si="0">SUM(B10:B40)</f>
        <v>0</v>
      </c>
      <c r="C7" s="102">
        <f t="shared" si="0"/>
        <v>0</v>
      </c>
      <c r="D7" s="102">
        <f t="shared" si="0"/>
        <v>0</v>
      </c>
      <c r="E7" s="102">
        <f t="shared" si="0"/>
        <v>0</v>
      </c>
      <c r="F7" s="102">
        <f t="shared" si="0"/>
        <v>0</v>
      </c>
      <c r="G7" s="102">
        <f t="shared" si="0"/>
        <v>0</v>
      </c>
      <c r="H7" s="102">
        <f t="shared" si="0"/>
        <v>0</v>
      </c>
      <c r="I7" s="102">
        <f t="shared" si="0"/>
        <v>0</v>
      </c>
      <c r="J7" s="102">
        <f t="shared" si="0"/>
        <v>0</v>
      </c>
      <c r="K7" s="102">
        <f t="shared" si="0"/>
        <v>0</v>
      </c>
      <c r="L7" s="102">
        <f t="shared" si="0"/>
        <v>0</v>
      </c>
      <c r="M7" s="102">
        <f t="shared" si="0"/>
        <v>0</v>
      </c>
      <c r="N7" s="102">
        <f t="shared" si="0"/>
        <v>0</v>
      </c>
      <c r="O7" s="102">
        <f t="shared" si="0"/>
        <v>0</v>
      </c>
      <c r="P7" s="103">
        <f t="shared" si="0"/>
        <v>0</v>
      </c>
      <c r="Q7" s="68"/>
      <c r="R7" s="101" t="s">
        <v>65</v>
      </c>
      <c r="S7" s="102">
        <f>SUM(S10:S40)</f>
        <v>0</v>
      </c>
      <c r="T7" s="102">
        <f>SUM(T10:T40)</f>
        <v>0</v>
      </c>
      <c r="U7" s="102">
        <f>SUM(U10:U40)</f>
        <v>0</v>
      </c>
      <c r="V7" s="103">
        <f>SUM(V10:V40)</f>
        <v>0</v>
      </c>
      <c r="X7" s="348">
        <f>SUM(X10:X40)</f>
        <v>0</v>
      </c>
      <c r="Y7" s="103">
        <f>SUM(Y10:Y40)</f>
        <v>0</v>
      </c>
      <c r="AA7" s="541"/>
      <c r="AB7" s="543"/>
      <c r="AC7" s="545"/>
      <c r="AE7" s="541"/>
      <c r="AF7" s="543"/>
      <c r="AG7" s="545"/>
    </row>
    <row r="8" spans="1:34" ht="25.05" customHeight="1">
      <c r="A8" s="89"/>
      <c r="B8" s="104"/>
      <c r="C8" s="104"/>
      <c r="D8" s="104"/>
      <c r="E8" s="104"/>
      <c r="F8" s="104"/>
      <c r="G8" s="104"/>
      <c r="H8" s="104"/>
      <c r="I8" s="104"/>
      <c r="J8" s="104"/>
      <c r="K8" s="104"/>
      <c r="L8" s="104"/>
      <c r="M8" s="104"/>
      <c r="N8" s="104"/>
      <c r="O8" s="104"/>
      <c r="P8" s="104"/>
      <c r="Q8" s="66"/>
      <c r="R8" s="89"/>
      <c r="S8" s="104"/>
      <c r="T8" s="104"/>
      <c r="U8" s="104"/>
      <c r="V8" s="104"/>
      <c r="X8" s="104"/>
      <c r="Y8" s="104"/>
      <c r="AA8" s="541"/>
      <c r="AB8" s="543"/>
      <c r="AC8" s="545"/>
      <c r="AE8" s="541"/>
      <c r="AF8" s="543"/>
      <c r="AG8" s="545"/>
    </row>
    <row r="9" spans="1:34" ht="57.75" customHeight="1">
      <c r="A9" s="140" t="s">
        <v>120</v>
      </c>
      <c r="B9" s="226" t="s">
        <v>268</v>
      </c>
      <c r="C9" s="226" t="s">
        <v>267</v>
      </c>
      <c r="D9" s="226" t="s">
        <v>374</v>
      </c>
      <c r="E9" s="226" t="s">
        <v>376</v>
      </c>
      <c r="F9" s="226" t="s">
        <v>271</v>
      </c>
      <c r="G9" s="226" t="s">
        <v>268</v>
      </c>
      <c r="H9" s="226" t="s">
        <v>267</v>
      </c>
      <c r="I9" s="226" t="s">
        <v>374</v>
      </c>
      <c r="J9" s="226" t="s">
        <v>376</v>
      </c>
      <c r="K9" s="226" t="s">
        <v>271</v>
      </c>
      <c r="L9" s="226" t="s">
        <v>268</v>
      </c>
      <c r="M9" s="226" t="s">
        <v>267</v>
      </c>
      <c r="N9" s="226" t="s">
        <v>374</v>
      </c>
      <c r="O9" s="226" t="s">
        <v>376</v>
      </c>
      <c r="P9" s="249" t="s">
        <v>271</v>
      </c>
      <c r="Q9" s="66"/>
      <c r="R9" s="140" t="s">
        <v>120</v>
      </c>
      <c r="S9" s="105" t="s">
        <v>74</v>
      </c>
      <c r="T9" s="105" t="s">
        <v>74</v>
      </c>
      <c r="U9" s="105" t="s">
        <v>74</v>
      </c>
      <c r="V9" s="106" t="s">
        <v>74</v>
      </c>
      <c r="X9" s="349" t="s">
        <v>74</v>
      </c>
      <c r="Y9" s="106" t="s">
        <v>74</v>
      </c>
      <c r="AA9" s="541"/>
      <c r="AB9" s="543"/>
      <c r="AC9" s="545"/>
      <c r="AE9" s="541"/>
      <c r="AF9" s="543"/>
      <c r="AG9" s="545"/>
    </row>
    <row r="10" spans="1:34" ht="25.05" customHeight="1">
      <c r="A10" s="107" t="s">
        <v>121</v>
      </c>
      <c r="B10" s="171"/>
      <c r="C10" s="171"/>
      <c r="D10" s="171"/>
      <c r="E10" s="171"/>
      <c r="F10" s="108">
        <f t="shared" ref="F10:F40" si="1">C10-D10-E10</f>
        <v>0</v>
      </c>
      <c r="G10" s="171"/>
      <c r="H10" s="171"/>
      <c r="I10" s="171"/>
      <c r="J10" s="171"/>
      <c r="K10" s="108">
        <f t="shared" ref="K10:K40" si="2">H10-I10-J10</f>
        <v>0</v>
      </c>
      <c r="L10" s="171"/>
      <c r="M10" s="171"/>
      <c r="N10" s="171"/>
      <c r="O10" s="322"/>
      <c r="P10" s="109">
        <f>M10-N10-O10</f>
        <v>0</v>
      </c>
      <c r="Q10" s="66"/>
      <c r="R10" s="107" t="s">
        <v>121</v>
      </c>
      <c r="S10" s="171"/>
      <c r="T10" s="171"/>
      <c r="U10" s="171"/>
      <c r="V10" s="172"/>
      <c r="X10" s="350"/>
      <c r="Y10" s="172"/>
      <c r="AA10" s="110">
        <f>(C10+H10)*2+(M10)*1</f>
        <v>0</v>
      </c>
      <c r="AB10" s="111">
        <f>SUM(S10:V10)</f>
        <v>0</v>
      </c>
      <c r="AC10" s="372" t="str">
        <f>IF(AA10&lt;AB10,"×","○")</f>
        <v>○</v>
      </c>
      <c r="AE10" s="110">
        <f>(C10+H10)*2+(M10)*2</f>
        <v>0</v>
      </c>
      <c r="AF10" s="111">
        <f>SUM(S10:V10,X10:Y10)</f>
        <v>0</v>
      </c>
      <c r="AG10" s="372" t="str">
        <f>IF(AE10&lt;AF10,"×","○")</f>
        <v>○</v>
      </c>
    </row>
    <row r="11" spans="1:34" ht="25.05" customHeight="1">
      <c r="A11" s="107" t="s">
        <v>122</v>
      </c>
      <c r="B11" s="171"/>
      <c r="C11" s="171"/>
      <c r="D11" s="171"/>
      <c r="E11" s="171"/>
      <c r="F11" s="108">
        <f t="shared" si="1"/>
        <v>0</v>
      </c>
      <c r="G11" s="171"/>
      <c r="H11" s="171"/>
      <c r="I11" s="171"/>
      <c r="J11" s="171"/>
      <c r="K11" s="108">
        <f t="shared" si="2"/>
        <v>0</v>
      </c>
      <c r="L11" s="171"/>
      <c r="M11" s="171"/>
      <c r="N11" s="171"/>
      <c r="O11" s="322"/>
      <c r="P11" s="109">
        <f t="shared" ref="P11:P40" si="3">M11-N11-O11</f>
        <v>0</v>
      </c>
      <c r="Q11" s="66"/>
      <c r="R11" s="107" t="s">
        <v>122</v>
      </c>
      <c r="S11" s="171"/>
      <c r="T11" s="171"/>
      <c r="U11" s="171"/>
      <c r="V11" s="172"/>
      <c r="X11" s="350"/>
      <c r="Y11" s="172"/>
      <c r="AA11" s="110">
        <f t="shared" ref="AA11:AA38" si="4">(C11+H11)*2+(M11)*1</f>
        <v>0</v>
      </c>
      <c r="AB11" s="111">
        <f t="shared" ref="AB11:AB40" si="5">SUM(S11:V11)</f>
        <v>0</v>
      </c>
      <c r="AC11" s="372" t="str">
        <f t="shared" ref="AC11:AC40" si="6">IF(AA11&lt;AB11,"×","○")</f>
        <v>○</v>
      </c>
      <c r="AE11" s="110">
        <f t="shared" ref="AE11:AE38" si="7">(C11+H11)*2+(M11)*2</f>
        <v>0</v>
      </c>
      <c r="AF11" s="111">
        <f t="shared" ref="AF11:AF38" si="8">SUM(S11:V11,X11:Y11)</f>
        <v>0</v>
      </c>
      <c r="AG11" s="372" t="str">
        <f t="shared" ref="AG11:AG40" si="9">IF(AE11&lt;AF11,"×","○")</f>
        <v>○</v>
      </c>
    </row>
    <row r="12" spans="1:34" ht="25.05" customHeight="1">
      <c r="A12" s="107" t="s">
        <v>123</v>
      </c>
      <c r="B12" s="171"/>
      <c r="C12" s="171"/>
      <c r="D12" s="171"/>
      <c r="E12" s="171"/>
      <c r="F12" s="108">
        <f t="shared" si="1"/>
        <v>0</v>
      </c>
      <c r="G12" s="171"/>
      <c r="H12" s="171"/>
      <c r="I12" s="171"/>
      <c r="J12" s="171"/>
      <c r="K12" s="108">
        <f t="shared" si="2"/>
        <v>0</v>
      </c>
      <c r="L12" s="171"/>
      <c r="M12" s="171"/>
      <c r="N12" s="171"/>
      <c r="O12" s="322"/>
      <c r="P12" s="109">
        <f t="shared" si="3"/>
        <v>0</v>
      </c>
      <c r="Q12" s="66"/>
      <c r="R12" s="107" t="s">
        <v>123</v>
      </c>
      <c r="S12" s="171"/>
      <c r="T12" s="171"/>
      <c r="U12" s="171"/>
      <c r="V12" s="172"/>
      <c r="X12" s="350"/>
      <c r="Y12" s="172"/>
      <c r="AA12" s="110">
        <f t="shared" si="4"/>
        <v>0</v>
      </c>
      <c r="AB12" s="111">
        <f t="shared" si="5"/>
        <v>0</v>
      </c>
      <c r="AC12" s="372" t="str">
        <f t="shared" si="6"/>
        <v>○</v>
      </c>
      <c r="AE12" s="110">
        <f t="shared" si="7"/>
        <v>0</v>
      </c>
      <c r="AF12" s="111">
        <f t="shared" si="8"/>
        <v>0</v>
      </c>
      <c r="AG12" s="372" t="str">
        <f t="shared" si="9"/>
        <v>○</v>
      </c>
    </row>
    <row r="13" spans="1:34" ht="25.05" customHeight="1">
      <c r="A13" s="107" t="s">
        <v>124</v>
      </c>
      <c r="B13" s="171"/>
      <c r="C13" s="171"/>
      <c r="D13" s="171"/>
      <c r="E13" s="171"/>
      <c r="F13" s="108">
        <f t="shared" si="1"/>
        <v>0</v>
      </c>
      <c r="G13" s="171"/>
      <c r="H13" s="171"/>
      <c r="I13" s="171"/>
      <c r="J13" s="171"/>
      <c r="K13" s="108">
        <f t="shared" si="2"/>
        <v>0</v>
      </c>
      <c r="L13" s="171"/>
      <c r="M13" s="171"/>
      <c r="N13" s="171"/>
      <c r="O13" s="322"/>
      <c r="P13" s="109">
        <f t="shared" si="3"/>
        <v>0</v>
      </c>
      <c r="Q13" s="66"/>
      <c r="R13" s="107" t="s">
        <v>124</v>
      </c>
      <c r="S13" s="171"/>
      <c r="T13" s="171"/>
      <c r="U13" s="171"/>
      <c r="V13" s="172"/>
      <c r="X13" s="350"/>
      <c r="Y13" s="172"/>
      <c r="AA13" s="110">
        <f t="shared" si="4"/>
        <v>0</v>
      </c>
      <c r="AB13" s="111">
        <f t="shared" si="5"/>
        <v>0</v>
      </c>
      <c r="AC13" s="372" t="str">
        <f t="shared" si="6"/>
        <v>○</v>
      </c>
      <c r="AE13" s="110">
        <f t="shared" si="7"/>
        <v>0</v>
      </c>
      <c r="AF13" s="111">
        <f t="shared" si="8"/>
        <v>0</v>
      </c>
      <c r="AG13" s="372" t="str">
        <f t="shared" si="9"/>
        <v>○</v>
      </c>
    </row>
    <row r="14" spans="1:34" ht="25.05" customHeight="1">
      <c r="A14" s="107" t="s">
        <v>125</v>
      </c>
      <c r="B14" s="171"/>
      <c r="C14" s="171"/>
      <c r="D14" s="171"/>
      <c r="E14" s="171"/>
      <c r="F14" s="108">
        <f t="shared" si="1"/>
        <v>0</v>
      </c>
      <c r="G14" s="171"/>
      <c r="H14" s="171"/>
      <c r="I14" s="171"/>
      <c r="J14" s="171"/>
      <c r="K14" s="108">
        <f t="shared" si="2"/>
        <v>0</v>
      </c>
      <c r="L14" s="171"/>
      <c r="M14" s="171"/>
      <c r="N14" s="171"/>
      <c r="O14" s="322"/>
      <c r="P14" s="109">
        <f t="shared" si="3"/>
        <v>0</v>
      </c>
      <c r="Q14" s="66"/>
      <c r="R14" s="107" t="s">
        <v>125</v>
      </c>
      <c r="S14" s="171"/>
      <c r="T14" s="171"/>
      <c r="U14" s="171"/>
      <c r="V14" s="172"/>
      <c r="X14" s="350"/>
      <c r="Y14" s="172"/>
      <c r="AA14" s="110">
        <f t="shared" si="4"/>
        <v>0</v>
      </c>
      <c r="AB14" s="111">
        <f t="shared" si="5"/>
        <v>0</v>
      </c>
      <c r="AC14" s="372" t="str">
        <f t="shared" si="6"/>
        <v>○</v>
      </c>
      <c r="AE14" s="110">
        <f t="shared" si="7"/>
        <v>0</v>
      </c>
      <c r="AF14" s="111">
        <f t="shared" si="8"/>
        <v>0</v>
      </c>
      <c r="AG14" s="372" t="str">
        <f t="shared" si="9"/>
        <v>○</v>
      </c>
    </row>
    <row r="15" spans="1:34" ht="25.05" customHeight="1">
      <c r="A15" s="107" t="s">
        <v>126</v>
      </c>
      <c r="B15" s="171"/>
      <c r="C15" s="171"/>
      <c r="D15" s="171"/>
      <c r="E15" s="171"/>
      <c r="F15" s="108">
        <f t="shared" si="1"/>
        <v>0</v>
      </c>
      <c r="G15" s="171"/>
      <c r="H15" s="171"/>
      <c r="I15" s="171"/>
      <c r="J15" s="171"/>
      <c r="K15" s="108">
        <f t="shared" si="2"/>
        <v>0</v>
      </c>
      <c r="L15" s="171"/>
      <c r="M15" s="171"/>
      <c r="N15" s="171"/>
      <c r="O15" s="322"/>
      <c r="P15" s="109">
        <f t="shared" si="3"/>
        <v>0</v>
      </c>
      <c r="Q15" s="66"/>
      <c r="R15" s="107" t="s">
        <v>126</v>
      </c>
      <c r="S15" s="171"/>
      <c r="T15" s="171"/>
      <c r="U15" s="171"/>
      <c r="V15" s="172"/>
      <c r="X15" s="350"/>
      <c r="Y15" s="172"/>
      <c r="AA15" s="110">
        <f t="shared" si="4"/>
        <v>0</v>
      </c>
      <c r="AB15" s="111">
        <f t="shared" si="5"/>
        <v>0</v>
      </c>
      <c r="AC15" s="372" t="str">
        <f t="shared" si="6"/>
        <v>○</v>
      </c>
      <c r="AE15" s="110">
        <f t="shared" si="7"/>
        <v>0</v>
      </c>
      <c r="AF15" s="111">
        <f t="shared" si="8"/>
        <v>0</v>
      </c>
      <c r="AG15" s="372" t="str">
        <f t="shared" si="9"/>
        <v>○</v>
      </c>
    </row>
    <row r="16" spans="1:34" ht="25.05" customHeight="1">
      <c r="A16" s="107" t="s">
        <v>127</v>
      </c>
      <c r="B16" s="171"/>
      <c r="C16" s="171"/>
      <c r="D16" s="171"/>
      <c r="E16" s="171"/>
      <c r="F16" s="108">
        <f t="shared" si="1"/>
        <v>0</v>
      </c>
      <c r="G16" s="171"/>
      <c r="H16" s="171"/>
      <c r="I16" s="171"/>
      <c r="J16" s="171"/>
      <c r="K16" s="108">
        <f t="shared" si="2"/>
        <v>0</v>
      </c>
      <c r="L16" s="171"/>
      <c r="M16" s="171"/>
      <c r="N16" s="171"/>
      <c r="O16" s="322"/>
      <c r="P16" s="109">
        <f t="shared" si="3"/>
        <v>0</v>
      </c>
      <c r="Q16" s="66"/>
      <c r="R16" s="107" t="s">
        <v>127</v>
      </c>
      <c r="S16" s="171"/>
      <c r="T16" s="171"/>
      <c r="U16" s="171"/>
      <c r="V16" s="172"/>
      <c r="X16" s="350"/>
      <c r="Y16" s="172"/>
      <c r="AA16" s="110">
        <f t="shared" si="4"/>
        <v>0</v>
      </c>
      <c r="AB16" s="111">
        <f t="shared" si="5"/>
        <v>0</v>
      </c>
      <c r="AC16" s="372" t="str">
        <f t="shared" si="6"/>
        <v>○</v>
      </c>
      <c r="AE16" s="110">
        <f t="shared" si="7"/>
        <v>0</v>
      </c>
      <c r="AF16" s="111">
        <f t="shared" si="8"/>
        <v>0</v>
      </c>
      <c r="AG16" s="372" t="str">
        <f t="shared" si="9"/>
        <v>○</v>
      </c>
    </row>
    <row r="17" spans="1:33" ht="25.05" customHeight="1">
      <c r="A17" s="107" t="s">
        <v>128</v>
      </c>
      <c r="B17" s="171"/>
      <c r="C17" s="171"/>
      <c r="D17" s="171"/>
      <c r="E17" s="171"/>
      <c r="F17" s="108">
        <f t="shared" si="1"/>
        <v>0</v>
      </c>
      <c r="G17" s="171"/>
      <c r="H17" s="171"/>
      <c r="I17" s="171"/>
      <c r="J17" s="171"/>
      <c r="K17" s="108">
        <f t="shared" si="2"/>
        <v>0</v>
      </c>
      <c r="L17" s="171"/>
      <c r="M17" s="171"/>
      <c r="N17" s="171"/>
      <c r="O17" s="322"/>
      <c r="P17" s="109">
        <f t="shared" si="3"/>
        <v>0</v>
      </c>
      <c r="Q17" s="66"/>
      <c r="R17" s="107" t="s">
        <v>128</v>
      </c>
      <c r="S17" s="171"/>
      <c r="T17" s="171"/>
      <c r="U17" s="171"/>
      <c r="V17" s="172"/>
      <c r="X17" s="350"/>
      <c r="Y17" s="172"/>
      <c r="AA17" s="110">
        <f t="shared" si="4"/>
        <v>0</v>
      </c>
      <c r="AB17" s="111">
        <f t="shared" si="5"/>
        <v>0</v>
      </c>
      <c r="AC17" s="372" t="str">
        <f t="shared" si="6"/>
        <v>○</v>
      </c>
      <c r="AE17" s="110">
        <f t="shared" si="7"/>
        <v>0</v>
      </c>
      <c r="AF17" s="111">
        <f t="shared" si="8"/>
        <v>0</v>
      </c>
      <c r="AG17" s="372" t="str">
        <f t="shared" si="9"/>
        <v>○</v>
      </c>
    </row>
    <row r="18" spans="1:33" ht="25.05" customHeight="1">
      <c r="A18" s="107" t="s">
        <v>129</v>
      </c>
      <c r="B18" s="171"/>
      <c r="C18" s="171"/>
      <c r="D18" s="171"/>
      <c r="E18" s="171"/>
      <c r="F18" s="108">
        <f t="shared" si="1"/>
        <v>0</v>
      </c>
      <c r="G18" s="171"/>
      <c r="H18" s="171"/>
      <c r="I18" s="171"/>
      <c r="J18" s="171"/>
      <c r="K18" s="108">
        <f t="shared" si="2"/>
        <v>0</v>
      </c>
      <c r="L18" s="171"/>
      <c r="M18" s="171"/>
      <c r="N18" s="171"/>
      <c r="O18" s="322"/>
      <c r="P18" s="109">
        <f t="shared" si="3"/>
        <v>0</v>
      </c>
      <c r="Q18" s="66"/>
      <c r="R18" s="107" t="s">
        <v>129</v>
      </c>
      <c r="S18" s="171"/>
      <c r="T18" s="171"/>
      <c r="U18" s="171"/>
      <c r="V18" s="172"/>
      <c r="X18" s="350"/>
      <c r="Y18" s="172"/>
      <c r="AA18" s="110">
        <f t="shared" si="4"/>
        <v>0</v>
      </c>
      <c r="AB18" s="111">
        <f t="shared" si="5"/>
        <v>0</v>
      </c>
      <c r="AC18" s="372" t="str">
        <f t="shared" si="6"/>
        <v>○</v>
      </c>
      <c r="AE18" s="110">
        <f t="shared" si="7"/>
        <v>0</v>
      </c>
      <c r="AF18" s="111">
        <f t="shared" si="8"/>
        <v>0</v>
      </c>
      <c r="AG18" s="372" t="str">
        <f t="shared" si="9"/>
        <v>○</v>
      </c>
    </row>
    <row r="19" spans="1:33" ht="25.05" customHeight="1">
      <c r="A19" s="107" t="s">
        <v>130</v>
      </c>
      <c r="B19" s="171"/>
      <c r="C19" s="171"/>
      <c r="D19" s="171"/>
      <c r="E19" s="171"/>
      <c r="F19" s="108">
        <f t="shared" si="1"/>
        <v>0</v>
      </c>
      <c r="G19" s="171"/>
      <c r="H19" s="171"/>
      <c r="I19" s="171"/>
      <c r="J19" s="171"/>
      <c r="K19" s="108">
        <f t="shared" si="2"/>
        <v>0</v>
      </c>
      <c r="L19" s="171"/>
      <c r="M19" s="171"/>
      <c r="N19" s="171"/>
      <c r="O19" s="322"/>
      <c r="P19" s="109">
        <f t="shared" si="3"/>
        <v>0</v>
      </c>
      <c r="Q19" s="66"/>
      <c r="R19" s="107" t="s">
        <v>130</v>
      </c>
      <c r="S19" s="171"/>
      <c r="T19" s="171"/>
      <c r="U19" s="171"/>
      <c r="V19" s="172"/>
      <c r="X19" s="350"/>
      <c r="Y19" s="172"/>
      <c r="AA19" s="110">
        <f t="shared" si="4"/>
        <v>0</v>
      </c>
      <c r="AB19" s="111">
        <f t="shared" si="5"/>
        <v>0</v>
      </c>
      <c r="AC19" s="372" t="str">
        <f t="shared" si="6"/>
        <v>○</v>
      </c>
      <c r="AE19" s="110">
        <f t="shared" si="7"/>
        <v>0</v>
      </c>
      <c r="AF19" s="111">
        <f t="shared" si="8"/>
        <v>0</v>
      </c>
      <c r="AG19" s="372" t="str">
        <f t="shared" si="9"/>
        <v>○</v>
      </c>
    </row>
    <row r="20" spans="1:33" ht="25.05" customHeight="1">
      <c r="A20" s="107" t="s">
        <v>131</v>
      </c>
      <c r="B20" s="171"/>
      <c r="C20" s="171"/>
      <c r="D20" s="171"/>
      <c r="E20" s="171"/>
      <c r="F20" s="108">
        <f t="shared" si="1"/>
        <v>0</v>
      </c>
      <c r="G20" s="171"/>
      <c r="H20" s="171"/>
      <c r="I20" s="171"/>
      <c r="J20" s="171"/>
      <c r="K20" s="108">
        <f t="shared" si="2"/>
        <v>0</v>
      </c>
      <c r="L20" s="171"/>
      <c r="M20" s="171"/>
      <c r="N20" s="171"/>
      <c r="O20" s="322"/>
      <c r="P20" s="109">
        <f t="shared" si="3"/>
        <v>0</v>
      </c>
      <c r="Q20" s="66"/>
      <c r="R20" s="107" t="s">
        <v>131</v>
      </c>
      <c r="S20" s="171"/>
      <c r="T20" s="171"/>
      <c r="U20" s="171"/>
      <c r="V20" s="172"/>
      <c r="X20" s="350"/>
      <c r="Y20" s="172"/>
      <c r="AA20" s="110">
        <f t="shared" si="4"/>
        <v>0</v>
      </c>
      <c r="AB20" s="111">
        <f t="shared" si="5"/>
        <v>0</v>
      </c>
      <c r="AC20" s="372" t="str">
        <f t="shared" si="6"/>
        <v>○</v>
      </c>
      <c r="AE20" s="110">
        <f t="shared" si="7"/>
        <v>0</v>
      </c>
      <c r="AF20" s="111">
        <f t="shared" si="8"/>
        <v>0</v>
      </c>
      <c r="AG20" s="372" t="str">
        <f t="shared" si="9"/>
        <v>○</v>
      </c>
    </row>
    <row r="21" spans="1:33" ht="25.05" customHeight="1">
      <c r="A21" s="107" t="s">
        <v>132</v>
      </c>
      <c r="B21" s="171"/>
      <c r="C21" s="171"/>
      <c r="D21" s="171"/>
      <c r="E21" s="171"/>
      <c r="F21" s="108">
        <f t="shared" si="1"/>
        <v>0</v>
      </c>
      <c r="G21" s="171"/>
      <c r="H21" s="171"/>
      <c r="I21" s="171"/>
      <c r="J21" s="171"/>
      <c r="K21" s="108">
        <f t="shared" si="2"/>
        <v>0</v>
      </c>
      <c r="L21" s="171"/>
      <c r="M21" s="171"/>
      <c r="N21" s="171"/>
      <c r="O21" s="322"/>
      <c r="P21" s="109">
        <f t="shared" si="3"/>
        <v>0</v>
      </c>
      <c r="Q21" s="66"/>
      <c r="R21" s="107" t="s">
        <v>132</v>
      </c>
      <c r="S21" s="171"/>
      <c r="T21" s="171"/>
      <c r="U21" s="171"/>
      <c r="V21" s="172"/>
      <c r="X21" s="350"/>
      <c r="Y21" s="172"/>
      <c r="AA21" s="110">
        <f t="shared" si="4"/>
        <v>0</v>
      </c>
      <c r="AB21" s="111">
        <f t="shared" si="5"/>
        <v>0</v>
      </c>
      <c r="AC21" s="372" t="str">
        <f t="shared" si="6"/>
        <v>○</v>
      </c>
      <c r="AE21" s="110">
        <f t="shared" si="7"/>
        <v>0</v>
      </c>
      <c r="AF21" s="111">
        <f t="shared" si="8"/>
        <v>0</v>
      </c>
      <c r="AG21" s="372" t="str">
        <f t="shared" si="9"/>
        <v>○</v>
      </c>
    </row>
    <row r="22" spans="1:33" ht="25.05" customHeight="1">
      <c r="A22" s="107" t="s">
        <v>133</v>
      </c>
      <c r="B22" s="171"/>
      <c r="C22" s="171"/>
      <c r="D22" s="171"/>
      <c r="E22" s="171"/>
      <c r="F22" s="108">
        <f t="shared" si="1"/>
        <v>0</v>
      </c>
      <c r="G22" s="171"/>
      <c r="H22" s="171"/>
      <c r="I22" s="171"/>
      <c r="J22" s="171"/>
      <c r="K22" s="108">
        <f t="shared" si="2"/>
        <v>0</v>
      </c>
      <c r="L22" s="171"/>
      <c r="M22" s="171"/>
      <c r="N22" s="171"/>
      <c r="O22" s="322"/>
      <c r="P22" s="109">
        <f t="shared" si="3"/>
        <v>0</v>
      </c>
      <c r="Q22" s="66"/>
      <c r="R22" s="107" t="s">
        <v>133</v>
      </c>
      <c r="S22" s="171"/>
      <c r="T22" s="171"/>
      <c r="U22" s="171"/>
      <c r="V22" s="172"/>
      <c r="X22" s="350"/>
      <c r="Y22" s="172"/>
      <c r="AA22" s="110">
        <f t="shared" si="4"/>
        <v>0</v>
      </c>
      <c r="AB22" s="111">
        <f t="shared" si="5"/>
        <v>0</v>
      </c>
      <c r="AC22" s="372" t="str">
        <f t="shared" si="6"/>
        <v>○</v>
      </c>
      <c r="AE22" s="110">
        <f t="shared" si="7"/>
        <v>0</v>
      </c>
      <c r="AF22" s="111">
        <f t="shared" si="8"/>
        <v>0</v>
      </c>
      <c r="AG22" s="372" t="str">
        <f t="shared" si="9"/>
        <v>○</v>
      </c>
    </row>
    <row r="23" spans="1:33" ht="25.05" customHeight="1">
      <c r="A23" s="107" t="s">
        <v>134</v>
      </c>
      <c r="B23" s="171"/>
      <c r="C23" s="171"/>
      <c r="D23" s="171"/>
      <c r="E23" s="171"/>
      <c r="F23" s="108">
        <f t="shared" si="1"/>
        <v>0</v>
      </c>
      <c r="G23" s="171"/>
      <c r="H23" s="171"/>
      <c r="I23" s="171"/>
      <c r="J23" s="171"/>
      <c r="K23" s="108">
        <f t="shared" si="2"/>
        <v>0</v>
      </c>
      <c r="L23" s="171"/>
      <c r="M23" s="171"/>
      <c r="N23" s="171"/>
      <c r="O23" s="322"/>
      <c r="P23" s="109">
        <f t="shared" si="3"/>
        <v>0</v>
      </c>
      <c r="Q23" s="66"/>
      <c r="R23" s="107" t="s">
        <v>134</v>
      </c>
      <c r="S23" s="171"/>
      <c r="T23" s="171"/>
      <c r="U23" s="171"/>
      <c r="V23" s="172"/>
      <c r="X23" s="350"/>
      <c r="Y23" s="172"/>
      <c r="AA23" s="110">
        <f t="shared" si="4"/>
        <v>0</v>
      </c>
      <c r="AB23" s="111">
        <f t="shared" si="5"/>
        <v>0</v>
      </c>
      <c r="AC23" s="372" t="str">
        <f t="shared" si="6"/>
        <v>○</v>
      </c>
      <c r="AE23" s="110">
        <f t="shared" si="7"/>
        <v>0</v>
      </c>
      <c r="AF23" s="111">
        <f t="shared" si="8"/>
        <v>0</v>
      </c>
      <c r="AG23" s="372" t="str">
        <f t="shared" si="9"/>
        <v>○</v>
      </c>
    </row>
    <row r="24" spans="1:33" ht="25.05" customHeight="1">
      <c r="A24" s="107" t="s">
        <v>135</v>
      </c>
      <c r="B24" s="171"/>
      <c r="C24" s="171"/>
      <c r="D24" s="171"/>
      <c r="E24" s="171"/>
      <c r="F24" s="108">
        <f t="shared" si="1"/>
        <v>0</v>
      </c>
      <c r="G24" s="171"/>
      <c r="H24" s="171"/>
      <c r="I24" s="171"/>
      <c r="J24" s="171"/>
      <c r="K24" s="108">
        <f t="shared" si="2"/>
        <v>0</v>
      </c>
      <c r="L24" s="171"/>
      <c r="M24" s="171"/>
      <c r="N24" s="171"/>
      <c r="O24" s="322"/>
      <c r="P24" s="109">
        <f t="shared" si="3"/>
        <v>0</v>
      </c>
      <c r="Q24" s="66"/>
      <c r="R24" s="107" t="s">
        <v>135</v>
      </c>
      <c r="S24" s="171"/>
      <c r="T24" s="171"/>
      <c r="U24" s="171"/>
      <c r="V24" s="172"/>
      <c r="X24" s="350"/>
      <c r="Y24" s="172"/>
      <c r="AA24" s="110">
        <f t="shared" si="4"/>
        <v>0</v>
      </c>
      <c r="AB24" s="111">
        <f t="shared" si="5"/>
        <v>0</v>
      </c>
      <c r="AC24" s="372" t="str">
        <f t="shared" si="6"/>
        <v>○</v>
      </c>
      <c r="AE24" s="110">
        <f t="shared" si="7"/>
        <v>0</v>
      </c>
      <c r="AF24" s="111">
        <f t="shared" si="8"/>
        <v>0</v>
      </c>
      <c r="AG24" s="372" t="str">
        <f t="shared" si="9"/>
        <v>○</v>
      </c>
    </row>
    <row r="25" spans="1:33" ht="25.05" customHeight="1">
      <c r="A25" s="107" t="s">
        <v>136</v>
      </c>
      <c r="B25" s="171"/>
      <c r="C25" s="171"/>
      <c r="D25" s="171"/>
      <c r="E25" s="171"/>
      <c r="F25" s="108">
        <f t="shared" si="1"/>
        <v>0</v>
      </c>
      <c r="G25" s="171"/>
      <c r="H25" s="171"/>
      <c r="I25" s="171"/>
      <c r="J25" s="171"/>
      <c r="K25" s="108">
        <f t="shared" si="2"/>
        <v>0</v>
      </c>
      <c r="L25" s="171"/>
      <c r="M25" s="171"/>
      <c r="N25" s="171"/>
      <c r="O25" s="322"/>
      <c r="P25" s="109">
        <f t="shared" si="3"/>
        <v>0</v>
      </c>
      <c r="Q25" s="66"/>
      <c r="R25" s="107" t="s">
        <v>136</v>
      </c>
      <c r="S25" s="171"/>
      <c r="T25" s="171"/>
      <c r="U25" s="171"/>
      <c r="V25" s="172"/>
      <c r="X25" s="350"/>
      <c r="Y25" s="172"/>
      <c r="AA25" s="110">
        <f t="shared" si="4"/>
        <v>0</v>
      </c>
      <c r="AB25" s="111">
        <f t="shared" si="5"/>
        <v>0</v>
      </c>
      <c r="AC25" s="372" t="str">
        <f t="shared" si="6"/>
        <v>○</v>
      </c>
      <c r="AE25" s="110">
        <f t="shared" si="7"/>
        <v>0</v>
      </c>
      <c r="AF25" s="111">
        <f t="shared" si="8"/>
        <v>0</v>
      </c>
      <c r="AG25" s="372" t="str">
        <f t="shared" si="9"/>
        <v>○</v>
      </c>
    </row>
    <row r="26" spans="1:33" ht="25.05" customHeight="1">
      <c r="A26" s="107" t="s">
        <v>137</v>
      </c>
      <c r="B26" s="171"/>
      <c r="C26" s="171"/>
      <c r="D26" s="171"/>
      <c r="E26" s="171"/>
      <c r="F26" s="108">
        <f t="shared" si="1"/>
        <v>0</v>
      </c>
      <c r="G26" s="171"/>
      <c r="H26" s="171"/>
      <c r="I26" s="171"/>
      <c r="J26" s="171"/>
      <c r="K26" s="108">
        <f t="shared" si="2"/>
        <v>0</v>
      </c>
      <c r="L26" s="171"/>
      <c r="M26" s="171"/>
      <c r="N26" s="171"/>
      <c r="O26" s="322"/>
      <c r="P26" s="109">
        <f t="shared" si="3"/>
        <v>0</v>
      </c>
      <c r="Q26" s="66"/>
      <c r="R26" s="107" t="s">
        <v>137</v>
      </c>
      <c r="S26" s="171"/>
      <c r="T26" s="171"/>
      <c r="U26" s="171"/>
      <c r="V26" s="172"/>
      <c r="X26" s="350"/>
      <c r="Y26" s="172"/>
      <c r="AA26" s="110">
        <f t="shared" si="4"/>
        <v>0</v>
      </c>
      <c r="AB26" s="111">
        <f t="shared" si="5"/>
        <v>0</v>
      </c>
      <c r="AC26" s="372" t="str">
        <f t="shared" si="6"/>
        <v>○</v>
      </c>
      <c r="AE26" s="110">
        <f t="shared" si="7"/>
        <v>0</v>
      </c>
      <c r="AF26" s="111">
        <f t="shared" si="8"/>
        <v>0</v>
      </c>
      <c r="AG26" s="372" t="str">
        <f t="shared" si="9"/>
        <v>○</v>
      </c>
    </row>
    <row r="27" spans="1:33" ht="25.05" customHeight="1">
      <c r="A27" s="107" t="s">
        <v>138</v>
      </c>
      <c r="B27" s="171"/>
      <c r="C27" s="171"/>
      <c r="D27" s="171"/>
      <c r="E27" s="171"/>
      <c r="F27" s="108">
        <f t="shared" si="1"/>
        <v>0</v>
      </c>
      <c r="G27" s="171"/>
      <c r="H27" s="171"/>
      <c r="I27" s="171"/>
      <c r="J27" s="171"/>
      <c r="K27" s="108">
        <f t="shared" si="2"/>
        <v>0</v>
      </c>
      <c r="L27" s="171"/>
      <c r="M27" s="171"/>
      <c r="N27" s="171"/>
      <c r="O27" s="322"/>
      <c r="P27" s="109">
        <f t="shared" si="3"/>
        <v>0</v>
      </c>
      <c r="Q27" s="66"/>
      <c r="R27" s="107" t="s">
        <v>138</v>
      </c>
      <c r="S27" s="171"/>
      <c r="T27" s="171"/>
      <c r="U27" s="171"/>
      <c r="V27" s="172"/>
      <c r="X27" s="350"/>
      <c r="Y27" s="172"/>
      <c r="AA27" s="110">
        <f t="shared" si="4"/>
        <v>0</v>
      </c>
      <c r="AB27" s="111">
        <f t="shared" si="5"/>
        <v>0</v>
      </c>
      <c r="AC27" s="372" t="str">
        <f t="shared" si="6"/>
        <v>○</v>
      </c>
      <c r="AE27" s="110">
        <f t="shared" si="7"/>
        <v>0</v>
      </c>
      <c r="AF27" s="111">
        <f t="shared" si="8"/>
        <v>0</v>
      </c>
      <c r="AG27" s="372" t="str">
        <f t="shared" si="9"/>
        <v>○</v>
      </c>
    </row>
    <row r="28" spans="1:33" ht="25.05" customHeight="1">
      <c r="A28" s="107" t="s">
        <v>139</v>
      </c>
      <c r="B28" s="171"/>
      <c r="C28" s="171"/>
      <c r="D28" s="171"/>
      <c r="E28" s="171"/>
      <c r="F28" s="108">
        <f t="shared" si="1"/>
        <v>0</v>
      </c>
      <c r="G28" s="171"/>
      <c r="H28" s="171"/>
      <c r="I28" s="171"/>
      <c r="J28" s="171"/>
      <c r="K28" s="108">
        <f t="shared" si="2"/>
        <v>0</v>
      </c>
      <c r="L28" s="171"/>
      <c r="M28" s="171"/>
      <c r="N28" s="171"/>
      <c r="O28" s="322"/>
      <c r="P28" s="109">
        <f t="shared" si="3"/>
        <v>0</v>
      </c>
      <c r="Q28" s="66"/>
      <c r="R28" s="107" t="s">
        <v>139</v>
      </c>
      <c r="S28" s="171"/>
      <c r="T28" s="171"/>
      <c r="U28" s="171"/>
      <c r="V28" s="172"/>
      <c r="X28" s="350"/>
      <c r="Y28" s="172"/>
      <c r="AA28" s="110">
        <f t="shared" si="4"/>
        <v>0</v>
      </c>
      <c r="AB28" s="111">
        <f t="shared" si="5"/>
        <v>0</v>
      </c>
      <c r="AC28" s="372" t="str">
        <f t="shared" si="6"/>
        <v>○</v>
      </c>
      <c r="AE28" s="110">
        <f t="shared" si="7"/>
        <v>0</v>
      </c>
      <c r="AF28" s="111">
        <f t="shared" si="8"/>
        <v>0</v>
      </c>
      <c r="AG28" s="372" t="str">
        <f t="shared" si="9"/>
        <v>○</v>
      </c>
    </row>
    <row r="29" spans="1:33" ht="25.05" customHeight="1">
      <c r="A29" s="107" t="s">
        <v>140</v>
      </c>
      <c r="B29" s="171"/>
      <c r="C29" s="171"/>
      <c r="D29" s="171"/>
      <c r="E29" s="171"/>
      <c r="F29" s="108">
        <f t="shared" si="1"/>
        <v>0</v>
      </c>
      <c r="G29" s="171"/>
      <c r="H29" s="171"/>
      <c r="I29" s="171"/>
      <c r="J29" s="171"/>
      <c r="K29" s="108">
        <f t="shared" si="2"/>
        <v>0</v>
      </c>
      <c r="L29" s="171"/>
      <c r="M29" s="171"/>
      <c r="N29" s="171"/>
      <c r="O29" s="322"/>
      <c r="P29" s="109">
        <f t="shared" si="3"/>
        <v>0</v>
      </c>
      <c r="Q29" s="66"/>
      <c r="R29" s="107" t="s">
        <v>140</v>
      </c>
      <c r="S29" s="171"/>
      <c r="T29" s="171"/>
      <c r="U29" s="171"/>
      <c r="V29" s="172"/>
      <c r="X29" s="350"/>
      <c r="Y29" s="172"/>
      <c r="AA29" s="110">
        <f t="shared" si="4"/>
        <v>0</v>
      </c>
      <c r="AB29" s="111">
        <f t="shared" si="5"/>
        <v>0</v>
      </c>
      <c r="AC29" s="372" t="str">
        <f t="shared" si="6"/>
        <v>○</v>
      </c>
      <c r="AE29" s="110">
        <f t="shared" si="7"/>
        <v>0</v>
      </c>
      <c r="AF29" s="111">
        <f t="shared" si="8"/>
        <v>0</v>
      </c>
      <c r="AG29" s="372" t="str">
        <f t="shared" si="9"/>
        <v>○</v>
      </c>
    </row>
    <row r="30" spans="1:33" ht="25.05" customHeight="1">
      <c r="A30" s="107" t="s">
        <v>141</v>
      </c>
      <c r="B30" s="171"/>
      <c r="C30" s="171"/>
      <c r="D30" s="171"/>
      <c r="E30" s="171"/>
      <c r="F30" s="108">
        <f t="shared" si="1"/>
        <v>0</v>
      </c>
      <c r="G30" s="171"/>
      <c r="H30" s="171"/>
      <c r="I30" s="171"/>
      <c r="J30" s="171"/>
      <c r="K30" s="108">
        <f t="shared" si="2"/>
        <v>0</v>
      </c>
      <c r="L30" s="171"/>
      <c r="M30" s="171"/>
      <c r="N30" s="171"/>
      <c r="O30" s="322"/>
      <c r="P30" s="109">
        <f t="shared" si="3"/>
        <v>0</v>
      </c>
      <c r="Q30" s="66"/>
      <c r="R30" s="107" t="s">
        <v>141</v>
      </c>
      <c r="S30" s="171"/>
      <c r="T30" s="171"/>
      <c r="U30" s="171"/>
      <c r="V30" s="172"/>
      <c r="X30" s="350"/>
      <c r="Y30" s="172"/>
      <c r="AA30" s="110">
        <f t="shared" si="4"/>
        <v>0</v>
      </c>
      <c r="AB30" s="111">
        <f t="shared" si="5"/>
        <v>0</v>
      </c>
      <c r="AC30" s="372" t="str">
        <f t="shared" si="6"/>
        <v>○</v>
      </c>
      <c r="AE30" s="110">
        <f t="shared" si="7"/>
        <v>0</v>
      </c>
      <c r="AF30" s="111">
        <f t="shared" si="8"/>
        <v>0</v>
      </c>
      <c r="AG30" s="372" t="str">
        <f t="shared" si="9"/>
        <v>○</v>
      </c>
    </row>
    <row r="31" spans="1:33" ht="25.05" customHeight="1">
      <c r="A31" s="107" t="s">
        <v>142</v>
      </c>
      <c r="B31" s="171"/>
      <c r="C31" s="171"/>
      <c r="D31" s="171"/>
      <c r="E31" s="171"/>
      <c r="F31" s="108">
        <f t="shared" si="1"/>
        <v>0</v>
      </c>
      <c r="G31" s="171"/>
      <c r="H31" s="171"/>
      <c r="I31" s="171"/>
      <c r="J31" s="171"/>
      <c r="K31" s="108">
        <f t="shared" si="2"/>
        <v>0</v>
      </c>
      <c r="L31" s="171"/>
      <c r="M31" s="171"/>
      <c r="N31" s="171"/>
      <c r="O31" s="322"/>
      <c r="P31" s="109">
        <f t="shared" si="3"/>
        <v>0</v>
      </c>
      <c r="Q31" s="66"/>
      <c r="R31" s="107" t="s">
        <v>142</v>
      </c>
      <c r="S31" s="171"/>
      <c r="T31" s="171"/>
      <c r="U31" s="171"/>
      <c r="V31" s="172"/>
      <c r="X31" s="350"/>
      <c r="Y31" s="172"/>
      <c r="AA31" s="110">
        <f t="shared" si="4"/>
        <v>0</v>
      </c>
      <c r="AB31" s="111">
        <f t="shared" si="5"/>
        <v>0</v>
      </c>
      <c r="AC31" s="372" t="str">
        <f t="shared" si="6"/>
        <v>○</v>
      </c>
      <c r="AE31" s="110">
        <f t="shared" si="7"/>
        <v>0</v>
      </c>
      <c r="AF31" s="111">
        <f t="shared" si="8"/>
        <v>0</v>
      </c>
      <c r="AG31" s="372" t="str">
        <f t="shared" si="9"/>
        <v>○</v>
      </c>
    </row>
    <row r="32" spans="1:33" ht="25.05" customHeight="1">
      <c r="A32" s="107" t="s">
        <v>143</v>
      </c>
      <c r="B32" s="171"/>
      <c r="C32" s="171"/>
      <c r="D32" s="171"/>
      <c r="E32" s="171"/>
      <c r="F32" s="108">
        <f t="shared" si="1"/>
        <v>0</v>
      </c>
      <c r="G32" s="171"/>
      <c r="H32" s="171"/>
      <c r="I32" s="171"/>
      <c r="J32" s="171"/>
      <c r="K32" s="108">
        <f t="shared" si="2"/>
        <v>0</v>
      </c>
      <c r="L32" s="171"/>
      <c r="M32" s="171"/>
      <c r="N32" s="171"/>
      <c r="O32" s="322"/>
      <c r="P32" s="109">
        <f t="shared" si="3"/>
        <v>0</v>
      </c>
      <c r="Q32" s="66"/>
      <c r="R32" s="107" t="s">
        <v>143</v>
      </c>
      <c r="S32" s="171"/>
      <c r="T32" s="171"/>
      <c r="U32" s="171"/>
      <c r="V32" s="172"/>
      <c r="X32" s="350"/>
      <c r="Y32" s="172"/>
      <c r="AA32" s="110">
        <f t="shared" si="4"/>
        <v>0</v>
      </c>
      <c r="AB32" s="111">
        <f t="shared" si="5"/>
        <v>0</v>
      </c>
      <c r="AC32" s="372" t="str">
        <f t="shared" si="6"/>
        <v>○</v>
      </c>
      <c r="AE32" s="110">
        <f t="shared" si="7"/>
        <v>0</v>
      </c>
      <c r="AF32" s="111">
        <f t="shared" si="8"/>
        <v>0</v>
      </c>
      <c r="AG32" s="372" t="str">
        <f t="shared" si="9"/>
        <v>○</v>
      </c>
    </row>
    <row r="33" spans="1:42" ht="25.05" customHeight="1">
      <c r="A33" s="107" t="s">
        <v>144</v>
      </c>
      <c r="B33" s="171"/>
      <c r="C33" s="171"/>
      <c r="D33" s="171"/>
      <c r="E33" s="171"/>
      <c r="F33" s="108">
        <f t="shared" si="1"/>
        <v>0</v>
      </c>
      <c r="G33" s="171"/>
      <c r="H33" s="171"/>
      <c r="I33" s="171"/>
      <c r="J33" s="171"/>
      <c r="K33" s="108">
        <f t="shared" si="2"/>
        <v>0</v>
      </c>
      <c r="L33" s="171"/>
      <c r="M33" s="171"/>
      <c r="N33" s="171"/>
      <c r="O33" s="322"/>
      <c r="P33" s="109">
        <f t="shared" si="3"/>
        <v>0</v>
      </c>
      <c r="Q33" s="66"/>
      <c r="R33" s="107" t="s">
        <v>144</v>
      </c>
      <c r="S33" s="171"/>
      <c r="T33" s="171"/>
      <c r="U33" s="171"/>
      <c r="V33" s="172"/>
      <c r="X33" s="350"/>
      <c r="Y33" s="172"/>
      <c r="AA33" s="110">
        <f t="shared" si="4"/>
        <v>0</v>
      </c>
      <c r="AB33" s="111">
        <f t="shared" si="5"/>
        <v>0</v>
      </c>
      <c r="AC33" s="372" t="str">
        <f t="shared" si="6"/>
        <v>○</v>
      </c>
      <c r="AE33" s="110">
        <f t="shared" si="7"/>
        <v>0</v>
      </c>
      <c r="AF33" s="111">
        <f t="shared" si="8"/>
        <v>0</v>
      </c>
      <c r="AG33" s="372" t="str">
        <f t="shared" si="9"/>
        <v>○</v>
      </c>
    </row>
    <row r="34" spans="1:42" ht="25.05" customHeight="1">
      <c r="A34" s="107" t="s">
        <v>145</v>
      </c>
      <c r="B34" s="171"/>
      <c r="C34" s="171"/>
      <c r="D34" s="171"/>
      <c r="E34" s="171"/>
      <c r="F34" s="108">
        <f t="shared" si="1"/>
        <v>0</v>
      </c>
      <c r="G34" s="171"/>
      <c r="H34" s="171"/>
      <c r="I34" s="171"/>
      <c r="J34" s="171"/>
      <c r="K34" s="108">
        <f t="shared" si="2"/>
        <v>0</v>
      </c>
      <c r="L34" s="171"/>
      <c r="M34" s="171"/>
      <c r="N34" s="171"/>
      <c r="O34" s="322"/>
      <c r="P34" s="109">
        <f t="shared" si="3"/>
        <v>0</v>
      </c>
      <c r="Q34" s="66"/>
      <c r="R34" s="107" t="s">
        <v>145</v>
      </c>
      <c r="S34" s="171"/>
      <c r="T34" s="171"/>
      <c r="U34" s="171"/>
      <c r="V34" s="172"/>
      <c r="X34" s="350"/>
      <c r="Y34" s="172"/>
      <c r="AA34" s="110">
        <f t="shared" si="4"/>
        <v>0</v>
      </c>
      <c r="AB34" s="111">
        <f t="shared" si="5"/>
        <v>0</v>
      </c>
      <c r="AC34" s="372" t="str">
        <f t="shared" si="6"/>
        <v>○</v>
      </c>
      <c r="AE34" s="110">
        <f t="shared" si="7"/>
        <v>0</v>
      </c>
      <c r="AF34" s="111">
        <f t="shared" si="8"/>
        <v>0</v>
      </c>
      <c r="AG34" s="372" t="str">
        <f t="shared" si="9"/>
        <v>○</v>
      </c>
    </row>
    <row r="35" spans="1:42" ht="25.05" customHeight="1">
      <c r="A35" s="107" t="s">
        <v>146</v>
      </c>
      <c r="B35" s="171"/>
      <c r="C35" s="171"/>
      <c r="D35" s="171"/>
      <c r="E35" s="171"/>
      <c r="F35" s="108">
        <f t="shared" si="1"/>
        <v>0</v>
      </c>
      <c r="G35" s="171"/>
      <c r="H35" s="171"/>
      <c r="I35" s="171"/>
      <c r="J35" s="171"/>
      <c r="K35" s="108">
        <f t="shared" si="2"/>
        <v>0</v>
      </c>
      <c r="L35" s="171"/>
      <c r="M35" s="171"/>
      <c r="N35" s="171"/>
      <c r="O35" s="322"/>
      <c r="P35" s="109">
        <f t="shared" si="3"/>
        <v>0</v>
      </c>
      <c r="Q35" s="66"/>
      <c r="R35" s="107" t="s">
        <v>146</v>
      </c>
      <c r="S35" s="171"/>
      <c r="T35" s="171"/>
      <c r="U35" s="171"/>
      <c r="V35" s="172"/>
      <c r="X35" s="350"/>
      <c r="Y35" s="172"/>
      <c r="AA35" s="110">
        <f>(C35+H35)*2+(M35)*1</f>
        <v>0</v>
      </c>
      <c r="AB35" s="111">
        <f t="shared" si="5"/>
        <v>0</v>
      </c>
      <c r="AC35" s="372" t="str">
        <f t="shared" si="6"/>
        <v>○</v>
      </c>
      <c r="AE35" s="110">
        <f t="shared" si="7"/>
        <v>0</v>
      </c>
      <c r="AF35" s="111">
        <f t="shared" si="8"/>
        <v>0</v>
      </c>
      <c r="AG35" s="372" t="str">
        <f t="shared" si="9"/>
        <v>○</v>
      </c>
    </row>
    <row r="36" spans="1:42" ht="25.05" customHeight="1">
      <c r="A36" s="107" t="s">
        <v>147</v>
      </c>
      <c r="B36" s="171"/>
      <c r="C36" s="171"/>
      <c r="D36" s="171"/>
      <c r="E36" s="171"/>
      <c r="F36" s="108">
        <f t="shared" si="1"/>
        <v>0</v>
      </c>
      <c r="G36" s="171"/>
      <c r="H36" s="171"/>
      <c r="I36" s="171"/>
      <c r="J36" s="171"/>
      <c r="K36" s="108">
        <f t="shared" si="2"/>
        <v>0</v>
      </c>
      <c r="L36" s="171"/>
      <c r="M36" s="171"/>
      <c r="N36" s="171"/>
      <c r="O36" s="322"/>
      <c r="P36" s="109">
        <f t="shared" si="3"/>
        <v>0</v>
      </c>
      <c r="Q36" s="66"/>
      <c r="R36" s="107" t="s">
        <v>147</v>
      </c>
      <c r="S36" s="171"/>
      <c r="T36" s="171"/>
      <c r="U36" s="171"/>
      <c r="V36" s="172"/>
      <c r="X36" s="350"/>
      <c r="Y36" s="172"/>
      <c r="AA36" s="110">
        <f t="shared" si="4"/>
        <v>0</v>
      </c>
      <c r="AB36" s="111">
        <f t="shared" si="5"/>
        <v>0</v>
      </c>
      <c r="AC36" s="372" t="str">
        <f t="shared" si="6"/>
        <v>○</v>
      </c>
      <c r="AE36" s="110">
        <f t="shared" si="7"/>
        <v>0</v>
      </c>
      <c r="AF36" s="111">
        <f t="shared" si="8"/>
        <v>0</v>
      </c>
      <c r="AG36" s="372" t="str">
        <f t="shared" si="9"/>
        <v>○</v>
      </c>
    </row>
    <row r="37" spans="1:42" ht="25.05" customHeight="1">
      <c r="A37" s="107" t="s">
        <v>148</v>
      </c>
      <c r="B37" s="171"/>
      <c r="C37" s="171"/>
      <c r="D37" s="171"/>
      <c r="E37" s="171"/>
      <c r="F37" s="108">
        <f t="shared" si="1"/>
        <v>0</v>
      </c>
      <c r="G37" s="171"/>
      <c r="H37" s="171"/>
      <c r="I37" s="171"/>
      <c r="J37" s="171"/>
      <c r="K37" s="108">
        <f t="shared" si="2"/>
        <v>0</v>
      </c>
      <c r="L37" s="171"/>
      <c r="M37" s="171"/>
      <c r="N37" s="171"/>
      <c r="O37" s="322"/>
      <c r="P37" s="109">
        <f t="shared" si="3"/>
        <v>0</v>
      </c>
      <c r="Q37" s="66"/>
      <c r="R37" s="107" t="s">
        <v>148</v>
      </c>
      <c r="S37" s="171"/>
      <c r="T37" s="171"/>
      <c r="U37" s="171"/>
      <c r="V37" s="172"/>
      <c r="X37" s="350"/>
      <c r="Y37" s="172"/>
      <c r="AA37" s="110">
        <f t="shared" si="4"/>
        <v>0</v>
      </c>
      <c r="AB37" s="111">
        <f t="shared" si="5"/>
        <v>0</v>
      </c>
      <c r="AC37" s="372" t="str">
        <f t="shared" si="6"/>
        <v>○</v>
      </c>
      <c r="AE37" s="110">
        <f t="shared" si="7"/>
        <v>0</v>
      </c>
      <c r="AF37" s="111">
        <f t="shared" si="8"/>
        <v>0</v>
      </c>
      <c r="AG37" s="372" t="str">
        <f t="shared" si="9"/>
        <v>○</v>
      </c>
    </row>
    <row r="38" spans="1:42" ht="25.05" customHeight="1">
      <c r="A38" s="107" t="s">
        <v>149</v>
      </c>
      <c r="B38" s="171"/>
      <c r="C38" s="171"/>
      <c r="D38" s="171"/>
      <c r="E38" s="171"/>
      <c r="F38" s="108">
        <f t="shared" si="1"/>
        <v>0</v>
      </c>
      <c r="G38" s="171"/>
      <c r="H38" s="171"/>
      <c r="I38" s="171"/>
      <c r="J38" s="171"/>
      <c r="K38" s="108">
        <f t="shared" si="2"/>
        <v>0</v>
      </c>
      <c r="L38" s="171"/>
      <c r="M38" s="171"/>
      <c r="N38" s="171"/>
      <c r="O38" s="322"/>
      <c r="P38" s="109">
        <f t="shared" si="3"/>
        <v>0</v>
      </c>
      <c r="Q38" s="66"/>
      <c r="R38" s="107" t="s">
        <v>149</v>
      </c>
      <c r="S38" s="171"/>
      <c r="T38" s="171"/>
      <c r="U38" s="171"/>
      <c r="V38" s="172"/>
      <c r="X38" s="350"/>
      <c r="Y38" s="172"/>
      <c r="AA38" s="110">
        <f t="shared" si="4"/>
        <v>0</v>
      </c>
      <c r="AB38" s="111">
        <f t="shared" si="5"/>
        <v>0</v>
      </c>
      <c r="AC38" s="372" t="str">
        <f t="shared" si="6"/>
        <v>○</v>
      </c>
      <c r="AE38" s="110">
        <f t="shared" si="7"/>
        <v>0</v>
      </c>
      <c r="AF38" s="111">
        <f t="shared" si="8"/>
        <v>0</v>
      </c>
      <c r="AG38" s="372" t="str">
        <f t="shared" si="9"/>
        <v>○</v>
      </c>
    </row>
    <row r="39" spans="1:42" ht="25.05" customHeight="1">
      <c r="A39" s="107" t="s">
        <v>150</v>
      </c>
      <c r="B39" s="171"/>
      <c r="C39" s="171"/>
      <c r="D39" s="171"/>
      <c r="E39" s="171"/>
      <c r="F39" s="108">
        <f t="shared" ref="F39" si="10">C39-D39-E39</f>
        <v>0</v>
      </c>
      <c r="G39" s="171"/>
      <c r="H39" s="171"/>
      <c r="I39" s="171"/>
      <c r="J39" s="171"/>
      <c r="K39" s="108">
        <f t="shared" ref="K39" si="11">H39-I39-J39</f>
        <v>0</v>
      </c>
      <c r="L39" s="171"/>
      <c r="M39" s="171"/>
      <c r="N39" s="171"/>
      <c r="O39" s="322"/>
      <c r="P39" s="109">
        <f t="shared" ref="P39" si="12">M39-N39-O39</f>
        <v>0</v>
      </c>
      <c r="Q39" s="66"/>
      <c r="R39" s="107" t="s">
        <v>150</v>
      </c>
      <c r="S39" s="171"/>
      <c r="T39" s="171"/>
      <c r="U39" s="171"/>
      <c r="V39" s="172"/>
      <c r="X39" s="350"/>
      <c r="Y39" s="172"/>
      <c r="AA39" s="110">
        <f t="shared" ref="AA39" si="13">(C39+H39)*2+(M39)*1</f>
        <v>0</v>
      </c>
      <c r="AB39" s="111">
        <f t="shared" ref="AB39" si="14">SUM(S39:V39)</f>
        <v>0</v>
      </c>
      <c r="AC39" s="388" t="str">
        <f t="shared" ref="AC39" si="15">IF(AA39&lt;AB39,"×","○")</f>
        <v>○</v>
      </c>
      <c r="AE39" s="110">
        <f t="shared" ref="AE39" si="16">(C39+H39)*2+(M39)*2</f>
        <v>0</v>
      </c>
      <c r="AF39" s="111">
        <f t="shared" ref="AF39" si="17">SUM(S39:V39,X39:Y39)</f>
        <v>0</v>
      </c>
      <c r="AG39" s="388" t="str">
        <f t="shared" ref="AG39" si="18">IF(AE39&lt;AF39,"×","○")</f>
        <v>○</v>
      </c>
    </row>
    <row r="40" spans="1:42" ht="25.05" customHeight="1">
      <c r="A40" s="101" t="s">
        <v>420</v>
      </c>
      <c r="B40" s="254"/>
      <c r="C40" s="254"/>
      <c r="D40" s="254"/>
      <c r="E40" s="254"/>
      <c r="F40" s="112">
        <f t="shared" si="1"/>
        <v>0</v>
      </c>
      <c r="G40" s="254"/>
      <c r="H40" s="254"/>
      <c r="I40" s="254"/>
      <c r="J40" s="254"/>
      <c r="K40" s="112">
        <f t="shared" si="2"/>
        <v>0</v>
      </c>
      <c r="L40" s="254"/>
      <c r="M40" s="254"/>
      <c r="N40" s="254"/>
      <c r="O40" s="254"/>
      <c r="P40" s="256">
        <f t="shared" si="3"/>
        <v>0</v>
      </c>
      <c r="Q40" s="66"/>
      <c r="R40" s="101" t="s">
        <v>420</v>
      </c>
      <c r="S40" s="254"/>
      <c r="T40" s="254"/>
      <c r="U40" s="254"/>
      <c r="V40" s="255"/>
      <c r="X40" s="351"/>
      <c r="Y40" s="255"/>
      <c r="AA40" s="113">
        <f>(C40+H40)*2+(M40)*1</f>
        <v>0</v>
      </c>
      <c r="AB40" s="114">
        <f t="shared" si="5"/>
        <v>0</v>
      </c>
      <c r="AC40" s="143" t="str">
        <f t="shared" si="6"/>
        <v>○</v>
      </c>
      <c r="AE40" s="113">
        <f>(C40+H40)*2+(M40)*2</f>
        <v>0</v>
      </c>
      <c r="AF40" s="114">
        <f>SUM(S40:V40,X40:Y40)</f>
        <v>0</v>
      </c>
      <c r="AG40" s="143" t="str">
        <f t="shared" si="9"/>
        <v>○</v>
      </c>
    </row>
    <row r="41" spans="1:42" ht="16.2">
      <c r="A41" s="228" t="s">
        <v>282</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row>
    <row r="42" spans="1:42" ht="16.2">
      <c r="A42" s="228"/>
      <c r="B42" s="229" t="s">
        <v>283</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row>
    <row r="43" spans="1:42" ht="16.2">
      <c r="A43" s="228" t="s">
        <v>289</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row>
    <row r="44" spans="1:42" ht="16.2">
      <c r="A44" s="230" t="s">
        <v>290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row>
    <row r="45" spans="1:42" ht="16.2">
      <c r="A45" s="230"/>
      <c r="B45" s="229" t="s">
        <v>480</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row>
    <row r="46" spans="1:42" ht="16.2">
      <c r="A46" s="230" t="s">
        <v>292</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row>
    <row r="47" spans="1:42" ht="17.25" customHeight="1">
      <c r="A47" s="230" t="s">
        <v>377</v>
      </c>
      <c r="B47" s="229"/>
      <c r="C47" s="229"/>
      <c r="D47" s="229"/>
      <c r="E47" s="229"/>
      <c r="F47" s="229"/>
      <c r="G47" s="229"/>
      <c r="H47" s="229"/>
    </row>
    <row r="48" spans="1:42" ht="17.25" customHeight="1">
      <c r="A48" s="253" t="s">
        <v>465</v>
      </c>
      <c r="B48" s="229"/>
      <c r="C48" s="229"/>
      <c r="D48" s="229"/>
      <c r="E48" s="229"/>
      <c r="F48" s="229"/>
      <c r="G48" s="229"/>
      <c r="H48" s="229"/>
    </row>
    <row r="49" spans="1:1" ht="16.2">
      <c r="A49" s="229" t="s">
        <v>466</v>
      </c>
    </row>
  </sheetData>
  <sheetProtection algorithmName="SHA-512" hashValue="hQH5M8NP7G5h8E+1ue+9LyUbeDoWS0w47dKcAbttqE0vAwzkQH1k4M6GKxqRzx6KVKi/kNLiMF5M8nsnCUIDIA==" saltValue="CZ2S+60kgsgQra4ZvcHjRg==" spinCount="100000" sheet="1" objects="1" scenarios="1"/>
  <mergeCells count="15">
    <mergeCell ref="A4:P4"/>
    <mergeCell ref="R4:V5"/>
    <mergeCell ref="X4:Y5"/>
    <mergeCell ref="AA4:AC5"/>
    <mergeCell ref="AE4:AG5"/>
    <mergeCell ref="A5:P5"/>
    <mergeCell ref="AE6:AE9"/>
    <mergeCell ref="AF6:AF9"/>
    <mergeCell ref="AG6:AG9"/>
    <mergeCell ref="B6:F6"/>
    <mergeCell ref="G6:K6"/>
    <mergeCell ref="L6:P6"/>
    <mergeCell ref="AA6:AA9"/>
    <mergeCell ref="AB6:AB9"/>
    <mergeCell ref="AC6:AC9"/>
  </mergeCells>
  <phoneticPr fontId="2"/>
  <dataValidations count="11">
    <dataValidation type="whole" operator="lessThanOrEqual" allowBlank="1" showInputMessage="1" showErrorMessage="1" error="(C)と(D)の合計が(B)を超えています" prompt="(C)と(D)の合計が(B)を超えない上限で値を入力してください" sqref="O10:O40">
      <formula1>M10-N10</formula1>
    </dataValidation>
    <dataValidation type="whole" operator="lessThanOrEqual" allowBlank="1" showInputMessage="1" showErrorMessage="1" error="(C)と(D)の合計が(B)を超えています_x000a_" prompt="(C)と(D)の合計が(B)を超えない上限で値を入力してください" sqref="J10:J40 E10:E40">
      <formula1>C10-D10</formula1>
    </dataValidation>
    <dataValidation type="whole" operator="lessThanOrEqual" showInputMessage="1" showErrorMessage="1" error="空床数がマイナスになっています" sqref="N10:N40 I10:I40 D10:D40">
      <formula1>C10</formula1>
    </dataValidation>
    <dataValidation type="whole" operator="lessThanOrEqual" allowBlank="1" showInputMessage="1" showErrorMessage="1" error="確保病床数を超えております" sqref="M10:M40 H10:H40 C10:C40">
      <formula1>B10</formula1>
    </dataValidation>
    <dataValidation type="custom" allowBlank="1" showInputMessage="1" showErrorMessage="1" error="休止病床数の上限を上回っています" sqref="V10:V40">
      <formula1>SUM(S10:V10)&lt;=AA10</formula1>
    </dataValidation>
    <dataValidation type="custom" allowBlank="1" showInputMessage="1" showErrorMessage="1" error="休止病床数の上限を上回っています" sqref="U10:U40">
      <formula1>SUM(S10:V10)&lt;=AA10</formula1>
    </dataValidation>
    <dataValidation type="custom" allowBlank="1" showInputMessage="1" showErrorMessage="1" error="休止病床数の上限を上回っています" sqref="T10:T40">
      <formula1>SUM(S10:V10)&lt;=AA10</formula1>
    </dataValidation>
    <dataValidation type="custom" allowBlank="1" showInputMessage="1" showErrorMessage="1" error="休止病床数の上限を上回っています" sqref="S10:S40">
      <formula1>SUM(S10:V10)&lt;=AA10</formula1>
    </dataValidation>
    <dataValidation type="whole" operator="greaterThanOrEqual" allowBlank="1" showInputMessage="1" showErrorMessage="1" error="空床数がマイナスになっています" sqref="G10:G40 B10:B40 L10:L40">
      <formula1>D10</formula1>
    </dataValidation>
    <dataValidation type="custom" allowBlank="1" showInputMessage="1" showErrorMessage="1" error="休止病床数の上限を上回っています" sqref="X10:X40">
      <formula1>SUM(X10:Y10,S10:V10)&lt;=AE10</formula1>
    </dataValidation>
    <dataValidation type="custom" allowBlank="1" showInputMessage="1" showErrorMessage="1" error="休止病床数の上限を上回っています" sqref="Y10:Y40">
      <formula1>SUM(X10:Y10,S10:V10)&lt;=AE10</formula1>
    </dataValidation>
  </dataValidations>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基礎情報入力シート（要入力）</vt:lpstr>
      <vt:lpstr>連絡票</vt:lpstr>
      <vt:lpstr>実績報告書（第６号様式)</vt:lpstr>
      <vt:lpstr>別紙５</vt:lpstr>
      <vt:lpstr>別紙６</vt:lpstr>
      <vt:lpstr>別紙６ (１)</vt:lpstr>
      <vt:lpstr>別紙６（２）</vt:lpstr>
      <vt:lpstr>空床数計算シート(集計)</vt:lpstr>
      <vt:lpstr>空床数計算シート(７月)</vt:lpstr>
      <vt:lpstr>空床数計算シート(８月)</vt:lpstr>
      <vt:lpstr>空床数計算シート(９月)</vt:lpstr>
      <vt:lpstr>空床数計算シート(集計_申請区分②) </vt:lpstr>
      <vt:lpstr>空床数計算シート(７月②) </vt:lpstr>
      <vt:lpstr>空床数計算シート(８月②) </vt:lpstr>
      <vt:lpstr>空床数計算シート(９月②) </vt:lpstr>
      <vt:lpstr>空床数計算シート(院内感染集計)</vt:lpstr>
      <vt:lpstr>空床数計算シート(院内感染７月) </vt:lpstr>
      <vt:lpstr>空床数計算シート(院内感染８月)</vt:lpstr>
      <vt:lpstr>空床数計算シート(院内感染９月)</vt:lpstr>
      <vt:lpstr>コロナに伴う処遇改善状況</vt:lpstr>
      <vt:lpstr>歳入歳出決算書抄本 </vt:lpstr>
      <vt:lpstr>受入病床確保事業確認書</vt:lpstr>
      <vt:lpstr>院内感染状況確認資料</vt:lpstr>
      <vt:lpstr>構造上の休止病床</vt:lpstr>
      <vt:lpstr>コロナに伴う処遇改善状況!Print_Area</vt:lpstr>
      <vt:lpstr>院内感染状況確認資料!Print_Area</vt:lpstr>
      <vt:lpstr>'基礎情報入力シート（要入力）'!Print_Area</vt:lpstr>
      <vt:lpstr>'空床数計算シート(７月)'!Print_Area</vt:lpstr>
      <vt:lpstr>'空床数計算シート(７月②) '!Print_Area</vt:lpstr>
      <vt:lpstr>'空床数計算シート(８月)'!Print_Area</vt:lpstr>
      <vt:lpstr>'空床数計算シート(８月②) '!Print_Area</vt:lpstr>
      <vt:lpstr>'空床数計算シート(９月)'!Print_Area</vt:lpstr>
      <vt:lpstr>'空床数計算シート(９月②) '!Print_Area</vt:lpstr>
      <vt:lpstr>'空床数計算シート(院内感染７月) '!Print_Area</vt:lpstr>
      <vt:lpstr>'空床数計算シート(院内感染８月)'!Print_Area</vt:lpstr>
      <vt:lpstr>'空床数計算シート(院内感染９月)'!Print_Area</vt:lpstr>
      <vt:lpstr>'空床数計算シート(院内感染集計)'!Print_Area</vt:lpstr>
      <vt:lpstr>'空床数計算シート(集計)'!Print_Area</vt:lpstr>
      <vt:lpstr>'空床数計算シート(集計_申請区分②) '!Print_Area</vt:lpstr>
      <vt:lpstr>構造上の休止病床!Print_Area</vt:lpstr>
      <vt:lpstr>'実績報告書（第６号様式)'!Print_Area</vt:lpstr>
      <vt:lpstr>受入病床確保事業確認書!Print_Area</vt:lpstr>
      <vt:lpstr>別紙５!Print_Area</vt:lpstr>
      <vt:lpstr>'別紙６ (１)'!Print_Area</vt:lpstr>
      <vt:lpstr>'別紙６（２）'!Print_Area</vt:lpstr>
      <vt:lpstr>連絡票!Print_Area</vt:lpstr>
      <vt:lpstr>別紙５!Print_Titles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隆嗣</dc:creator>
  <cp:lastModifiedBy>UNAI</cp:lastModifiedBy>
  <cp:lastPrinted>2023-09-28T00:10:04Z</cp:lastPrinted>
  <dcterms:created xsi:type="dcterms:W3CDTF">2021-12-09T06:55:13Z</dcterms:created>
  <dcterms:modified xsi:type="dcterms:W3CDTF">2023-09-29T09:11:01Z</dcterms:modified>
</cp:coreProperties>
</file>