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60" windowWidth="8910" windowHeight="7950" activeTab="0"/>
  </bookViews>
  <sheets>
    <sheet name="18 市町村別選挙人名簿登録者数" sheetId="1" r:id="rId1"/>
  </sheets>
  <definedNames>
    <definedName name="_xlnm.Print_Area" localSheetId="0">'18 市町村別選挙人名簿登録者数'!$A$1:$N$75</definedName>
    <definedName name="_xlnm.Print_Titles" localSheetId="0">'18 市町村別選挙人名簿登録者数'!$3:$4</definedName>
  </definedNames>
  <calcPr fullCalcOnLoad="1"/>
</workbook>
</file>

<file path=xl/sharedStrings.xml><?xml version="1.0" encoding="utf-8"?>
<sst xmlns="http://schemas.openxmlformats.org/spreadsheetml/2006/main" count="92" uniqueCount="83">
  <si>
    <t xml:space="preserve">  </t>
  </si>
  <si>
    <t>　　　 神奈川県選挙管理委員会</t>
  </si>
  <si>
    <t xml:space="preserve">          区分</t>
  </si>
  <si>
    <t>現 在 登 録 者 数</t>
  </si>
  <si>
    <t>比 較 増 減 数</t>
  </si>
  <si>
    <t>比較増減率（％）</t>
  </si>
  <si>
    <t>市区町村名</t>
  </si>
  <si>
    <t>男</t>
  </si>
  <si>
    <t>女</t>
  </si>
  <si>
    <t>計</t>
  </si>
  <si>
    <t>小田原市</t>
  </si>
  <si>
    <t>伊勢原市</t>
  </si>
  <si>
    <t>南足柄市</t>
  </si>
  <si>
    <t>鶴見区</t>
  </si>
  <si>
    <t>西区</t>
  </si>
  <si>
    <t>中区</t>
  </si>
  <si>
    <t>南区</t>
  </si>
  <si>
    <t xml:space="preserve">港南区 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</si>
  <si>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</si>
  <si>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</si>
  <si>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</si>
  <si>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</si>
  <si>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</si>
  <si>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</si>
  <si>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</si>
  <si>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</si>
  <si>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</si>
  <si>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</si>
  <si>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</si>
  <si>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横浜市計</t>
  </si>
  <si>
    <t>川崎市計</t>
  </si>
  <si>
    <t>18  市区町村別選挙人名簿登録者数</t>
  </si>
  <si>
    <t>相模原市計</t>
  </si>
  <si>
    <t>緑区</t>
  </si>
  <si>
    <t>中央区</t>
  </si>
  <si>
    <t>南区</t>
  </si>
  <si>
    <t>中郡計</t>
  </si>
  <si>
    <t>足柄上郡計</t>
  </si>
  <si>
    <t>足柄下郡計</t>
  </si>
  <si>
    <t>愛甲郡計</t>
  </si>
  <si>
    <t>神奈川区</t>
  </si>
  <si>
    <t>川崎区</t>
  </si>
  <si>
    <t>幸区</t>
  </si>
  <si>
    <t>中原区</t>
  </si>
  <si>
    <t>高津区</t>
  </si>
  <si>
    <t>宮前区</t>
  </si>
  <si>
    <t>多摩区</t>
  </si>
  <si>
    <t>麻生区</t>
  </si>
  <si>
    <t>横須賀市</t>
  </si>
  <si>
    <t>平塚市</t>
  </si>
  <si>
    <t>鎌倉市</t>
  </si>
  <si>
    <t>藤沢市</t>
  </si>
  <si>
    <t>茅ヶ崎市</t>
  </si>
  <si>
    <t>逗子市</t>
  </si>
  <si>
    <t>三浦市</t>
  </si>
  <si>
    <t>秦野市</t>
  </si>
  <si>
    <t>厚木市</t>
  </si>
  <si>
    <t>大和市</t>
  </si>
  <si>
    <t>海老名市</t>
  </si>
  <si>
    <t>座間市</t>
  </si>
  <si>
    <t>綾瀬市</t>
  </si>
  <si>
    <t>三浦郡　葉山町</t>
  </si>
  <si>
    <t>高座郡  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</si>
  <si>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</si>
  <si>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</si>
  <si>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</si>
  <si>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</si>
  <si>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</si>
  <si>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</si>
  <si>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</si>
  <si>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</si>
  <si>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</si>
  <si>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</si>
  <si>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</si>
  <si>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</si>
  <si>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指 定 都 市 計</t>
  </si>
  <si>
    <t>一般市計</t>
  </si>
  <si>
    <t>市部計</t>
  </si>
  <si>
    <t>郡部計</t>
  </si>
  <si>
    <t>県          計</t>
  </si>
  <si>
    <t>男</t>
  </si>
  <si>
    <t>保土ケ谷区</t>
  </si>
  <si>
    <t>令和４年９月１日現在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</si>
</sst>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\.d&quot;現&quot;&quot;在&quot;"/>
    <numFmt numFmtId="177" formatCode="[$-411]&quot;平&quot;&quot;成&quot;e&quot;年&quot;m&quot;月&quot;d&quot;日&quot;"/>
    <numFmt numFmtId="178" formatCode="[$-411]&quot;平&quot;&quot;成&quot;e&quot;年&quot;m&quot;月&quot;d&quot;日&quot;&quot;執&quot;&quot;行&quot;&quot;の&quot;"/>
    <numFmt numFmtId="179" formatCode="#,##0&quot; &quot;&quot;で&quot;&quot;あ&quot;&quot;る&quot;&quot;。&quot;&quot;　&quot;&quot;　&quot;&quot; &quot;"/>
    <numFmt numFmtId="180" formatCode="#,##0&quot; &quot;&quot;で&quot;&quot;あ&quot;&quot;る&quot;&quot;。&quot;&quot;　&quot;&quot;　&quot;&quot;　&quot;&quot;　&quot;&quot; &quot;"/>
    <numFmt numFmtId="181" formatCode="[$-411]&quot;平&quot;&quot;成&quot;e&quot;年&quot;m&quot;月&quot;d&quot;日&quot;&quot;現&quot;&quot;在&quot;"/>
    <numFmt numFmtId="182" formatCode="#,##0&quot;円&quot;;\-#,##0&quot;円&quot;"/>
    <numFmt numFmtId="183" formatCode="0.00&quot;%&quot;"/>
    <numFmt numFmtId="184" formatCode="#,##0&quot;人&quot;"/>
    <numFmt numFmtId="185" formatCode="0.00&quot;％&quot;"/>
    <numFmt numFmtId="186" formatCode="[$-411]\(ge\.m\.d&quot;現&quot;&quot;在&quot;\)"/>
    <numFmt numFmtId="187" formatCode="&quot;(&quot;0.00&quot;人&quot;&quot;)&quot;"/>
    <numFmt numFmtId="188" formatCode="[$-411]&quot;（平成&quot;e&quot;年との対比）&quot;"/>
    <numFmt numFmtId="189" formatCode="[$-411]&quot;（平成&quot;e&quot;年と対比）&quot;"/>
    <numFmt numFmtId="190" formatCode="#,##0&quot;人)&quot;;\-#,##0&quot;人)&quot;"/>
    <numFmt numFmtId="191" formatCode="[$-411]&quot;平成&quot;e&quot;年&quot;m&quot;月&quot;d&quot;日&quot;"/>
    <numFmt numFmtId="192" formatCode="m&quot;月&quot;d&quot;日現在&quot;"/>
    <numFmt numFmtId="193" formatCode="[$-411]e&quot;年&quot;m&quot;月&quot;d&quot;日）&quot;"/>
    <numFmt numFmtId="194" formatCode="&quot;。（増加率&quot;0.00&quot;％）&quot;"/>
    <numFmt numFmtId="195" formatCode="&quot;（増加率&quot;0.00&quot;％）&quot;"/>
    <numFmt numFmtId="196" formatCode="&quot;(増加率 &quot;0.00"/>
    <numFmt numFmtId="197" formatCode="[$-411]ge\.m\.d&quot;(今回)&quot;"/>
    <numFmt numFmtId="198" formatCode="[$-411]ge\.m\.d&quot;(前回)&quot;"/>
    <numFmt numFmtId="199" formatCode="[$-411]&quot; 平成&quot;e&quot;年&quot;m&quot;月&quot;d"/>
    <numFmt numFmtId="200" formatCode="[$-411]&quot;（前回平成&quot;e&quot;年&quot;m&quot;月&quot;d&quot;日&quot;"/>
    <numFmt numFmtId="201" formatCode="0.0000"/>
    <numFmt numFmtId="202" formatCode="[$-411]&quot;平成 &quot;e&quot;年 &quot;m&quot;月&quot;d"/>
    <numFmt numFmtId="203" formatCode="[$-411]&quot;平成&quot;e&quot;年&quot;m&quot;月&quot;d&quot;日現在&quot;"/>
    <numFmt numFmtId="204" formatCode="#,##0_ "/>
    <numFmt numFmtId="205" formatCode="#,##0.00_ ;[Red]\-#,##0.00\ "/>
    <numFmt numFmtId="206" formatCode="&quot;平&quot;&quot;成&quot;yy&quot;年&quot;m&quot;月&quot;d&quot;日&quot;&quot;現&quot;&quot;在&quot;"/>
    <numFmt numFmtId="207" formatCode="#,##0_ ;[Red]\-#,##0\ "/>
    <numFmt numFmtId="208" formatCode="[$-411]&quot;令和&quot;e&quot;年&quot;m&quot;月&quot;d&quot;日現在&quot;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u val="single"/>
      <sz val="14"/>
      <name val="Terminal"/>
      <family val="3"/>
    </font>
    <font>
      <sz val="12"/>
      <name val="明朝"/>
      <family val="1"/>
    </font>
    <font>
      <b/>
      <sz val="20"/>
      <name val="ＭＳ ゴシック"/>
      <family val="3"/>
    </font>
    <font>
      <sz val="11"/>
      <name val="Terminal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distributed"/>
      <protection/>
    </xf>
    <xf numFmtId="0" fontId="10" fillId="0" borderId="14" xfId="0" applyFont="1" applyFill="1" applyBorder="1" applyAlignment="1" applyProtection="1">
      <alignment horizontal="distributed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horizontal="distributed"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10" fillId="0" borderId="17" xfId="0" applyFont="1" applyFill="1" applyBorder="1" applyAlignment="1" applyProtection="1">
      <alignment horizontal="distributed" vertical="center"/>
      <protection/>
    </xf>
    <xf numFmtId="0" fontId="10" fillId="0" borderId="22" xfId="0" applyFont="1" applyFill="1" applyBorder="1" applyAlignment="1" applyProtection="1">
      <alignment horizontal="distributed" vertical="center"/>
      <protection/>
    </xf>
    <xf numFmtId="0" fontId="10" fillId="0" borderId="23" xfId="0" applyFont="1" applyFill="1" applyBorder="1" applyAlignment="1" applyProtection="1">
      <alignment horizontal="distributed" vertical="center"/>
      <protection/>
    </xf>
    <xf numFmtId="0" fontId="10" fillId="0" borderId="19" xfId="0" applyFont="1" applyFill="1" applyBorder="1" applyAlignment="1" applyProtection="1">
      <alignment horizontal="distributed" vertical="center"/>
      <protection/>
    </xf>
    <xf numFmtId="0" fontId="10" fillId="0" borderId="13" xfId="0" applyFont="1" applyFill="1" applyBorder="1" applyAlignment="1" applyProtection="1">
      <alignment horizontal="distributed" vertical="center"/>
      <protection/>
    </xf>
    <xf numFmtId="0" fontId="10" fillId="0" borderId="14" xfId="0" applyFont="1" applyFill="1" applyBorder="1" applyAlignment="1" applyProtection="1">
      <alignment horizontal="distributed" vertical="center"/>
      <protection/>
    </xf>
    <xf numFmtId="37" fontId="7" fillId="0" borderId="24" xfId="0" applyNumberFormat="1" applyFont="1" applyFill="1" applyBorder="1" applyAlignment="1" applyProtection="1">
      <alignment/>
      <protection/>
    </xf>
    <xf numFmtId="37" fontId="7" fillId="0" borderId="25" xfId="0" applyNumberFormat="1" applyFont="1" applyFill="1" applyBorder="1" applyAlignment="1" applyProtection="1">
      <alignment/>
      <protection/>
    </xf>
    <xf numFmtId="2" fontId="7" fillId="0" borderId="24" xfId="0" applyNumberFormat="1" applyFont="1" applyFill="1" applyBorder="1" applyAlignment="1" applyProtection="1">
      <alignment/>
      <protection/>
    </xf>
    <xf numFmtId="2" fontId="7" fillId="0" borderId="26" xfId="0" applyNumberFormat="1" applyFont="1" applyFill="1" applyBorder="1" applyAlignment="1" applyProtection="1">
      <alignment/>
      <protection/>
    </xf>
    <xf numFmtId="37" fontId="7" fillId="0" borderId="27" xfId="0" applyNumberFormat="1" applyFont="1" applyFill="1" applyBorder="1" applyAlignment="1" applyProtection="1">
      <alignment/>
      <protection/>
    </xf>
    <xf numFmtId="37" fontId="7" fillId="0" borderId="28" xfId="0" applyNumberFormat="1" applyFont="1" applyFill="1" applyBorder="1" applyAlignment="1" applyProtection="1">
      <alignment/>
      <protection/>
    </xf>
    <xf numFmtId="37" fontId="7" fillId="0" borderId="29" xfId="0" applyNumberFormat="1" applyFont="1" applyFill="1" applyBorder="1" applyAlignment="1" applyProtection="1">
      <alignment/>
      <protection/>
    </xf>
    <xf numFmtId="2" fontId="7" fillId="0" borderId="28" xfId="0" applyNumberFormat="1" applyFont="1" applyFill="1" applyBorder="1" applyAlignment="1" applyProtection="1">
      <alignment/>
      <protection/>
    </xf>
    <xf numFmtId="2" fontId="7" fillId="0" borderId="30" xfId="0" applyNumberFormat="1" applyFont="1" applyFill="1" applyBorder="1" applyAlignment="1" applyProtection="1">
      <alignment/>
      <protection/>
    </xf>
    <xf numFmtId="37" fontId="7" fillId="0" borderId="31" xfId="0" applyNumberFormat="1" applyFont="1" applyFill="1" applyBorder="1" applyAlignment="1" applyProtection="1">
      <alignment/>
      <protection/>
    </xf>
    <xf numFmtId="37" fontId="7" fillId="0" borderId="32" xfId="0" applyNumberFormat="1" applyFont="1" applyFill="1" applyBorder="1" applyAlignment="1" applyProtection="1">
      <alignment/>
      <protection/>
    </xf>
    <xf numFmtId="2" fontId="7" fillId="0" borderId="31" xfId="0" applyNumberFormat="1" applyFont="1" applyFill="1" applyBorder="1" applyAlignment="1" applyProtection="1">
      <alignment/>
      <protection/>
    </xf>
    <xf numFmtId="2" fontId="7" fillId="0" borderId="33" xfId="0" applyNumberFormat="1" applyFont="1" applyFill="1" applyBorder="1" applyAlignment="1" applyProtection="1">
      <alignment/>
      <protection/>
    </xf>
    <xf numFmtId="37" fontId="7" fillId="0" borderId="34" xfId="0" applyNumberFormat="1" applyFont="1" applyFill="1" applyBorder="1" applyAlignment="1" applyProtection="1">
      <alignment/>
      <protection/>
    </xf>
    <xf numFmtId="2" fontId="7" fillId="0" borderId="27" xfId="0" applyNumberFormat="1" applyFont="1" applyFill="1" applyBorder="1" applyAlignment="1" applyProtection="1">
      <alignment/>
      <protection/>
    </xf>
    <xf numFmtId="2" fontId="7" fillId="0" borderId="35" xfId="0" applyNumberFormat="1" applyFont="1" applyFill="1" applyBorder="1" applyAlignment="1" applyProtection="1">
      <alignment/>
      <protection/>
    </xf>
    <xf numFmtId="37" fontId="7" fillId="0" borderId="11" xfId="0" applyNumberFormat="1" applyFont="1" applyFill="1" applyBorder="1" applyAlignment="1" applyProtection="1">
      <alignment/>
      <protection/>
    </xf>
    <xf numFmtId="37" fontId="7" fillId="0" borderId="10" xfId="0" applyNumberFormat="1" applyFont="1" applyFill="1" applyBorder="1" applyAlignment="1" applyProtection="1">
      <alignment/>
      <protection/>
    </xf>
    <xf numFmtId="2" fontId="7" fillId="0" borderId="10" xfId="0" applyNumberFormat="1" applyFont="1" applyFill="1" applyBorder="1" applyAlignment="1" applyProtection="1">
      <alignment/>
      <protection/>
    </xf>
    <xf numFmtId="2" fontId="7" fillId="0" borderId="12" xfId="0" applyNumberFormat="1" applyFont="1" applyFill="1" applyBorder="1" applyAlignment="1" applyProtection="1">
      <alignment/>
      <protection/>
    </xf>
    <xf numFmtId="37" fontId="7" fillId="0" borderId="36" xfId="0" applyNumberFormat="1" applyFont="1" applyFill="1" applyBorder="1" applyAlignment="1" applyProtection="1">
      <alignment/>
      <protection/>
    </xf>
    <xf numFmtId="37" fontId="7" fillId="0" borderId="37" xfId="0" applyNumberFormat="1" applyFont="1" applyFill="1" applyBorder="1" applyAlignment="1" applyProtection="1">
      <alignment/>
      <protection/>
    </xf>
    <xf numFmtId="2" fontId="7" fillId="0" borderId="37" xfId="0" applyNumberFormat="1" applyFont="1" applyFill="1" applyBorder="1" applyAlignment="1" applyProtection="1">
      <alignment/>
      <protection/>
    </xf>
    <xf numFmtId="2" fontId="7" fillId="0" borderId="38" xfId="0" applyNumberFormat="1" applyFont="1" applyFill="1" applyBorder="1" applyAlignment="1" applyProtection="1">
      <alignment/>
      <protection/>
    </xf>
    <xf numFmtId="37" fontId="7" fillId="0" borderId="39" xfId="0" applyNumberFormat="1" applyFont="1" applyFill="1" applyBorder="1" applyAlignment="1" applyProtection="1">
      <alignment/>
      <protection/>
    </xf>
    <xf numFmtId="37" fontId="7" fillId="0" borderId="40" xfId="0" applyNumberFormat="1" applyFont="1" applyFill="1" applyBorder="1" applyAlignment="1" applyProtection="1">
      <alignment/>
      <protection/>
    </xf>
    <xf numFmtId="37" fontId="7" fillId="0" borderId="41" xfId="0" applyNumberFormat="1" applyFont="1" applyFill="1" applyBorder="1" applyAlignment="1" applyProtection="1">
      <alignment/>
      <protection/>
    </xf>
    <xf numFmtId="37" fontId="7" fillId="0" borderId="16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0" fontId="7" fillId="0" borderId="42" xfId="0" applyFont="1" applyFill="1" applyBorder="1" applyAlignment="1" applyProtection="1">
      <alignment horizontal="right"/>
      <protection/>
    </xf>
    <xf numFmtId="0" fontId="10" fillId="0" borderId="21" xfId="0" applyFont="1" applyFill="1" applyBorder="1" applyAlignment="1" applyProtection="1">
      <alignment horizontal="right" vertical="center"/>
      <protection/>
    </xf>
    <xf numFmtId="0" fontId="10" fillId="0" borderId="43" xfId="0" applyFont="1" applyFill="1" applyBorder="1" applyAlignment="1" applyProtection="1">
      <alignment horizontal="right" vertical="center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0" fontId="10" fillId="0" borderId="42" xfId="0" applyFont="1" applyFill="1" applyBorder="1" applyAlignment="1" applyProtection="1">
      <alignment horizontal="left" vertical="center"/>
      <protection/>
    </xf>
    <xf numFmtId="208" fontId="7" fillId="0" borderId="0" xfId="0" applyNumberFormat="1" applyFont="1" applyFill="1" applyBorder="1" applyAlignment="1" applyProtection="1">
      <alignment horizontal="right"/>
      <protection/>
    </xf>
    <xf numFmtId="0" fontId="10" fillId="0" borderId="44" xfId="0" applyFont="1" applyFill="1" applyBorder="1" applyAlignment="1" applyProtection="1">
      <alignment horizontal="distributed" vertical="center"/>
      <protection/>
    </xf>
    <xf numFmtId="0" fontId="10" fillId="0" borderId="45" xfId="0" applyFont="1" applyFill="1" applyBorder="1" applyAlignment="1" applyProtection="1">
      <alignment horizontal="distributed" vertical="center"/>
      <protection/>
    </xf>
    <xf numFmtId="0" fontId="10" fillId="0" borderId="46" xfId="0" applyFont="1" applyFill="1" applyBorder="1" applyAlignment="1" applyProtection="1">
      <alignment horizontal="distributed" vertical="center"/>
      <protection/>
    </xf>
    <xf numFmtId="0" fontId="10" fillId="0" borderId="32" xfId="0" applyFont="1" applyFill="1" applyBorder="1" applyAlignment="1" applyProtection="1">
      <alignment horizontal="distributed" vertical="center"/>
      <protection/>
    </xf>
    <xf numFmtId="0" fontId="10" fillId="0" borderId="47" xfId="0" applyFont="1" applyFill="1" applyBorder="1" applyAlignment="1" applyProtection="1">
      <alignment horizontal="distributed" vertical="center"/>
      <protection/>
    </xf>
    <xf numFmtId="0" fontId="10" fillId="0" borderId="34" xfId="0" applyFont="1" applyFill="1" applyBorder="1" applyAlignment="1" applyProtection="1">
      <alignment horizontal="distributed" vertical="center"/>
      <protection/>
    </xf>
    <xf numFmtId="0" fontId="10" fillId="0" borderId="48" xfId="0" applyFont="1" applyFill="1" applyBorder="1" applyAlignment="1" applyProtection="1">
      <alignment horizontal="distributed" vertical="center"/>
      <protection/>
    </xf>
    <xf numFmtId="0" fontId="10" fillId="0" borderId="25" xfId="0" applyFont="1" applyFill="1" applyBorder="1" applyAlignment="1" applyProtection="1">
      <alignment horizontal="distributed" vertical="center"/>
      <protection/>
    </xf>
    <xf numFmtId="0" fontId="10" fillId="0" borderId="49" xfId="0" applyFont="1" applyFill="1" applyBorder="1" applyAlignment="1" applyProtection="1">
      <alignment horizontal="distributed" vertical="center"/>
      <protection/>
    </xf>
    <xf numFmtId="0" fontId="10" fillId="0" borderId="36" xfId="0" applyFont="1" applyFill="1" applyBorder="1" applyAlignment="1" applyProtection="1">
      <alignment horizontal="distributed" vertical="center"/>
      <protection/>
    </xf>
    <xf numFmtId="0" fontId="10" fillId="0" borderId="17" xfId="0" applyFont="1" applyFill="1" applyBorder="1" applyAlignment="1" applyProtection="1">
      <alignment horizontal="distributed"/>
      <protection/>
    </xf>
    <xf numFmtId="0" fontId="10" fillId="0" borderId="23" xfId="0" applyFont="1" applyFill="1" applyBorder="1" applyAlignment="1" applyProtection="1">
      <alignment horizontal="distributed"/>
      <protection/>
    </xf>
    <xf numFmtId="0" fontId="10" fillId="0" borderId="15" xfId="0" applyFont="1" applyFill="1" applyBorder="1" applyAlignment="1" applyProtection="1">
      <alignment horizontal="distributed" vertical="center"/>
      <protection/>
    </xf>
    <xf numFmtId="0" fontId="10" fillId="0" borderId="50" xfId="0" applyFont="1" applyFill="1" applyBorder="1" applyAlignment="1" applyProtection="1">
      <alignment horizontal="distributed" vertical="center"/>
      <protection/>
    </xf>
    <xf numFmtId="0" fontId="10" fillId="0" borderId="51" xfId="0" applyFont="1" applyFill="1" applyBorder="1" applyAlignment="1" applyProtection="1">
      <alignment horizontal="distributed"/>
      <protection/>
    </xf>
    <xf numFmtId="0" fontId="10" fillId="0" borderId="52" xfId="0" applyFont="1" applyFill="1" applyBorder="1" applyAlignment="1" applyProtection="1">
      <alignment horizontal="distributed"/>
      <protection/>
    </xf>
    <xf numFmtId="0" fontId="10" fillId="0" borderId="17" xfId="0" applyFont="1" applyFill="1" applyBorder="1" applyAlignment="1" applyProtection="1">
      <alignment horizontal="distributed" vertical="center"/>
      <protection/>
    </xf>
    <xf numFmtId="0" fontId="10" fillId="0" borderId="23" xfId="0" applyFont="1" applyFill="1" applyBorder="1" applyAlignment="1" applyProtection="1">
      <alignment horizontal="distributed" vertical="center"/>
      <protection/>
    </xf>
    <xf numFmtId="0" fontId="10" fillId="0" borderId="24" xfId="0" applyFont="1" applyFill="1" applyBorder="1" applyAlignment="1" applyProtection="1" quotePrefix="1">
      <alignment horizontal="centerContinuous" vertical="center"/>
      <protection/>
    </xf>
    <xf numFmtId="0" fontId="10" fillId="0" borderId="16" xfId="0" applyFont="1" applyFill="1" applyBorder="1" applyAlignment="1" applyProtection="1" quotePrefix="1">
      <alignment horizontal="centerContinuous" vertical="center"/>
      <protection/>
    </xf>
    <xf numFmtId="57" fontId="10" fillId="0" borderId="24" xfId="0" applyNumberFormat="1" applyFont="1" applyFill="1" applyBorder="1" applyAlignment="1" applyProtection="1" quotePrefix="1">
      <alignment horizontal="right" vertical="center"/>
      <protection/>
    </xf>
    <xf numFmtId="0" fontId="10" fillId="0" borderId="25" xfId="0" applyFont="1" applyFill="1" applyBorder="1" applyAlignment="1" applyProtection="1" quotePrefix="1">
      <alignment horizontal="centerContinuous" vertical="center"/>
      <protection/>
    </xf>
    <xf numFmtId="0" fontId="9" fillId="0" borderId="42" xfId="0" applyFont="1" applyFill="1" applyBorder="1" applyAlignment="1" applyProtection="1">
      <alignment horizontal="left"/>
      <protection/>
    </xf>
    <xf numFmtId="0" fontId="0" fillId="0" borderId="42" xfId="0" applyFont="1" applyFill="1" applyBorder="1" applyAlignment="1" applyProtection="1">
      <alignment/>
      <protection/>
    </xf>
    <xf numFmtId="0" fontId="10" fillId="0" borderId="53" xfId="0" applyFont="1" applyFill="1" applyBorder="1" applyAlignment="1" applyProtection="1" quotePrefix="1">
      <alignment horizontal="centerContinuous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38100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85775"/>
          <a:ext cx="2162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38100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485775"/>
          <a:ext cx="2162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view="pageBreakPreview" zoomScale="90" zoomScaleSheetLayoutView="90" zoomScalePageLayoutView="0" workbookViewId="0" topLeftCell="A1">
      <pane xSplit="2" ySplit="4" topLeftCell="I5" activePane="bottomRight" state="frozen"/>
      <selection pane="topLeft" activeCell="O25" sqref="O25"/>
      <selection pane="topRight" activeCell="O25" sqref="O25"/>
      <selection pane="bottomLeft" activeCell="O25" sqref="O25"/>
      <selection pane="bottomRight" activeCell="C2" sqref="C2"/>
    </sheetView>
  </sheetViews>
  <sheetFormatPr defaultColWidth="9" defaultRowHeight="14.25"/>
  <cols>
    <col min="1" max="1" width="3.3984375" style="4" customWidth="1"/>
    <col min="2" max="2" width="18.8984375" style="4" customWidth="1"/>
    <col min="3" max="3" width="17.296875" style="4" customWidth="1"/>
    <col min="4" max="14" width="17.69921875" style="4" customWidth="1"/>
    <col min="15" max="16384" width="9" style="4" customWidth="1"/>
  </cols>
  <sheetData>
    <row r="1" spans="1:14" ht="23.25">
      <c r="A1" s="3" t="s">
        <v>31</v>
      </c>
      <c r="K1" s="5"/>
      <c r="L1" s="61" t="s">
        <v>82</v>
      </c>
      <c r="M1" s="61"/>
      <c r="N1" s="61"/>
    </row>
    <row r="2" spans="2:14" ht="14.25" thickBot="1">
      <c r="B2" s="6"/>
      <c r="C2" s="84" t="s">
        <v>0</v>
      </c>
      <c r="D2" s="85"/>
      <c r="E2" s="85"/>
      <c r="F2" s="85"/>
      <c r="G2" s="85"/>
      <c r="H2" s="85"/>
      <c r="I2" s="85"/>
      <c r="J2" s="85"/>
      <c r="K2" s="85"/>
      <c r="L2" s="56" t="s">
        <v>1</v>
      </c>
      <c r="M2" s="56"/>
      <c r="N2" s="56"/>
    </row>
    <row r="3" spans="1:14" s="1" customFormat="1" ht="18" customHeight="1">
      <c r="A3" s="57" t="s">
        <v>2</v>
      </c>
      <c r="B3" s="58"/>
      <c r="C3" s="82">
        <v>44805</v>
      </c>
      <c r="D3" s="81" t="s">
        <v>3</v>
      </c>
      <c r="E3" s="81"/>
      <c r="F3" s="82">
        <v>44440</v>
      </c>
      <c r="G3" s="81" t="s">
        <v>3</v>
      </c>
      <c r="H3" s="81"/>
      <c r="I3" s="83" t="s">
        <v>4</v>
      </c>
      <c r="J3" s="80"/>
      <c r="K3" s="80"/>
      <c r="L3" s="80" t="s">
        <v>5</v>
      </c>
      <c r="M3" s="81"/>
      <c r="N3" s="86"/>
    </row>
    <row r="4" spans="1:14" s="1" customFormat="1" ht="18" customHeight="1" thickBot="1">
      <c r="A4" s="59" t="s">
        <v>6</v>
      </c>
      <c r="B4" s="60"/>
      <c r="C4" s="7" t="s">
        <v>7</v>
      </c>
      <c r="D4" s="7" t="s">
        <v>8</v>
      </c>
      <c r="E4" s="7" t="s">
        <v>9</v>
      </c>
      <c r="F4" s="7" t="s">
        <v>80</v>
      </c>
      <c r="G4" s="7" t="s">
        <v>8</v>
      </c>
      <c r="H4" s="7" t="s">
        <v>9</v>
      </c>
      <c r="I4" s="8" t="s">
        <v>7</v>
      </c>
      <c r="J4" s="7" t="s">
        <v>8</v>
      </c>
      <c r="K4" s="7" t="s">
        <v>9</v>
      </c>
      <c r="L4" s="7" t="s">
        <v>7</v>
      </c>
      <c r="M4" s="7" t="s">
        <v>8</v>
      </c>
      <c r="N4" s="9" t="s">
        <v>9</v>
      </c>
    </row>
    <row r="5" spans="1:14" s="2" customFormat="1" ht="15" customHeight="1">
      <c r="A5" s="12"/>
      <c r="B5" s="13" t="s">
        <v>13</v>
      </c>
      <c r="C5" s="27">
        <v>124042</v>
      </c>
      <c r="D5" s="27">
        <v>115711</v>
      </c>
      <c r="E5" s="27">
        <v>239753</v>
      </c>
      <c r="F5" s="27">
        <v>124295</v>
      </c>
      <c r="G5" s="27">
        <v>115858</v>
      </c>
      <c r="H5" s="27">
        <v>240153</v>
      </c>
      <c r="I5" s="28">
        <v>-253</v>
      </c>
      <c r="J5" s="27">
        <v>-147</v>
      </c>
      <c r="K5" s="27">
        <v>-400</v>
      </c>
      <c r="L5" s="29">
        <v>-0.20355</v>
      </c>
      <c r="M5" s="29">
        <v>-0.12688</v>
      </c>
      <c r="N5" s="30">
        <v>-0.16656</v>
      </c>
    </row>
    <row r="6" spans="1:14" s="2" customFormat="1" ht="15" customHeight="1">
      <c r="A6" s="14"/>
      <c r="B6" s="13" t="s">
        <v>40</v>
      </c>
      <c r="C6" s="27">
        <v>103228</v>
      </c>
      <c r="D6" s="27">
        <v>101382</v>
      </c>
      <c r="E6" s="27">
        <v>204610</v>
      </c>
      <c r="F6" s="27">
        <v>102446</v>
      </c>
      <c r="G6" s="27">
        <v>100608</v>
      </c>
      <c r="H6" s="27">
        <v>203054</v>
      </c>
      <c r="I6" s="28">
        <v>782</v>
      </c>
      <c r="J6" s="27">
        <v>774</v>
      </c>
      <c r="K6" s="27">
        <v>1556</v>
      </c>
      <c r="L6" s="29">
        <v>0.76333</v>
      </c>
      <c r="M6" s="29">
        <v>0.76932</v>
      </c>
      <c r="N6" s="30">
        <v>0.7663</v>
      </c>
    </row>
    <row r="7" spans="1:14" s="2" customFormat="1" ht="15" customHeight="1">
      <c r="A7" s="14"/>
      <c r="B7" s="13" t="s">
        <v>14</v>
      </c>
      <c r="C7" s="27">
        <v>43252</v>
      </c>
      <c r="D7" s="27">
        <v>43505</v>
      </c>
      <c r="E7" s="27">
        <v>86757</v>
      </c>
      <c r="F7" s="27">
        <v>43004</v>
      </c>
      <c r="G7" s="27">
        <v>43137</v>
      </c>
      <c r="H7" s="27">
        <v>86141</v>
      </c>
      <c r="I7" s="28">
        <v>248</v>
      </c>
      <c r="J7" s="27">
        <v>368</v>
      </c>
      <c r="K7" s="27">
        <v>616</v>
      </c>
      <c r="L7" s="29">
        <v>0.57669</v>
      </c>
      <c r="M7" s="29">
        <v>0.8531</v>
      </c>
      <c r="N7" s="30">
        <v>0.71511</v>
      </c>
    </row>
    <row r="8" spans="1:14" s="2" customFormat="1" ht="15" customHeight="1">
      <c r="A8" s="14"/>
      <c r="B8" s="13" t="s">
        <v>15</v>
      </c>
      <c r="C8" s="27">
        <v>62937</v>
      </c>
      <c r="D8" s="27">
        <v>57794</v>
      </c>
      <c r="E8" s="27">
        <v>120731</v>
      </c>
      <c r="F8" s="27">
        <v>63045</v>
      </c>
      <c r="G8" s="27">
        <v>57548</v>
      </c>
      <c r="H8" s="27">
        <v>120593</v>
      </c>
      <c r="I8" s="28">
        <v>-108</v>
      </c>
      <c r="J8" s="27">
        <v>246</v>
      </c>
      <c r="K8" s="27">
        <v>138</v>
      </c>
      <c r="L8" s="29">
        <v>-0.17131</v>
      </c>
      <c r="M8" s="29">
        <v>0.42747</v>
      </c>
      <c r="N8" s="30">
        <v>0.11443</v>
      </c>
    </row>
    <row r="9" spans="1:14" s="2" customFormat="1" ht="15" customHeight="1">
      <c r="A9" s="14"/>
      <c r="B9" s="13" t="s">
        <v>16</v>
      </c>
      <c r="C9" s="27">
        <v>83578</v>
      </c>
      <c r="D9" s="27">
        <v>83438</v>
      </c>
      <c r="E9" s="27">
        <v>167016</v>
      </c>
      <c r="F9" s="27">
        <v>83734</v>
      </c>
      <c r="G9" s="27">
        <v>83278</v>
      </c>
      <c r="H9" s="27">
        <v>167012</v>
      </c>
      <c r="I9" s="28">
        <v>-156</v>
      </c>
      <c r="J9" s="27">
        <v>160</v>
      </c>
      <c r="K9" s="27">
        <v>4</v>
      </c>
      <c r="L9" s="29">
        <v>-0.1863</v>
      </c>
      <c r="M9" s="29">
        <v>0.19213</v>
      </c>
      <c r="N9" s="30">
        <v>0.0024</v>
      </c>
    </row>
    <row r="10" spans="1:14" s="2" customFormat="1" ht="15" customHeight="1">
      <c r="A10" s="14"/>
      <c r="B10" s="13" t="s">
        <v>17</v>
      </c>
      <c r="C10" s="27">
        <v>88347</v>
      </c>
      <c r="D10" s="27">
        <v>94725</v>
      </c>
      <c r="E10" s="27">
        <v>183072</v>
      </c>
      <c r="F10" s="27">
        <v>88578</v>
      </c>
      <c r="G10" s="27">
        <v>94777</v>
      </c>
      <c r="H10" s="27">
        <v>183355</v>
      </c>
      <c r="I10" s="28">
        <v>-231</v>
      </c>
      <c r="J10" s="27">
        <v>-52</v>
      </c>
      <c r="K10" s="27">
        <v>-283</v>
      </c>
      <c r="L10" s="29">
        <v>-0.26079</v>
      </c>
      <c r="M10" s="29">
        <v>-0.05487</v>
      </c>
      <c r="N10" s="30">
        <v>-0.15435</v>
      </c>
    </row>
    <row r="11" spans="1:14" s="2" customFormat="1" ht="15" customHeight="1">
      <c r="A11" s="14"/>
      <c r="B11" s="13" t="s">
        <v>81</v>
      </c>
      <c r="C11" s="27">
        <v>85004</v>
      </c>
      <c r="D11" s="27">
        <v>87620</v>
      </c>
      <c r="E11" s="27">
        <v>172624</v>
      </c>
      <c r="F11" s="27">
        <v>85320</v>
      </c>
      <c r="G11" s="27">
        <v>87936</v>
      </c>
      <c r="H11" s="27">
        <v>173256</v>
      </c>
      <c r="I11" s="28">
        <v>-316</v>
      </c>
      <c r="J11" s="27">
        <v>-316</v>
      </c>
      <c r="K11" s="27">
        <v>-632</v>
      </c>
      <c r="L11" s="29">
        <v>-0.37037</v>
      </c>
      <c r="M11" s="29">
        <v>-0.35935</v>
      </c>
      <c r="N11" s="30">
        <v>-0.36478</v>
      </c>
    </row>
    <row r="12" spans="1:14" s="2" customFormat="1" ht="15" customHeight="1">
      <c r="A12" s="14"/>
      <c r="B12" s="13" t="s">
        <v>18</v>
      </c>
      <c r="C12" s="27">
        <v>100645</v>
      </c>
      <c r="D12" s="27">
        <v>107163</v>
      </c>
      <c r="E12" s="27">
        <v>207808</v>
      </c>
      <c r="F12" s="27">
        <v>101048</v>
      </c>
      <c r="G12" s="27">
        <v>107422</v>
      </c>
      <c r="H12" s="27">
        <v>208470</v>
      </c>
      <c r="I12" s="28">
        <v>-403</v>
      </c>
      <c r="J12" s="27">
        <v>-259</v>
      </c>
      <c r="K12" s="27">
        <v>-662</v>
      </c>
      <c r="L12" s="29">
        <v>-0.39882</v>
      </c>
      <c r="M12" s="29">
        <v>-0.24111</v>
      </c>
      <c r="N12" s="30">
        <v>-0.31755</v>
      </c>
    </row>
    <row r="13" spans="1:14" s="2" customFormat="1" ht="15" customHeight="1">
      <c r="A13" s="14"/>
      <c r="B13" s="13" t="s">
        <v>19</v>
      </c>
      <c r="C13" s="27">
        <v>68490</v>
      </c>
      <c r="D13" s="27">
        <v>71198</v>
      </c>
      <c r="E13" s="27">
        <v>139688</v>
      </c>
      <c r="F13" s="27">
        <v>68656</v>
      </c>
      <c r="G13" s="27">
        <v>71429</v>
      </c>
      <c r="H13" s="27">
        <v>140085</v>
      </c>
      <c r="I13" s="28">
        <v>-166</v>
      </c>
      <c r="J13" s="27">
        <v>-231</v>
      </c>
      <c r="K13" s="27">
        <v>-397</v>
      </c>
      <c r="L13" s="29">
        <v>-0.24179</v>
      </c>
      <c r="M13" s="29">
        <v>-0.3234</v>
      </c>
      <c r="N13" s="30">
        <v>-0.2834</v>
      </c>
    </row>
    <row r="14" spans="1:14" s="2" customFormat="1" ht="15" customHeight="1">
      <c r="A14" s="14"/>
      <c r="B14" s="15" t="s">
        <v>20</v>
      </c>
      <c r="C14" s="31">
        <v>81231</v>
      </c>
      <c r="D14" s="31">
        <v>85807</v>
      </c>
      <c r="E14" s="27">
        <v>167038</v>
      </c>
      <c r="F14" s="31">
        <v>81698</v>
      </c>
      <c r="G14" s="31">
        <v>85956</v>
      </c>
      <c r="H14" s="27">
        <v>167654</v>
      </c>
      <c r="I14" s="28">
        <v>-467</v>
      </c>
      <c r="J14" s="27">
        <v>-149</v>
      </c>
      <c r="K14" s="27">
        <v>-616</v>
      </c>
      <c r="L14" s="29">
        <v>-0.57162</v>
      </c>
      <c r="M14" s="29">
        <v>-0.17334</v>
      </c>
      <c r="N14" s="30">
        <v>-0.36742</v>
      </c>
    </row>
    <row r="15" spans="1:14" s="2" customFormat="1" ht="15" customHeight="1">
      <c r="A15" s="16"/>
      <c r="B15" s="13" t="s">
        <v>21</v>
      </c>
      <c r="C15" s="27">
        <v>146588</v>
      </c>
      <c r="D15" s="27">
        <v>149843</v>
      </c>
      <c r="E15" s="27">
        <v>296431</v>
      </c>
      <c r="F15" s="27">
        <v>145963</v>
      </c>
      <c r="G15" s="27">
        <v>148916</v>
      </c>
      <c r="H15" s="27">
        <v>294879</v>
      </c>
      <c r="I15" s="28">
        <v>625</v>
      </c>
      <c r="J15" s="27">
        <v>927</v>
      </c>
      <c r="K15" s="27">
        <v>1552</v>
      </c>
      <c r="L15" s="29">
        <v>0.42819</v>
      </c>
      <c r="M15" s="29">
        <v>0.6225</v>
      </c>
      <c r="N15" s="30">
        <v>0.52632</v>
      </c>
    </row>
    <row r="16" spans="1:14" s="2" customFormat="1" ht="15" customHeight="1">
      <c r="A16" s="14"/>
      <c r="B16" s="13" t="s">
        <v>22</v>
      </c>
      <c r="C16" s="27">
        <v>73892</v>
      </c>
      <c r="D16" s="27">
        <v>76896</v>
      </c>
      <c r="E16" s="27">
        <v>150788</v>
      </c>
      <c r="F16" s="27">
        <v>74150</v>
      </c>
      <c r="G16" s="27">
        <v>76767</v>
      </c>
      <c r="H16" s="27">
        <v>150917</v>
      </c>
      <c r="I16" s="28">
        <v>-258</v>
      </c>
      <c r="J16" s="27">
        <v>129</v>
      </c>
      <c r="K16" s="27">
        <v>-129</v>
      </c>
      <c r="L16" s="29">
        <v>-0.34794</v>
      </c>
      <c r="M16" s="29">
        <v>0.16804</v>
      </c>
      <c r="N16" s="30">
        <v>-0.08548</v>
      </c>
    </row>
    <row r="17" spans="1:14" s="2" customFormat="1" ht="15" customHeight="1">
      <c r="A17" s="14"/>
      <c r="B17" s="13" t="s">
        <v>23</v>
      </c>
      <c r="C17" s="27">
        <v>123834</v>
      </c>
      <c r="D17" s="27">
        <v>135130</v>
      </c>
      <c r="E17" s="27">
        <v>258964</v>
      </c>
      <c r="F17" s="27">
        <v>123869</v>
      </c>
      <c r="G17" s="27">
        <v>134810</v>
      </c>
      <c r="H17" s="27">
        <v>258679</v>
      </c>
      <c r="I17" s="28">
        <v>-35</v>
      </c>
      <c r="J17" s="27">
        <v>320</v>
      </c>
      <c r="K17" s="27">
        <v>285</v>
      </c>
      <c r="L17" s="29">
        <v>-0.02826</v>
      </c>
      <c r="M17" s="29">
        <v>0.23737</v>
      </c>
      <c r="N17" s="30">
        <v>0.11018</v>
      </c>
    </row>
    <row r="18" spans="1:14" s="2" customFormat="1" ht="15" customHeight="1">
      <c r="A18" s="14"/>
      <c r="B18" s="13" t="s">
        <v>24</v>
      </c>
      <c r="C18" s="27">
        <v>85499</v>
      </c>
      <c r="D18" s="27">
        <v>88512</v>
      </c>
      <c r="E18" s="27">
        <v>174011</v>
      </c>
      <c r="F18" s="27">
        <v>85172</v>
      </c>
      <c r="G18" s="27">
        <v>87899</v>
      </c>
      <c r="H18" s="27">
        <v>173071</v>
      </c>
      <c r="I18" s="28">
        <v>327</v>
      </c>
      <c r="J18" s="27">
        <v>613</v>
      </c>
      <c r="K18" s="27">
        <v>940</v>
      </c>
      <c r="L18" s="29">
        <v>0.38393</v>
      </c>
      <c r="M18" s="29">
        <v>0.69739</v>
      </c>
      <c r="N18" s="30">
        <v>0.54313</v>
      </c>
    </row>
    <row r="19" spans="1:14" s="2" customFormat="1" ht="15" customHeight="1">
      <c r="A19" s="14"/>
      <c r="B19" s="13" t="s">
        <v>25</v>
      </c>
      <c r="C19" s="27">
        <v>114829</v>
      </c>
      <c r="D19" s="27">
        <v>120463</v>
      </c>
      <c r="E19" s="27">
        <v>235292</v>
      </c>
      <c r="F19" s="27">
        <v>114880</v>
      </c>
      <c r="G19" s="27">
        <v>120326</v>
      </c>
      <c r="H19" s="27">
        <v>235206</v>
      </c>
      <c r="I19" s="28">
        <v>-51</v>
      </c>
      <c r="J19" s="27">
        <v>137</v>
      </c>
      <c r="K19" s="27">
        <v>86</v>
      </c>
      <c r="L19" s="29">
        <v>-0.04439</v>
      </c>
      <c r="M19" s="29">
        <v>0.11386</v>
      </c>
      <c r="N19" s="30">
        <v>0.03656</v>
      </c>
    </row>
    <row r="20" spans="1:14" s="2" customFormat="1" ht="15" customHeight="1">
      <c r="A20" s="14"/>
      <c r="B20" s="13" t="s">
        <v>26</v>
      </c>
      <c r="C20" s="27">
        <v>50121</v>
      </c>
      <c r="D20" s="27">
        <v>53587</v>
      </c>
      <c r="E20" s="27">
        <v>103708</v>
      </c>
      <c r="F20" s="27">
        <v>49980</v>
      </c>
      <c r="G20" s="27">
        <v>53212</v>
      </c>
      <c r="H20" s="27">
        <v>103192</v>
      </c>
      <c r="I20" s="28">
        <v>141</v>
      </c>
      <c r="J20" s="27">
        <v>375</v>
      </c>
      <c r="K20" s="27">
        <v>516</v>
      </c>
      <c r="L20" s="29">
        <v>0.28211</v>
      </c>
      <c r="M20" s="29">
        <v>0.70473</v>
      </c>
      <c r="N20" s="30">
        <v>0.50004</v>
      </c>
    </row>
    <row r="21" spans="1:14" s="2" customFormat="1" ht="15" customHeight="1">
      <c r="A21" s="14"/>
      <c r="B21" s="13" t="s">
        <v>27</v>
      </c>
      <c r="C21" s="27">
        <v>62592</v>
      </c>
      <c r="D21" s="27">
        <v>66211</v>
      </c>
      <c r="E21" s="27">
        <v>128803</v>
      </c>
      <c r="F21" s="27">
        <v>62648</v>
      </c>
      <c r="G21" s="27">
        <v>66196</v>
      </c>
      <c r="H21" s="27">
        <v>128844</v>
      </c>
      <c r="I21" s="28">
        <v>-56</v>
      </c>
      <c r="J21" s="27">
        <v>15</v>
      </c>
      <c r="K21" s="27">
        <v>-41</v>
      </c>
      <c r="L21" s="29">
        <v>-0.08939</v>
      </c>
      <c r="M21" s="29">
        <v>0.02266</v>
      </c>
      <c r="N21" s="30">
        <v>-0.03182</v>
      </c>
    </row>
    <row r="22" spans="1:14" s="2" customFormat="1" ht="15" customHeight="1" thickBot="1">
      <c r="A22" s="17"/>
      <c r="B22" s="18" t="s">
        <v>28</v>
      </c>
      <c r="C22" s="32">
        <v>50275</v>
      </c>
      <c r="D22" s="32">
        <v>53165</v>
      </c>
      <c r="E22" s="32">
        <v>103440</v>
      </c>
      <c r="F22" s="32">
        <v>50398</v>
      </c>
      <c r="G22" s="32">
        <v>53052</v>
      </c>
      <c r="H22" s="32">
        <v>103450</v>
      </c>
      <c r="I22" s="33">
        <v>-123</v>
      </c>
      <c r="J22" s="32">
        <v>113</v>
      </c>
      <c r="K22" s="32">
        <v>-10</v>
      </c>
      <c r="L22" s="34">
        <v>-0.24406</v>
      </c>
      <c r="M22" s="34">
        <v>0.213</v>
      </c>
      <c r="N22" s="35">
        <v>-0.00967</v>
      </c>
    </row>
    <row r="23" spans="1:14" s="2" customFormat="1" ht="15" customHeight="1" thickBot="1">
      <c r="A23" s="62" t="s">
        <v>29</v>
      </c>
      <c r="B23" s="63"/>
      <c r="C23" s="36">
        <f aca="true" t="shared" si="0" ref="C23:H23">SUM(C5:C22)</f>
        <v>1548384</v>
      </c>
      <c r="D23" s="36">
        <f t="shared" si="0"/>
        <v>1592150</v>
      </c>
      <c r="E23" s="37">
        <f t="shared" si="0"/>
        <v>3140534</v>
      </c>
      <c r="F23" s="36">
        <f t="shared" si="0"/>
        <v>1548884</v>
      </c>
      <c r="G23" s="36">
        <f t="shared" si="0"/>
        <v>1589127</v>
      </c>
      <c r="H23" s="37">
        <f t="shared" si="0"/>
        <v>3138011</v>
      </c>
      <c r="I23" s="37">
        <f>C23-F23</f>
        <v>-500</v>
      </c>
      <c r="J23" s="36">
        <f>D23-G23</f>
        <v>3023</v>
      </c>
      <c r="K23" s="36">
        <f>E23-H23</f>
        <v>2523</v>
      </c>
      <c r="L23" s="38">
        <f>IF(F23=0,"        －",ROUND(I23/F23*100,5))</f>
        <v>-0.03228</v>
      </c>
      <c r="M23" s="38">
        <f>IF(G23=0,"        －",ROUND(J23/G23*100,5))</f>
        <v>0.19023</v>
      </c>
      <c r="N23" s="39">
        <f>IF(H23=0,"        －",ROUND(K23/H23*100,5))</f>
        <v>0.0804</v>
      </c>
    </row>
    <row r="24" spans="1:14" s="2" customFormat="1" ht="15" customHeight="1">
      <c r="A24" s="16"/>
      <c r="B24" s="13" t="s">
        <v>41</v>
      </c>
      <c r="C24" s="27">
        <v>103604</v>
      </c>
      <c r="D24" s="27">
        <v>85484</v>
      </c>
      <c r="E24" s="27">
        <v>189088</v>
      </c>
      <c r="F24" s="27">
        <v>104131</v>
      </c>
      <c r="G24" s="27">
        <v>85902</v>
      </c>
      <c r="H24" s="27">
        <v>190033</v>
      </c>
      <c r="I24" s="28">
        <v>-527</v>
      </c>
      <c r="J24" s="27">
        <v>-418</v>
      </c>
      <c r="K24" s="27">
        <v>-945</v>
      </c>
      <c r="L24" s="29">
        <v>-0.50609</v>
      </c>
      <c r="M24" s="29">
        <v>-0.4866</v>
      </c>
      <c r="N24" s="30">
        <v>-0.49728</v>
      </c>
    </row>
    <row r="25" spans="1:14" s="2" customFormat="1" ht="15" customHeight="1">
      <c r="A25" s="14"/>
      <c r="B25" s="13" t="s">
        <v>42</v>
      </c>
      <c r="C25" s="27">
        <v>71772</v>
      </c>
      <c r="D25" s="27">
        <v>69148</v>
      </c>
      <c r="E25" s="27">
        <v>140920</v>
      </c>
      <c r="F25" s="27">
        <v>71629</v>
      </c>
      <c r="G25" s="27">
        <v>68818</v>
      </c>
      <c r="H25" s="27">
        <v>140447</v>
      </c>
      <c r="I25" s="28">
        <v>143</v>
      </c>
      <c r="J25" s="27">
        <v>330</v>
      </c>
      <c r="K25" s="27">
        <v>473</v>
      </c>
      <c r="L25" s="29">
        <v>0.19964</v>
      </c>
      <c r="M25" s="29">
        <v>0.47953</v>
      </c>
      <c r="N25" s="30">
        <v>0.33678</v>
      </c>
    </row>
    <row r="26" spans="1:14" s="2" customFormat="1" ht="15" customHeight="1">
      <c r="A26" s="14"/>
      <c r="B26" s="13" t="s">
        <v>43</v>
      </c>
      <c r="C26" s="27">
        <v>109034</v>
      </c>
      <c r="D26" s="27">
        <v>107803</v>
      </c>
      <c r="E26" s="27">
        <v>216837</v>
      </c>
      <c r="F26" s="27">
        <v>109002</v>
      </c>
      <c r="G26" s="27">
        <v>107409</v>
      </c>
      <c r="H26" s="27">
        <v>216411</v>
      </c>
      <c r="I26" s="28">
        <v>32</v>
      </c>
      <c r="J26" s="27">
        <v>394</v>
      </c>
      <c r="K26" s="27">
        <v>426</v>
      </c>
      <c r="L26" s="29">
        <v>0.02936</v>
      </c>
      <c r="M26" s="29">
        <v>0.36682</v>
      </c>
      <c r="N26" s="30">
        <v>0.19685</v>
      </c>
    </row>
    <row r="27" spans="1:14" s="2" customFormat="1" ht="15" customHeight="1">
      <c r="A27" s="14"/>
      <c r="B27" s="13" t="s">
        <v>44</v>
      </c>
      <c r="C27" s="27">
        <v>95667</v>
      </c>
      <c r="D27" s="27">
        <v>96396</v>
      </c>
      <c r="E27" s="27">
        <v>192063</v>
      </c>
      <c r="F27" s="27">
        <v>95797</v>
      </c>
      <c r="G27" s="27">
        <v>96305</v>
      </c>
      <c r="H27" s="27">
        <v>192102</v>
      </c>
      <c r="I27" s="28">
        <v>-130</v>
      </c>
      <c r="J27" s="27">
        <v>91</v>
      </c>
      <c r="K27" s="27">
        <v>-39</v>
      </c>
      <c r="L27" s="29">
        <v>-0.1357</v>
      </c>
      <c r="M27" s="29">
        <v>0.09449</v>
      </c>
      <c r="N27" s="30">
        <v>-0.0203</v>
      </c>
    </row>
    <row r="28" spans="1:14" s="2" customFormat="1" ht="15" customHeight="1">
      <c r="A28" s="14"/>
      <c r="B28" s="13" t="s">
        <v>45</v>
      </c>
      <c r="C28" s="27">
        <v>94087</v>
      </c>
      <c r="D28" s="27">
        <v>99545</v>
      </c>
      <c r="E28" s="27">
        <v>193632</v>
      </c>
      <c r="F28" s="27">
        <v>93808</v>
      </c>
      <c r="G28" s="27">
        <v>98974</v>
      </c>
      <c r="H28" s="27">
        <v>192782</v>
      </c>
      <c r="I28" s="28">
        <v>279</v>
      </c>
      <c r="J28" s="27">
        <v>571</v>
      </c>
      <c r="K28" s="27">
        <v>850</v>
      </c>
      <c r="L28" s="29">
        <v>0.29742</v>
      </c>
      <c r="M28" s="29">
        <v>0.57692</v>
      </c>
      <c r="N28" s="30">
        <v>0.44091</v>
      </c>
    </row>
    <row r="29" spans="1:14" s="2" customFormat="1" ht="15" customHeight="1">
      <c r="A29" s="14"/>
      <c r="B29" s="13" t="s">
        <v>46</v>
      </c>
      <c r="C29" s="27">
        <v>93087</v>
      </c>
      <c r="D29" s="27">
        <v>90654</v>
      </c>
      <c r="E29" s="27">
        <v>183741</v>
      </c>
      <c r="F29" s="27">
        <v>92496</v>
      </c>
      <c r="G29" s="27">
        <v>90023</v>
      </c>
      <c r="H29" s="27">
        <v>182519</v>
      </c>
      <c r="I29" s="28">
        <v>591</v>
      </c>
      <c r="J29" s="27">
        <v>631</v>
      </c>
      <c r="K29" s="27">
        <v>1222</v>
      </c>
      <c r="L29" s="29">
        <v>0.63895</v>
      </c>
      <c r="M29" s="29">
        <v>0.70093</v>
      </c>
      <c r="N29" s="30">
        <v>0.66952</v>
      </c>
    </row>
    <row r="30" spans="1:14" s="2" customFormat="1" ht="15" customHeight="1" thickBot="1">
      <c r="A30" s="17"/>
      <c r="B30" s="19" t="s">
        <v>47</v>
      </c>
      <c r="C30" s="32">
        <v>71535</v>
      </c>
      <c r="D30" s="32">
        <v>77618</v>
      </c>
      <c r="E30" s="32">
        <v>149153</v>
      </c>
      <c r="F30" s="32">
        <v>71593</v>
      </c>
      <c r="G30" s="32">
        <v>77362</v>
      </c>
      <c r="H30" s="32">
        <v>148955</v>
      </c>
      <c r="I30" s="33">
        <v>-58</v>
      </c>
      <c r="J30" s="32">
        <v>256</v>
      </c>
      <c r="K30" s="32">
        <v>198</v>
      </c>
      <c r="L30" s="34">
        <v>-0.08101</v>
      </c>
      <c r="M30" s="34">
        <v>0.33091</v>
      </c>
      <c r="N30" s="35">
        <v>0.13293</v>
      </c>
    </row>
    <row r="31" spans="1:14" s="2" customFormat="1" ht="15" customHeight="1" thickBot="1">
      <c r="A31" s="64" t="s">
        <v>30</v>
      </c>
      <c r="B31" s="65"/>
      <c r="C31" s="36">
        <f aca="true" t="shared" si="1" ref="C31:H31">SUM(C24:C30)</f>
        <v>638786</v>
      </c>
      <c r="D31" s="36">
        <f t="shared" si="1"/>
        <v>626648</v>
      </c>
      <c r="E31" s="36">
        <f t="shared" si="1"/>
        <v>1265434</v>
      </c>
      <c r="F31" s="37">
        <f t="shared" si="1"/>
        <v>638456</v>
      </c>
      <c r="G31" s="37">
        <f t="shared" si="1"/>
        <v>624793</v>
      </c>
      <c r="H31" s="37">
        <f t="shared" si="1"/>
        <v>1263249</v>
      </c>
      <c r="I31" s="37">
        <f>C31-F31</f>
        <v>330</v>
      </c>
      <c r="J31" s="37">
        <f>D31-G31</f>
        <v>1855</v>
      </c>
      <c r="K31" s="37">
        <f>E31-H31</f>
        <v>2185</v>
      </c>
      <c r="L31" s="38">
        <f>IF(F31=0,"        －",ROUND(I31/F31*100,5))</f>
        <v>0.05169</v>
      </c>
      <c r="M31" s="38">
        <f>IF(G31=0,"        －",ROUND(J31/G31*100,5))</f>
        <v>0.2969</v>
      </c>
      <c r="N31" s="39">
        <f>IF(H31=0,"        －",ROUND(K31/H31*100,5))</f>
        <v>0.17297</v>
      </c>
    </row>
    <row r="32" spans="1:14" s="2" customFormat="1" ht="15" customHeight="1">
      <c r="A32" s="20"/>
      <c r="B32" s="13" t="s">
        <v>33</v>
      </c>
      <c r="C32" s="27">
        <v>71852</v>
      </c>
      <c r="D32" s="27">
        <v>70581</v>
      </c>
      <c r="E32" s="27">
        <v>142433</v>
      </c>
      <c r="F32" s="27">
        <v>71870</v>
      </c>
      <c r="G32" s="27">
        <v>70742</v>
      </c>
      <c r="H32" s="27">
        <v>142612</v>
      </c>
      <c r="I32" s="33">
        <v>-18</v>
      </c>
      <c r="J32" s="32">
        <v>-161</v>
      </c>
      <c r="K32" s="32">
        <v>-179</v>
      </c>
      <c r="L32" s="34">
        <v>-0.02505</v>
      </c>
      <c r="M32" s="34">
        <v>-0.22759</v>
      </c>
      <c r="N32" s="35">
        <v>-0.12552</v>
      </c>
    </row>
    <row r="33" spans="1:14" s="2" customFormat="1" ht="15" customHeight="1">
      <c r="A33" s="21"/>
      <c r="B33" s="13" t="s">
        <v>34</v>
      </c>
      <c r="C33" s="27">
        <v>114681</v>
      </c>
      <c r="D33" s="27">
        <v>113073</v>
      </c>
      <c r="E33" s="27">
        <v>227754</v>
      </c>
      <c r="F33" s="27">
        <v>114463</v>
      </c>
      <c r="G33" s="27">
        <v>112686</v>
      </c>
      <c r="H33" s="27">
        <v>227149</v>
      </c>
      <c r="I33" s="40">
        <v>218</v>
      </c>
      <c r="J33" s="31">
        <v>387</v>
      </c>
      <c r="K33" s="31">
        <v>605</v>
      </c>
      <c r="L33" s="41">
        <v>0.19045</v>
      </c>
      <c r="M33" s="41">
        <v>0.34343</v>
      </c>
      <c r="N33" s="42">
        <v>0.26634</v>
      </c>
    </row>
    <row r="34" spans="1:14" s="2" customFormat="1" ht="15" customHeight="1" thickBot="1">
      <c r="A34" s="22"/>
      <c r="B34" s="13" t="s">
        <v>35</v>
      </c>
      <c r="C34" s="32">
        <v>116424</v>
      </c>
      <c r="D34" s="32">
        <v>119166</v>
      </c>
      <c r="E34" s="32">
        <v>235590</v>
      </c>
      <c r="F34" s="32">
        <v>116047</v>
      </c>
      <c r="G34" s="32">
        <v>118552</v>
      </c>
      <c r="H34" s="32">
        <v>234599</v>
      </c>
      <c r="I34" s="43">
        <v>377</v>
      </c>
      <c r="J34" s="44">
        <v>614</v>
      </c>
      <c r="K34" s="44">
        <v>991</v>
      </c>
      <c r="L34" s="45">
        <v>0.32487</v>
      </c>
      <c r="M34" s="45">
        <v>0.51792</v>
      </c>
      <c r="N34" s="46">
        <v>0.42242</v>
      </c>
    </row>
    <row r="35" spans="1:14" s="2" customFormat="1" ht="15" customHeight="1" thickBot="1">
      <c r="A35" s="64" t="s">
        <v>32</v>
      </c>
      <c r="B35" s="65"/>
      <c r="C35" s="36">
        <f aca="true" t="shared" si="2" ref="C35:H35">SUM(C32:C34)</f>
        <v>302957</v>
      </c>
      <c r="D35" s="36">
        <f t="shared" si="2"/>
        <v>302820</v>
      </c>
      <c r="E35" s="36">
        <f t="shared" si="2"/>
        <v>605777</v>
      </c>
      <c r="F35" s="36">
        <f t="shared" si="2"/>
        <v>302380</v>
      </c>
      <c r="G35" s="36">
        <f t="shared" si="2"/>
        <v>301980</v>
      </c>
      <c r="H35" s="36">
        <f t="shared" si="2"/>
        <v>604360</v>
      </c>
      <c r="I35" s="36">
        <f>C35-F35</f>
        <v>577</v>
      </c>
      <c r="J35" s="36">
        <f>D35-G35</f>
        <v>840</v>
      </c>
      <c r="K35" s="36">
        <f>E35-H35</f>
        <v>1417</v>
      </c>
      <c r="L35" s="45">
        <f>IF(F35=0,"        －",ROUND(I35/F35*100,5))</f>
        <v>0.19082</v>
      </c>
      <c r="M35" s="45">
        <f>IF(G35=0,"        －",ROUND(J35/G35*100,5))</f>
        <v>0.27816</v>
      </c>
      <c r="N35" s="46">
        <f>IF(H35=0,"        －",ROUND(K35/H35*100,5))</f>
        <v>0.23446</v>
      </c>
    </row>
    <row r="36" spans="1:14" s="2" customFormat="1" ht="15" customHeight="1">
      <c r="A36" s="68" t="s">
        <v>48</v>
      </c>
      <c r="B36" s="69"/>
      <c r="C36" s="27">
        <v>166297</v>
      </c>
      <c r="D36" s="27">
        <v>168798</v>
      </c>
      <c r="E36" s="27">
        <v>335095</v>
      </c>
      <c r="F36" s="27">
        <v>167898</v>
      </c>
      <c r="G36" s="27">
        <v>170292</v>
      </c>
      <c r="H36" s="27">
        <v>338190</v>
      </c>
      <c r="I36" s="28">
        <v>-1601</v>
      </c>
      <c r="J36" s="27">
        <v>-1494</v>
      </c>
      <c r="K36" s="27">
        <v>-3095</v>
      </c>
      <c r="L36" s="29">
        <v>-0.95356</v>
      </c>
      <c r="M36" s="29">
        <v>-0.87732</v>
      </c>
      <c r="N36" s="30">
        <v>-0.91517</v>
      </c>
    </row>
    <row r="37" spans="1:14" s="2" customFormat="1" ht="15" customHeight="1">
      <c r="A37" s="66" t="s">
        <v>49</v>
      </c>
      <c r="B37" s="67"/>
      <c r="C37" s="27">
        <v>107539</v>
      </c>
      <c r="D37" s="27">
        <v>108355</v>
      </c>
      <c r="E37" s="27">
        <v>215894</v>
      </c>
      <c r="F37" s="27">
        <v>107505</v>
      </c>
      <c r="G37" s="27">
        <v>108270</v>
      </c>
      <c r="H37" s="27">
        <v>215775</v>
      </c>
      <c r="I37" s="28">
        <v>34</v>
      </c>
      <c r="J37" s="27">
        <v>85</v>
      </c>
      <c r="K37" s="27">
        <v>119</v>
      </c>
      <c r="L37" s="29">
        <v>0.03163</v>
      </c>
      <c r="M37" s="29">
        <v>0.07851</v>
      </c>
      <c r="N37" s="30">
        <v>0.05515</v>
      </c>
    </row>
    <row r="38" spans="1:14" s="2" customFormat="1" ht="15" customHeight="1">
      <c r="A38" s="66" t="s">
        <v>50</v>
      </c>
      <c r="B38" s="67"/>
      <c r="C38" s="27">
        <v>70684</v>
      </c>
      <c r="D38" s="27">
        <v>80700</v>
      </c>
      <c r="E38" s="27">
        <v>151384</v>
      </c>
      <c r="F38" s="27">
        <v>70644</v>
      </c>
      <c r="G38" s="27">
        <v>80688</v>
      </c>
      <c r="H38" s="27">
        <v>151332</v>
      </c>
      <c r="I38" s="28">
        <v>40</v>
      </c>
      <c r="J38" s="27">
        <v>12</v>
      </c>
      <c r="K38" s="27">
        <v>52</v>
      </c>
      <c r="L38" s="29">
        <v>0.05662</v>
      </c>
      <c r="M38" s="29">
        <v>0.01487</v>
      </c>
      <c r="N38" s="30">
        <v>0.03436</v>
      </c>
    </row>
    <row r="39" spans="1:14" s="2" customFormat="1" ht="15" customHeight="1">
      <c r="A39" s="66" t="s">
        <v>51</v>
      </c>
      <c r="B39" s="67"/>
      <c r="C39" s="27">
        <v>181326</v>
      </c>
      <c r="D39" s="27">
        <v>187936</v>
      </c>
      <c r="E39" s="27">
        <v>369262</v>
      </c>
      <c r="F39" s="27">
        <v>179790</v>
      </c>
      <c r="G39" s="27">
        <v>186239</v>
      </c>
      <c r="H39" s="27">
        <v>366029</v>
      </c>
      <c r="I39" s="28">
        <v>1536</v>
      </c>
      <c r="J39" s="27">
        <v>1697</v>
      </c>
      <c r="K39" s="27">
        <v>3233</v>
      </c>
      <c r="L39" s="29">
        <v>0.85433</v>
      </c>
      <c r="M39" s="29">
        <v>0.91119</v>
      </c>
      <c r="N39" s="30">
        <v>0.88326</v>
      </c>
    </row>
    <row r="40" spans="1:14" s="2" customFormat="1" ht="15" customHeight="1">
      <c r="A40" s="66" t="s">
        <v>10</v>
      </c>
      <c r="B40" s="67"/>
      <c r="C40" s="27">
        <v>77869</v>
      </c>
      <c r="D40" s="27">
        <v>82997</v>
      </c>
      <c r="E40" s="27">
        <v>160866</v>
      </c>
      <c r="F40" s="27">
        <v>78091</v>
      </c>
      <c r="G40" s="27">
        <v>83247</v>
      </c>
      <c r="H40" s="27">
        <v>161338</v>
      </c>
      <c r="I40" s="28">
        <v>-222</v>
      </c>
      <c r="J40" s="27">
        <v>-250</v>
      </c>
      <c r="K40" s="27">
        <v>-472</v>
      </c>
      <c r="L40" s="29">
        <v>-0.28428</v>
      </c>
      <c r="M40" s="29">
        <v>-0.30031</v>
      </c>
      <c r="N40" s="30">
        <v>-0.29255</v>
      </c>
    </row>
    <row r="41" spans="1:14" s="2" customFormat="1" ht="15" customHeight="1">
      <c r="A41" s="66" t="s">
        <v>52</v>
      </c>
      <c r="B41" s="67"/>
      <c r="C41" s="27">
        <v>99739</v>
      </c>
      <c r="D41" s="27">
        <v>106892</v>
      </c>
      <c r="E41" s="27">
        <v>206631</v>
      </c>
      <c r="F41" s="27">
        <v>99105</v>
      </c>
      <c r="G41" s="27">
        <v>106069</v>
      </c>
      <c r="H41" s="27">
        <v>205174</v>
      </c>
      <c r="I41" s="28">
        <v>634</v>
      </c>
      <c r="J41" s="27">
        <v>823</v>
      </c>
      <c r="K41" s="27">
        <v>1457</v>
      </c>
      <c r="L41" s="29">
        <v>0.63973</v>
      </c>
      <c r="M41" s="29">
        <v>0.77591</v>
      </c>
      <c r="N41" s="30">
        <v>0.71013</v>
      </c>
    </row>
    <row r="42" spans="1:14" s="2" customFormat="1" ht="15" customHeight="1">
      <c r="A42" s="66" t="s">
        <v>53</v>
      </c>
      <c r="B42" s="67"/>
      <c r="C42" s="27">
        <v>23476</v>
      </c>
      <c r="D42" s="27">
        <v>27126</v>
      </c>
      <c r="E42" s="27">
        <v>50602</v>
      </c>
      <c r="F42" s="27">
        <v>23571</v>
      </c>
      <c r="G42" s="27">
        <v>27189</v>
      </c>
      <c r="H42" s="27">
        <v>50760</v>
      </c>
      <c r="I42" s="28">
        <v>-95</v>
      </c>
      <c r="J42" s="27">
        <v>-63</v>
      </c>
      <c r="K42" s="27">
        <v>-158</v>
      </c>
      <c r="L42" s="29">
        <v>-0.40304</v>
      </c>
      <c r="M42" s="29">
        <v>-0.23171</v>
      </c>
      <c r="N42" s="30">
        <v>-0.31127</v>
      </c>
    </row>
    <row r="43" spans="1:14" s="2" customFormat="1" ht="15" customHeight="1">
      <c r="A43" s="66" t="s">
        <v>54</v>
      </c>
      <c r="B43" s="67"/>
      <c r="C43" s="27">
        <v>17754</v>
      </c>
      <c r="D43" s="27">
        <v>19111</v>
      </c>
      <c r="E43" s="27">
        <v>36865</v>
      </c>
      <c r="F43" s="27">
        <v>17976</v>
      </c>
      <c r="G43" s="27">
        <v>19346</v>
      </c>
      <c r="H43" s="27">
        <v>37322</v>
      </c>
      <c r="I43" s="28">
        <v>-222</v>
      </c>
      <c r="J43" s="27">
        <v>-235</v>
      </c>
      <c r="K43" s="27">
        <v>-457</v>
      </c>
      <c r="L43" s="29">
        <v>-1.23498</v>
      </c>
      <c r="M43" s="29">
        <v>-1.21472</v>
      </c>
      <c r="N43" s="30">
        <v>-1.22448</v>
      </c>
    </row>
    <row r="44" spans="1:14" s="2" customFormat="1" ht="15" customHeight="1">
      <c r="A44" s="66" t="s">
        <v>55</v>
      </c>
      <c r="B44" s="67"/>
      <c r="C44" s="27">
        <v>67383</v>
      </c>
      <c r="D44" s="27">
        <v>67736</v>
      </c>
      <c r="E44" s="27">
        <v>135119</v>
      </c>
      <c r="F44" s="27">
        <v>67477</v>
      </c>
      <c r="G44" s="27">
        <v>67600</v>
      </c>
      <c r="H44" s="27">
        <v>135077</v>
      </c>
      <c r="I44" s="28">
        <v>-94</v>
      </c>
      <c r="J44" s="27">
        <v>136</v>
      </c>
      <c r="K44" s="27">
        <v>42</v>
      </c>
      <c r="L44" s="29">
        <v>-0.13931</v>
      </c>
      <c r="M44" s="29">
        <v>0.20118</v>
      </c>
      <c r="N44" s="30">
        <v>0.03109</v>
      </c>
    </row>
    <row r="45" spans="1:14" s="2" customFormat="1" ht="15" customHeight="1">
      <c r="A45" s="66" t="s">
        <v>56</v>
      </c>
      <c r="B45" s="67"/>
      <c r="C45" s="27">
        <v>96101</v>
      </c>
      <c r="D45" s="27">
        <v>90194</v>
      </c>
      <c r="E45" s="27">
        <v>186295</v>
      </c>
      <c r="F45" s="27">
        <v>96017</v>
      </c>
      <c r="G45" s="27">
        <v>89811</v>
      </c>
      <c r="H45" s="27">
        <v>185828</v>
      </c>
      <c r="I45" s="28">
        <v>84</v>
      </c>
      <c r="J45" s="27">
        <v>383</v>
      </c>
      <c r="K45" s="27">
        <v>467</v>
      </c>
      <c r="L45" s="29">
        <v>0.08748</v>
      </c>
      <c r="M45" s="29">
        <v>0.42645</v>
      </c>
      <c r="N45" s="30">
        <v>0.25131</v>
      </c>
    </row>
    <row r="46" spans="1:14" s="2" customFormat="1" ht="15" customHeight="1">
      <c r="A46" s="66" t="s">
        <v>57</v>
      </c>
      <c r="B46" s="67"/>
      <c r="C46" s="27">
        <v>100765</v>
      </c>
      <c r="D46" s="27">
        <v>101288</v>
      </c>
      <c r="E46" s="27">
        <v>202053</v>
      </c>
      <c r="F46" s="27">
        <v>100221</v>
      </c>
      <c r="G46" s="27">
        <v>100494</v>
      </c>
      <c r="H46" s="27">
        <v>200715</v>
      </c>
      <c r="I46" s="28">
        <v>544</v>
      </c>
      <c r="J46" s="27">
        <v>794</v>
      </c>
      <c r="K46" s="27">
        <v>1338</v>
      </c>
      <c r="L46" s="29">
        <v>0.5428</v>
      </c>
      <c r="M46" s="29">
        <v>0.7901</v>
      </c>
      <c r="N46" s="30">
        <v>0.66662</v>
      </c>
    </row>
    <row r="47" spans="1:14" s="2" customFormat="1" ht="15" customHeight="1">
      <c r="A47" s="66" t="s">
        <v>11</v>
      </c>
      <c r="B47" s="67"/>
      <c r="C47" s="27">
        <v>42694</v>
      </c>
      <c r="D47" s="27">
        <v>41307</v>
      </c>
      <c r="E47" s="27">
        <v>84001</v>
      </c>
      <c r="F47" s="27">
        <v>42600</v>
      </c>
      <c r="G47" s="27">
        <v>41210</v>
      </c>
      <c r="H47" s="27">
        <v>83810</v>
      </c>
      <c r="I47" s="28">
        <v>94</v>
      </c>
      <c r="J47" s="27">
        <v>97</v>
      </c>
      <c r="K47" s="27">
        <v>191</v>
      </c>
      <c r="L47" s="29">
        <v>0.22066</v>
      </c>
      <c r="M47" s="29">
        <v>0.23538</v>
      </c>
      <c r="N47" s="30">
        <v>0.2279</v>
      </c>
    </row>
    <row r="48" spans="1:14" s="2" customFormat="1" ht="15" customHeight="1">
      <c r="A48" s="66" t="s">
        <v>58</v>
      </c>
      <c r="B48" s="67"/>
      <c r="C48" s="27">
        <v>57463</v>
      </c>
      <c r="D48" s="27">
        <v>57251</v>
      </c>
      <c r="E48" s="27">
        <v>114714</v>
      </c>
      <c r="F48" s="27">
        <v>56679</v>
      </c>
      <c r="G48" s="27">
        <v>56515</v>
      </c>
      <c r="H48" s="27">
        <v>113194</v>
      </c>
      <c r="I48" s="28">
        <v>784</v>
      </c>
      <c r="J48" s="27">
        <v>736</v>
      </c>
      <c r="K48" s="27">
        <v>1520</v>
      </c>
      <c r="L48" s="29">
        <v>1.38323</v>
      </c>
      <c r="M48" s="29">
        <v>1.30231</v>
      </c>
      <c r="N48" s="30">
        <v>1.34283</v>
      </c>
    </row>
    <row r="49" spans="1:14" s="2" customFormat="1" ht="15" customHeight="1">
      <c r="A49" s="66" t="s">
        <v>59</v>
      </c>
      <c r="B49" s="67"/>
      <c r="C49" s="27">
        <v>55352</v>
      </c>
      <c r="D49" s="27">
        <v>55217</v>
      </c>
      <c r="E49" s="27">
        <v>110569</v>
      </c>
      <c r="F49" s="27">
        <v>55465</v>
      </c>
      <c r="G49" s="27">
        <v>55210</v>
      </c>
      <c r="H49" s="27">
        <v>110675</v>
      </c>
      <c r="I49" s="28">
        <v>-113</v>
      </c>
      <c r="J49" s="27">
        <v>7</v>
      </c>
      <c r="K49" s="27">
        <v>-106</v>
      </c>
      <c r="L49" s="29">
        <v>-0.20373</v>
      </c>
      <c r="M49" s="29">
        <v>0.01268</v>
      </c>
      <c r="N49" s="30">
        <v>-0.09578</v>
      </c>
    </row>
    <row r="50" spans="1:14" s="2" customFormat="1" ht="15" customHeight="1">
      <c r="A50" s="66" t="s">
        <v>12</v>
      </c>
      <c r="B50" s="67"/>
      <c r="C50" s="27">
        <v>17263</v>
      </c>
      <c r="D50" s="27">
        <v>18033</v>
      </c>
      <c r="E50" s="27">
        <v>35296</v>
      </c>
      <c r="F50" s="27">
        <v>17341</v>
      </c>
      <c r="G50" s="27">
        <v>18124</v>
      </c>
      <c r="H50" s="27">
        <v>35465</v>
      </c>
      <c r="I50" s="28">
        <v>-78</v>
      </c>
      <c r="J50" s="27">
        <v>-91</v>
      </c>
      <c r="K50" s="27">
        <v>-169</v>
      </c>
      <c r="L50" s="29">
        <v>-0.4498</v>
      </c>
      <c r="M50" s="29">
        <v>-0.5021</v>
      </c>
      <c r="N50" s="30">
        <v>-0.47653</v>
      </c>
    </row>
    <row r="51" spans="1:14" s="2" customFormat="1" ht="15" customHeight="1" thickBot="1">
      <c r="A51" s="70" t="s">
        <v>60</v>
      </c>
      <c r="B51" s="71"/>
      <c r="C51" s="44">
        <v>34386</v>
      </c>
      <c r="D51" s="44">
        <v>33502</v>
      </c>
      <c r="E51" s="44">
        <v>67888</v>
      </c>
      <c r="F51" s="44">
        <v>34462</v>
      </c>
      <c r="G51" s="44">
        <v>33338</v>
      </c>
      <c r="H51" s="44">
        <v>67800</v>
      </c>
      <c r="I51" s="47">
        <v>-76</v>
      </c>
      <c r="J51" s="48">
        <v>164</v>
      </c>
      <c r="K51" s="48">
        <v>88</v>
      </c>
      <c r="L51" s="49">
        <v>-0.22053</v>
      </c>
      <c r="M51" s="49">
        <v>0.49193</v>
      </c>
      <c r="N51" s="50">
        <v>0.12979</v>
      </c>
    </row>
    <row r="52" spans="1:14" s="2" customFormat="1" ht="15" customHeight="1">
      <c r="A52" s="74" t="s">
        <v>61</v>
      </c>
      <c r="B52" s="75"/>
      <c r="C52" s="51">
        <v>12747</v>
      </c>
      <c r="D52" s="52">
        <v>14764</v>
      </c>
      <c r="E52" s="51">
        <v>27511</v>
      </c>
      <c r="F52" s="53">
        <v>12789</v>
      </c>
      <c r="G52" s="52">
        <v>14804</v>
      </c>
      <c r="H52" s="52">
        <v>27593</v>
      </c>
      <c r="I52" s="28">
        <v>-42</v>
      </c>
      <c r="J52" s="27">
        <v>-40</v>
      </c>
      <c r="K52" s="27">
        <v>-82</v>
      </c>
      <c r="L52" s="29">
        <v>-0.32841</v>
      </c>
      <c r="M52" s="29">
        <v>-0.2702</v>
      </c>
      <c r="N52" s="30">
        <v>-0.29718</v>
      </c>
    </row>
    <row r="53" spans="1:14" s="2" customFormat="1" ht="15" customHeight="1">
      <c r="A53" s="78" t="s">
        <v>62</v>
      </c>
      <c r="B53" s="79"/>
      <c r="C53" s="28">
        <v>20614</v>
      </c>
      <c r="D53" s="27">
        <v>20103</v>
      </c>
      <c r="E53" s="28">
        <v>40717</v>
      </c>
      <c r="F53" s="54">
        <v>20487</v>
      </c>
      <c r="G53" s="27">
        <v>20067</v>
      </c>
      <c r="H53" s="27">
        <v>40554</v>
      </c>
      <c r="I53" s="28">
        <v>127</v>
      </c>
      <c r="J53" s="27">
        <v>36</v>
      </c>
      <c r="K53" s="27">
        <v>163</v>
      </c>
      <c r="L53" s="29">
        <v>0.61991</v>
      </c>
      <c r="M53" s="29">
        <v>0.1794</v>
      </c>
      <c r="N53" s="30">
        <v>0.40193</v>
      </c>
    </row>
    <row r="54" spans="1:14" s="2" customFormat="1" ht="15" customHeight="1">
      <c r="A54" s="21"/>
      <c r="B54" s="23" t="s">
        <v>63</v>
      </c>
      <c r="C54" s="28">
        <v>13546</v>
      </c>
      <c r="D54" s="27">
        <v>14281</v>
      </c>
      <c r="E54" s="28">
        <v>27827</v>
      </c>
      <c r="F54" s="54">
        <v>13602</v>
      </c>
      <c r="G54" s="27">
        <v>14391</v>
      </c>
      <c r="H54" s="27">
        <v>27993</v>
      </c>
      <c r="I54" s="28">
        <v>-56</v>
      </c>
      <c r="J54" s="27">
        <v>-110</v>
      </c>
      <c r="K54" s="27">
        <v>-166</v>
      </c>
      <c r="L54" s="29">
        <v>-0.4117</v>
      </c>
      <c r="M54" s="29">
        <v>-0.76437</v>
      </c>
      <c r="N54" s="30">
        <v>-0.59301</v>
      </c>
    </row>
    <row r="55" spans="1:14" s="2" customFormat="1" ht="15" customHeight="1" thickBot="1">
      <c r="A55" s="24"/>
      <c r="B55" s="18" t="s">
        <v>64</v>
      </c>
      <c r="C55" s="33">
        <v>11855</v>
      </c>
      <c r="D55" s="32">
        <v>12763</v>
      </c>
      <c r="E55" s="33">
        <v>24618</v>
      </c>
      <c r="F55" s="55">
        <v>11828</v>
      </c>
      <c r="G55" s="32">
        <v>12795</v>
      </c>
      <c r="H55" s="32">
        <v>24623</v>
      </c>
      <c r="I55" s="33">
        <v>27</v>
      </c>
      <c r="J55" s="32">
        <v>-32</v>
      </c>
      <c r="K55" s="32">
        <v>-5</v>
      </c>
      <c r="L55" s="34">
        <v>0.22827</v>
      </c>
      <c r="M55" s="34">
        <v>-0.2501</v>
      </c>
      <c r="N55" s="35">
        <v>-0.02031</v>
      </c>
    </row>
    <row r="56" spans="1:14" s="2" customFormat="1" ht="15" customHeight="1" thickBot="1">
      <c r="A56" s="62" t="s">
        <v>36</v>
      </c>
      <c r="B56" s="63"/>
      <c r="C56" s="37">
        <f aca="true" t="shared" si="3" ref="C56:H56">SUM(C54:C55)</f>
        <v>25401</v>
      </c>
      <c r="D56" s="37">
        <f t="shared" si="3"/>
        <v>27044</v>
      </c>
      <c r="E56" s="37">
        <f t="shared" si="3"/>
        <v>52445</v>
      </c>
      <c r="F56" s="37">
        <f t="shared" si="3"/>
        <v>25430</v>
      </c>
      <c r="G56" s="37">
        <f t="shared" si="3"/>
        <v>27186</v>
      </c>
      <c r="H56" s="37">
        <f t="shared" si="3"/>
        <v>52616</v>
      </c>
      <c r="I56" s="37">
        <f>C56-F56</f>
        <v>-29</v>
      </c>
      <c r="J56" s="37">
        <f>D56-G56</f>
        <v>-142</v>
      </c>
      <c r="K56" s="37">
        <f>E56-H56</f>
        <v>-171</v>
      </c>
      <c r="L56" s="38">
        <f>IF(F56=0,"        －",ROUND(I56/F56*100,5))</f>
        <v>-0.11404</v>
      </c>
      <c r="M56" s="38">
        <f>IF(G56=0,"        －",ROUND(J56/G56*100,5))</f>
        <v>-0.52233</v>
      </c>
      <c r="N56" s="39">
        <f>IF(H56=0,"        －",ROUND(K56/H56*100,5))</f>
        <v>-0.325</v>
      </c>
    </row>
    <row r="57" spans="1:14" s="2" customFormat="1" ht="15" customHeight="1">
      <c r="A57" s="25"/>
      <c r="B57" s="26" t="s">
        <v>65</v>
      </c>
      <c r="C57" s="28">
        <v>3894</v>
      </c>
      <c r="D57" s="27">
        <v>3845</v>
      </c>
      <c r="E57" s="28">
        <v>7739</v>
      </c>
      <c r="F57" s="54">
        <v>3919</v>
      </c>
      <c r="G57" s="27">
        <v>3862</v>
      </c>
      <c r="H57" s="27">
        <v>7781</v>
      </c>
      <c r="I57" s="28">
        <v>-25</v>
      </c>
      <c r="J57" s="27">
        <v>-17</v>
      </c>
      <c r="K57" s="27">
        <v>-42</v>
      </c>
      <c r="L57" s="29">
        <v>-0.63792</v>
      </c>
      <c r="M57" s="29">
        <v>-0.44019</v>
      </c>
      <c r="N57" s="30">
        <v>-0.53978</v>
      </c>
    </row>
    <row r="58" spans="1:14" s="2" customFormat="1" ht="15" customHeight="1">
      <c r="A58" s="21"/>
      <c r="B58" s="23" t="s">
        <v>66</v>
      </c>
      <c r="C58" s="28">
        <v>7264</v>
      </c>
      <c r="D58" s="27">
        <v>7450</v>
      </c>
      <c r="E58" s="28">
        <v>14714</v>
      </c>
      <c r="F58" s="54">
        <v>7229</v>
      </c>
      <c r="G58" s="27">
        <v>7399</v>
      </c>
      <c r="H58" s="27">
        <v>14628</v>
      </c>
      <c r="I58" s="28">
        <v>35</v>
      </c>
      <c r="J58" s="27">
        <v>51</v>
      </c>
      <c r="K58" s="27">
        <v>86</v>
      </c>
      <c r="L58" s="29">
        <v>0.48416</v>
      </c>
      <c r="M58" s="29">
        <v>0.68928</v>
      </c>
      <c r="N58" s="30">
        <v>0.58791</v>
      </c>
    </row>
    <row r="59" spans="1:14" s="2" customFormat="1" ht="15" customHeight="1">
      <c r="A59" s="21"/>
      <c r="B59" s="23" t="s">
        <v>67</v>
      </c>
      <c r="C59" s="28">
        <v>4599</v>
      </c>
      <c r="D59" s="27">
        <v>4745</v>
      </c>
      <c r="E59" s="28">
        <v>9344</v>
      </c>
      <c r="F59" s="54">
        <v>4657</v>
      </c>
      <c r="G59" s="27">
        <v>4820</v>
      </c>
      <c r="H59" s="27">
        <v>9477</v>
      </c>
      <c r="I59" s="28">
        <v>-58</v>
      </c>
      <c r="J59" s="27">
        <v>-75</v>
      </c>
      <c r="K59" s="27">
        <v>-133</v>
      </c>
      <c r="L59" s="29">
        <v>-1.24544</v>
      </c>
      <c r="M59" s="29">
        <v>-1.55602</v>
      </c>
      <c r="N59" s="30">
        <v>-1.4034</v>
      </c>
    </row>
    <row r="60" spans="1:14" s="2" customFormat="1" ht="15" customHeight="1">
      <c r="A60" s="21"/>
      <c r="B60" s="23" t="s">
        <v>68</v>
      </c>
      <c r="C60" s="28">
        <v>4198</v>
      </c>
      <c r="D60" s="27">
        <v>4383</v>
      </c>
      <c r="E60" s="28">
        <v>8581</v>
      </c>
      <c r="F60" s="54">
        <v>4269</v>
      </c>
      <c r="G60" s="27">
        <v>4474</v>
      </c>
      <c r="H60" s="27">
        <v>8743</v>
      </c>
      <c r="I60" s="28">
        <v>-71</v>
      </c>
      <c r="J60" s="27">
        <v>-91</v>
      </c>
      <c r="K60" s="27">
        <v>-162</v>
      </c>
      <c r="L60" s="29">
        <v>-1.66315</v>
      </c>
      <c r="M60" s="29">
        <v>-2.03397</v>
      </c>
      <c r="N60" s="30">
        <v>-1.85291</v>
      </c>
    </row>
    <row r="61" spans="1:14" s="2" customFormat="1" ht="15" customHeight="1" thickBot="1">
      <c r="A61" s="24"/>
      <c r="B61" s="18" t="s">
        <v>69</v>
      </c>
      <c r="C61" s="33">
        <v>7333</v>
      </c>
      <c r="D61" s="32">
        <v>7724</v>
      </c>
      <c r="E61" s="33">
        <v>15057</v>
      </c>
      <c r="F61" s="55">
        <v>7266</v>
      </c>
      <c r="G61" s="32">
        <v>7621</v>
      </c>
      <c r="H61" s="32">
        <v>14887</v>
      </c>
      <c r="I61" s="33">
        <v>67</v>
      </c>
      <c r="J61" s="32">
        <v>103</v>
      </c>
      <c r="K61" s="32">
        <v>170</v>
      </c>
      <c r="L61" s="34">
        <v>0.9221</v>
      </c>
      <c r="M61" s="34">
        <v>1.35153</v>
      </c>
      <c r="N61" s="35">
        <v>1.14194</v>
      </c>
    </row>
    <row r="62" spans="1:14" s="2" customFormat="1" ht="15" customHeight="1" thickBot="1">
      <c r="A62" s="62" t="s">
        <v>37</v>
      </c>
      <c r="B62" s="63"/>
      <c r="C62" s="37">
        <f aca="true" t="shared" si="4" ref="C62:H62">SUM(C57:C61)</f>
        <v>27288</v>
      </c>
      <c r="D62" s="37">
        <f t="shared" si="4"/>
        <v>28147</v>
      </c>
      <c r="E62" s="37">
        <f t="shared" si="4"/>
        <v>55435</v>
      </c>
      <c r="F62" s="37">
        <f t="shared" si="4"/>
        <v>27340</v>
      </c>
      <c r="G62" s="37">
        <f t="shared" si="4"/>
        <v>28176</v>
      </c>
      <c r="H62" s="37">
        <f t="shared" si="4"/>
        <v>55516</v>
      </c>
      <c r="I62" s="37">
        <f>C62-F62</f>
        <v>-52</v>
      </c>
      <c r="J62" s="37">
        <f>D62-G62</f>
        <v>-29</v>
      </c>
      <c r="K62" s="37">
        <f>E62-H62</f>
        <v>-81</v>
      </c>
      <c r="L62" s="38">
        <f>IF(F62=0,"        －",ROUND(I62/F62*100,5))</f>
        <v>-0.1902</v>
      </c>
      <c r="M62" s="38">
        <f>IF(G62=0,"        －",ROUND(J62/G62*100,5))</f>
        <v>-0.10292</v>
      </c>
      <c r="N62" s="39">
        <f>IF(H62=0,"        －",ROUND(K62/H62*100,5))</f>
        <v>-0.1459</v>
      </c>
    </row>
    <row r="63" spans="1:14" s="2" customFormat="1" ht="15" customHeight="1">
      <c r="A63" s="25"/>
      <c r="B63" s="26" t="s">
        <v>70</v>
      </c>
      <c r="C63" s="28">
        <v>4575</v>
      </c>
      <c r="D63" s="27">
        <v>5006</v>
      </c>
      <c r="E63" s="28">
        <v>9581</v>
      </c>
      <c r="F63" s="54">
        <v>4689</v>
      </c>
      <c r="G63" s="27">
        <v>5124</v>
      </c>
      <c r="H63" s="27">
        <v>9813</v>
      </c>
      <c r="I63" s="28">
        <v>-114</v>
      </c>
      <c r="J63" s="27">
        <v>-118</v>
      </c>
      <c r="K63" s="27">
        <v>-232</v>
      </c>
      <c r="L63" s="29">
        <v>-2.43122</v>
      </c>
      <c r="M63" s="29">
        <v>-2.30289</v>
      </c>
      <c r="N63" s="30">
        <v>-2.36421</v>
      </c>
    </row>
    <row r="64" spans="1:14" s="2" customFormat="1" ht="15" customHeight="1">
      <c r="A64" s="21"/>
      <c r="B64" s="23" t="s">
        <v>71</v>
      </c>
      <c r="C64" s="28">
        <v>2916</v>
      </c>
      <c r="D64" s="27">
        <v>3377</v>
      </c>
      <c r="E64" s="28">
        <v>6293</v>
      </c>
      <c r="F64" s="54">
        <v>2965</v>
      </c>
      <c r="G64" s="27">
        <v>3412</v>
      </c>
      <c r="H64" s="27">
        <v>6377</v>
      </c>
      <c r="I64" s="28">
        <v>-49</v>
      </c>
      <c r="J64" s="27">
        <v>-35</v>
      </c>
      <c r="K64" s="27">
        <v>-84</v>
      </c>
      <c r="L64" s="29">
        <v>-1.65261</v>
      </c>
      <c r="M64" s="29">
        <v>-1.02579</v>
      </c>
      <c r="N64" s="30">
        <v>-1.31723</v>
      </c>
    </row>
    <row r="65" spans="1:14" s="2" customFormat="1" ht="15" customHeight="1" thickBot="1">
      <c r="A65" s="24"/>
      <c r="B65" s="18" t="s">
        <v>72</v>
      </c>
      <c r="C65" s="33">
        <v>10006</v>
      </c>
      <c r="D65" s="32">
        <v>11461</v>
      </c>
      <c r="E65" s="33">
        <v>21467</v>
      </c>
      <c r="F65" s="55">
        <v>10114</v>
      </c>
      <c r="G65" s="32">
        <v>11601</v>
      </c>
      <c r="H65" s="32">
        <v>21715</v>
      </c>
      <c r="I65" s="33">
        <v>-108</v>
      </c>
      <c r="J65" s="32">
        <v>-140</v>
      </c>
      <c r="K65" s="32">
        <v>-248</v>
      </c>
      <c r="L65" s="34">
        <v>-1.06783</v>
      </c>
      <c r="M65" s="34">
        <v>-1.20679</v>
      </c>
      <c r="N65" s="35">
        <v>-1.14207</v>
      </c>
    </row>
    <row r="66" spans="1:14" s="2" customFormat="1" ht="15" customHeight="1" thickBot="1">
      <c r="A66" s="62" t="s">
        <v>38</v>
      </c>
      <c r="B66" s="63"/>
      <c r="C66" s="37">
        <f aca="true" t="shared" si="5" ref="C66:H66">SUM(C63:C65)</f>
        <v>17497</v>
      </c>
      <c r="D66" s="37">
        <f t="shared" si="5"/>
        <v>19844</v>
      </c>
      <c r="E66" s="37">
        <f t="shared" si="5"/>
        <v>37341</v>
      </c>
      <c r="F66" s="37">
        <f t="shared" si="5"/>
        <v>17768</v>
      </c>
      <c r="G66" s="37">
        <f t="shared" si="5"/>
        <v>20137</v>
      </c>
      <c r="H66" s="37">
        <f t="shared" si="5"/>
        <v>37905</v>
      </c>
      <c r="I66" s="37">
        <f>C66-F66</f>
        <v>-271</v>
      </c>
      <c r="J66" s="37">
        <f>D66-G66</f>
        <v>-293</v>
      </c>
      <c r="K66" s="37">
        <f>E66-H66</f>
        <v>-564</v>
      </c>
      <c r="L66" s="38">
        <f>IF(F66=0,"        －",ROUND(I66/F66*100,5))</f>
        <v>-1.52521</v>
      </c>
      <c r="M66" s="38">
        <f>IF(G66=0,"        －",ROUND(J66/G66*100,5))</f>
        <v>-1.45503</v>
      </c>
      <c r="N66" s="39">
        <f>IF(H66=0,"        －",ROUND(K66/H66*100,5))</f>
        <v>-1.48793</v>
      </c>
    </row>
    <row r="67" spans="1:14" s="2" customFormat="1" ht="15" customHeight="1">
      <c r="A67" s="25"/>
      <c r="B67" s="26" t="s">
        <v>73</v>
      </c>
      <c r="C67" s="28">
        <v>16734</v>
      </c>
      <c r="D67" s="27">
        <v>15347</v>
      </c>
      <c r="E67" s="28">
        <v>32081</v>
      </c>
      <c r="F67" s="54">
        <v>16750</v>
      </c>
      <c r="G67" s="27">
        <v>15413</v>
      </c>
      <c r="H67" s="27">
        <v>32163</v>
      </c>
      <c r="I67" s="28">
        <v>-16</v>
      </c>
      <c r="J67" s="27">
        <v>-66</v>
      </c>
      <c r="K67" s="27">
        <v>-82</v>
      </c>
      <c r="L67" s="29">
        <v>-0.09552</v>
      </c>
      <c r="M67" s="29">
        <v>-0.42821</v>
      </c>
      <c r="N67" s="30">
        <v>-0.25495</v>
      </c>
    </row>
    <row r="68" spans="1:14" s="2" customFormat="1" ht="15" customHeight="1" thickBot="1">
      <c r="A68" s="24"/>
      <c r="B68" s="18" t="s">
        <v>74</v>
      </c>
      <c r="C68" s="33">
        <v>1250</v>
      </c>
      <c r="D68" s="32">
        <v>1192</v>
      </c>
      <c r="E68" s="33">
        <v>2442</v>
      </c>
      <c r="F68" s="55">
        <v>1263</v>
      </c>
      <c r="G68" s="32">
        <v>1202</v>
      </c>
      <c r="H68" s="32">
        <v>2465</v>
      </c>
      <c r="I68" s="33">
        <v>-13</v>
      </c>
      <c r="J68" s="32">
        <v>-10</v>
      </c>
      <c r="K68" s="32">
        <v>-23</v>
      </c>
      <c r="L68" s="34">
        <v>-1.0293</v>
      </c>
      <c r="M68" s="34">
        <v>-0.83195</v>
      </c>
      <c r="N68" s="35">
        <v>-0.93306</v>
      </c>
    </row>
    <row r="69" spans="1:14" s="2" customFormat="1" ht="15" customHeight="1" thickBot="1">
      <c r="A69" s="62" t="s">
        <v>39</v>
      </c>
      <c r="B69" s="63"/>
      <c r="C69" s="37">
        <f aca="true" t="shared" si="6" ref="C69:H69">SUM(C67:C68)</f>
        <v>17984</v>
      </c>
      <c r="D69" s="37">
        <f t="shared" si="6"/>
        <v>16539</v>
      </c>
      <c r="E69" s="37">
        <f t="shared" si="6"/>
        <v>34523</v>
      </c>
      <c r="F69" s="37">
        <f t="shared" si="6"/>
        <v>18013</v>
      </c>
      <c r="G69" s="37">
        <f t="shared" si="6"/>
        <v>16615</v>
      </c>
      <c r="H69" s="37">
        <f t="shared" si="6"/>
        <v>34628</v>
      </c>
      <c r="I69" s="37">
        <f>C69-F69</f>
        <v>-29</v>
      </c>
      <c r="J69" s="37">
        <f>D69-G69</f>
        <v>-76</v>
      </c>
      <c r="K69" s="37">
        <f>E69-H69</f>
        <v>-105</v>
      </c>
      <c r="L69" s="38">
        <f>IF(F69=0,"        －",ROUND(I69/F69*100,5))</f>
        <v>-0.16099</v>
      </c>
      <c r="M69" s="38">
        <f>IF(G69=0,"        －",ROUND(J69/G69*100,5))</f>
        <v>-0.45742</v>
      </c>
      <c r="N69" s="39">
        <f>IF(H69=0,"        －",ROUND(K69/H69*100,5))</f>
        <v>-0.30322</v>
      </c>
    </row>
    <row r="70" spans="1:14" s="2" customFormat="1" ht="15" customHeight="1">
      <c r="A70" s="10"/>
      <c r="B70" s="11"/>
      <c r="C70" s="28"/>
      <c r="D70" s="27"/>
      <c r="E70" s="28"/>
      <c r="F70" s="54"/>
      <c r="G70" s="27"/>
      <c r="H70" s="27"/>
      <c r="I70" s="28"/>
      <c r="J70" s="27"/>
      <c r="K70" s="27"/>
      <c r="L70" s="29"/>
      <c r="M70" s="29"/>
      <c r="N70" s="30"/>
    </row>
    <row r="71" spans="1:14" s="2" customFormat="1" ht="15" customHeight="1">
      <c r="A71" s="72" t="s">
        <v>75</v>
      </c>
      <c r="B71" s="73"/>
      <c r="C71" s="28">
        <f aca="true" t="shared" si="7" ref="C71:H71">C23+C31+C35</f>
        <v>2490127</v>
      </c>
      <c r="D71" s="27">
        <f t="shared" si="7"/>
        <v>2521618</v>
      </c>
      <c r="E71" s="28">
        <f t="shared" si="7"/>
        <v>5011745</v>
      </c>
      <c r="F71" s="28">
        <f t="shared" si="7"/>
        <v>2489720</v>
      </c>
      <c r="G71" s="27">
        <f t="shared" si="7"/>
        <v>2515900</v>
      </c>
      <c r="H71" s="28">
        <f t="shared" si="7"/>
        <v>5005620</v>
      </c>
      <c r="I71" s="28">
        <f aca="true" t="shared" si="8" ref="I71:K75">C71-F71</f>
        <v>407</v>
      </c>
      <c r="J71" s="27">
        <f t="shared" si="8"/>
        <v>5718</v>
      </c>
      <c r="K71" s="27">
        <f t="shared" si="8"/>
        <v>6125</v>
      </c>
      <c r="L71" s="29">
        <f>IF(F71=0,"        －",ROUND(I71/F71*100,2))</f>
        <v>0.02</v>
      </c>
      <c r="M71" s="29">
        <f aca="true" t="shared" si="9" ref="L71:M75">IF(G71=0,"        －",ROUND(J71/G71*100,2))</f>
        <v>0.23</v>
      </c>
      <c r="N71" s="30">
        <f>IF(H71=0,"        －",ROUND(K71/H71*100,5))</f>
        <v>0.12236</v>
      </c>
    </row>
    <row r="72" spans="1:14" s="2" customFormat="1" ht="15" customHeight="1">
      <c r="A72" s="72" t="s">
        <v>76</v>
      </c>
      <c r="B72" s="73"/>
      <c r="C72" s="28">
        <f aca="true" t="shared" si="10" ref="C72:H72">SUM(C36:C51)</f>
        <v>1216091</v>
      </c>
      <c r="D72" s="27">
        <f t="shared" si="10"/>
        <v>1246443</v>
      </c>
      <c r="E72" s="28">
        <f t="shared" si="10"/>
        <v>2462534</v>
      </c>
      <c r="F72" s="28">
        <f t="shared" si="10"/>
        <v>1214842</v>
      </c>
      <c r="G72" s="27">
        <f t="shared" si="10"/>
        <v>1243642</v>
      </c>
      <c r="H72" s="28">
        <f t="shared" si="10"/>
        <v>2458484</v>
      </c>
      <c r="I72" s="28">
        <f t="shared" si="8"/>
        <v>1249</v>
      </c>
      <c r="J72" s="27">
        <f t="shared" si="8"/>
        <v>2801</v>
      </c>
      <c r="K72" s="27">
        <f t="shared" si="8"/>
        <v>4050</v>
      </c>
      <c r="L72" s="29">
        <f t="shared" si="9"/>
        <v>0.1</v>
      </c>
      <c r="M72" s="29">
        <f t="shared" si="9"/>
        <v>0.23</v>
      </c>
      <c r="N72" s="30">
        <f>IF(H72=0,"        －",ROUND(K72/H72*100,5))</f>
        <v>0.16474</v>
      </c>
    </row>
    <row r="73" spans="1:14" s="2" customFormat="1" ht="15" customHeight="1">
      <c r="A73" s="72" t="s">
        <v>77</v>
      </c>
      <c r="B73" s="73"/>
      <c r="C73" s="28">
        <f aca="true" t="shared" si="11" ref="C73:H73">C71+C72</f>
        <v>3706218</v>
      </c>
      <c r="D73" s="27">
        <f t="shared" si="11"/>
        <v>3768061</v>
      </c>
      <c r="E73" s="28">
        <f t="shared" si="11"/>
        <v>7474279</v>
      </c>
      <c r="F73" s="28">
        <f t="shared" si="11"/>
        <v>3704562</v>
      </c>
      <c r="G73" s="27">
        <f t="shared" si="11"/>
        <v>3759542</v>
      </c>
      <c r="H73" s="28">
        <f t="shared" si="11"/>
        <v>7464104</v>
      </c>
      <c r="I73" s="28">
        <f t="shared" si="8"/>
        <v>1656</v>
      </c>
      <c r="J73" s="27">
        <f t="shared" si="8"/>
        <v>8519</v>
      </c>
      <c r="K73" s="27">
        <f t="shared" si="8"/>
        <v>10175</v>
      </c>
      <c r="L73" s="29">
        <f t="shared" si="9"/>
        <v>0.04</v>
      </c>
      <c r="M73" s="29">
        <f t="shared" si="9"/>
        <v>0.23</v>
      </c>
      <c r="N73" s="30">
        <f>IF(H73=0,"        －",ROUND(K73/H73*100,5))</f>
        <v>0.13632</v>
      </c>
    </row>
    <row r="74" spans="1:14" s="2" customFormat="1" ht="15" customHeight="1">
      <c r="A74" s="72" t="s">
        <v>78</v>
      </c>
      <c r="B74" s="73"/>
      <c r="C74" s="28">
        <f aca="true" t="shared" si="12" ref="C74:H74">C52+C53+C56+C62+C66+C69</f>
        <v>121531</v>
      </c>
      <c r="D74" s="27">
        <f t="shared" si="12"/>
        <v>126441</v>
      </c>
      <c r="E74" s="28">
        <f t="shared" si="12"/>
        <v>247972</v>
      </c>
      <c r="F74" s="28">
        <f t="shared" si="12"/>
        <v>121827</v>
      </c>
      <c r="G74" s="27">
        <f t="shared" si="12"/>
        <v>126985</v>
      </c>
      <c r="H74" s="28">
        <f t="shared" si="12"/>
        <v>248812</v>
      </c>
      <c r="I74" s="28">
        <f t="shared" si="8"/>
        <v>-296</v>
      </c>
      <c r="J74" s="27">
        <f t="shared" si="8"/>
        <v>-544</v>
      </c>
      <c r="K74" s="27">
        <f t="shared" si="8"/>
        <v>-840</v>
      </c>
      <c r="L74" s="29">
        <f t="shared" si="9"/>
        <v>-0.24</v>
      </c>
      <c r="M74" s="29">
        <f t="shared" si="9"/>
        <v>-0.43</v>
      </c>
      <c r="N74" s="30">
        <f>IF(H74=0,"        －",ROUND(K74/H74*100,5))</f>
        <v>-0.3376</v>
      </c>
    </row>
    <row r="75" spans="1:14" s="2" customFormat="1" ht="15" customHeight="1" thickBot="1">
      <c r="A75" s="76" t="s">
        <v>79</v>
      </c>
      <c r="B75" s="77"/>
      <c r="C75" s="47">
        <f aca="true" t="shared" si="13" ref="C75:H75">C73+C74</f>
        <v>3827749</v>
      </c>
      <c r="D75" s="47">
        <f t="shared" si="13"/>
        <v>3894502</v>
      </c>
      <c r="E75" s="43">
        <f t="shared" si="13"/>
        <v>7722251</v>
      </c>
      <c r="F75" s="47">
        <f t="shared" si="13"/>
        <v>3826389</v>
      </c>
      <c r="G75" s="47">
        <f t="shared" si="13"/>
        <v>3886527</v>
      </c>
      <c r="H75" s="43">
        <f t="shared" si="13"/>
        <v>7712916</v>
      </c>
      <c r="I75" s="43">
        <f t="shared" si="8"/>
        <v>1360</v>
      </c>
      <c r="J75" s="44">
        <f t="shared" si="8"/>
        <v>7975</v>
      </c>
      <c r="K75" s="44">
        <f t="shared" si="8"/>
        <v>9335</v>
      </c>
      <c r="L75" s="45">
        <f t="shared" si="9"/>
        <v>0.04</v>
      </c>
      <c r="M75" s="45">
        <f t="shared" si="9"/>
        <v>0.21</v>
      </c>
      <c r="N75" s="50">
        <f>IF(H75=0,"        －",ROUND(K75/H75*100,5))</f>
        <v>0.12103</v>
      </c>
    </row>
  </sheetData>
  <sheetProtection/>
  <mergeCells count="34">
    <mergeCell ref="A75:B75"/>
    <mergeCell ref="A66:B66"/>
    <mergeCell ref="A69:B69"/>
    <mergeCell ref="A71:B71"/>
    <mergeCell ref="A72:B72"/>
    <mergeCell ref="A53:B53"/>
    <mergeCell ref="A56:B56"/>
    <mergeCell ref="A62:B62"/>
    <mergeCell ref="A50:B50"/>
    <mergeCell ref="A43:B43"/>
    <mergeCell ref="A44:B44"/>
    <mergeCell ref="A51:B51"/>
    <mergeCell ref="A73:B73"/>
    <mergeCell ref="A74:B74"/>
    <mergeCell ref="A52:B52"/>
    <mergeCell ref="A47:B47"/>
    <mergeCell ref="A48:B48"/>
    <mergeCell ref="A49:B49"/>
    <mergeCell ref="A35:B35"/>
    <mergeCell ref="A46:B46"/>
    <mergeCell ref="A40:B40"/>
    <mergeCell ref="A41:B41"/>
    <mergeCell ref="A42:B42"/>
    <mergeCell ref="A45:B45"/>
    <mergeCell ref="A36:B36"/>
    <mergeCell ref="A37:B37"/>
    <mergeCell ref="A38:B38"/>
    <mergeCell ref="A39:B39"/>
    <mergeCell ref="L2:N2"/>
    <mergeCell ref="A3:B3"/>
    <mergeCell ref="A4:B4"/>
    <mergeCell ref="L1:N1"/>
    <mergeCell ref="A23:B23"/>
    <mergeCell ref="A31:B31"/>
  </mergeCells>
  <printOptions horizontalCentered="1"/>
  <pageMargins left="0.1968503937007874" right="0.1968503937007874" top="0.3937007874015748" bottom="0.1968503937007874" header="0" footer="0"/>
  <pageSetup blackAndWhite="1" firstPageNumber="53" useFirstPageNumber="1" fitToWidth="2" fitToHeight="1" horizontalDpi="600" verticalDpi="600" orientation="landscape" pageOrder="overThenDown" paperSize="9" scale="49" r:id="rId2"/>
  <headerFooter alignWithMargins="0">
    <oddFooter>&amp;C&amp;"ＭＳ 明朝,標準"― &amp;P ―</oddFooter>
  </headerFooter>
  <rowBreaks count="4" manualBreakCount="4">
    <brk id="14" max="13" man="1"/>
    <brk id="39" max="13" man="1"/>
    <brk id="48" max="13" man="1"/>
    <brk id="51" max="13" man="1"/>
  </rowBreaks>
  <colBreaks count="2" manualBreakCount="2">
    <brk id="3" max="74" man="1"/>
    <brk id="5" max="7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2023-08-14T06:21:40Z</cp:lastPrinted>
  <dcterms:created xsi:type="dcterms:W3CDTF">2009-04-10T00:18:40Z</dcterms:created>
  <dcterms:modified xsi:type="dcterms:W3CDTF">2023-08-14T06:22:06Z</dcterms:modified>
  <cp:category/>
  <cp:version/>
  <cp:contentType/>
  <cp:contentStatus/>
</cp:coreProperties>
</file>